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drawings/drawing7.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8800" windowHeight="12435" tabRatio="927" activeTab="1"/>
  </bookViews>
  <sheets>
    <sheet name="Start" sheetId="2" r:id="rId1"/>
    <sheet name="1. Practice" sheetId="31" r:id="rId2"/>
    <sheet name="2. Practice" sheetId="39" r:id="rId3"/>
    <sheet name="3. Practice" sheetId="38" r:id="rId4"/>
    <sheet name="4. Practice" sheetId="25" r:id="rId5"/>
    <sheet name="5. Practice" sheetId="40" r:id="rId6"/>
    <sheet name="Learn more" sheetId="17" r:id="rId7"/>
  </sheets>
  <definedNames>
    <definedName name="Apples">#REF!</definedName>
    <definedName name="Bananas">#REF!</definedName>
    <definedName name="ExtraCredit">#REF!</definedName>
    <definedName name="Fruit">#REF!</definedName>
    <definedName name="grp_WalkMeArrows">"shp_ArrowCurved,txt_WalkMeArrows,shp_ArrowStraight"</definedName>
    <definedName name="grp_WalkMeBrace">"shp_BraceBottom,txt_WalkMeBrace,shp_BraceLeft"</definedName>
    <definedName name="Items">#REF!</definedName>
    <definedName name="Lemons">#REF!</definedName>
    <definedName name="lst_Fruit">#REF!</definedName>
    <definedName name="lst_FruitType">#REF!</definedName>
    <definedName name="Meat">#REF!</definedName>
    <definedName name="MoreFruit">#REF!</definedName>
    <definedName name="MoreItem">#REF!</definedName>
    <definedName name="MoreItems">#REF!</definedName>
    <definedName name="Oranges">#REF!</definedName>
    <definedName name="SalesTax">0.0825</definedName>
    <definedName name="Shipping">1.25</definedName>
    <definedName name="SUMExtraCredit">#REF!</definedName>
    <definedName name="SUMIF">#REF!</definedName>
    <definedName name="SUMIFExtraCredit">#REF!</definedName>
    <definedName name="Total">#REF!</definedName>
  </definedNames>
  <calcPr calcId="152511"/>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3" i="39" l="1"/>
  <c r="Q24" i="40"/>
  <c r="U7" i="38"/>
  <c r="D31" i="31" l="1"/>
  <c r="D29" i="31"/>
  <c r="D27" i="31"/>
  <c r="E33" i="40"/>
  <c r="E31" i="40"/>
  <c r="E29" i="40"/>
  <c r="Q2" i="40"/>
  <c r="Q3" i="40"/>
  <c r="Q4" i="40"/>
  <c r="Q5" i="40"/>
  <c r="Q6" i="40"/>
  <c r="Q7" i="40"/>
  <c r="Q8" i="40"/>
  <c r="Q9" i="40"/>
  <c r="Q10" i="40"/>
  <c r="Q11" i="40"/>
  <c r="Q12" i="40"/>
  <c r="Q13" i="40"/>
  <c r="Q14" i="40"/>
  <c r="Q15" i="40"/>
  <c r="Q16" i="40"/>
  <c r="Q17" i="40"/>
  <c r="Q18" i="40"/>
  <c r="Q19" i="40"/>
  <c r="Q20" i="40"/>
  <c r="Q21" i="40"/>
  <c r="Q22" i="40"/>
  <c r="Q23" i="40"/>
  <c r="Q25" i="40"/>
  <c r="Q26" i="40"/>
  <c r="Q27" i="40"/>
  <c r="Q28" i="40"/>
  <c r="Q29" i="40"/>
  <c r="Q30" i="40"/>
  <c r="Q31" i="40"/>
  <c r="Q32" i="40"/>
  <c r="Q33" i="40"/>
  <c r="Q34" i="40"/>
  <c r="Q35" i="40"/>
  <c r="Q36" i="40"/>
  <c r="Q37" i="40"/>
  <c r="Q38" i="40"/>
  <c r="Q39" i="40"/>
  <c r="Q40" i="40"/>
  <c r="Q41" i="40"/>
  <c r="Q42" i="40"/>
  <c r="Q43" i="40"/>
  <c r="Q44" i="40"/>
  <c r="Q45" i="40"/>
  <c r="Q46" i="40"/>
  <c r="Q47" i="40"/>
  <c r="Q48" i="40"/>
  <c r="Q49" i="40"/>
  <c r="Q50" i="40"/>
  <c r="Q51" i="40"/>
  <c r="Q52" i="40"/>
  <c r="Q53" i="40"/>
  <c r="Q54" i="40"/>
  <c r="Q55" i="40"/>
  <c r="Q56" i="40"/>
  <c r="Q57" i="40"/>
  <c r="Q58" i="40"/>
  <c r="Q59" i="40"/>
  <c r="Q60" i="40"/>
  <c r="Q61" i="40"/>
  <c r="Q62" i="40"/>
  <c r="Q63" i="40"/>
  <c r="Q64" i="40"/>
  <c r="Q65" i="40"/>
  <c r="Q66" i="40"/>
  <c r="Q67" i="40"/>
  <c r="Q68" i="40"/>
  <c r="Q69" i="40"/>
  <c r="Q70" i="40"/>
  <c r="Q71" i="40"/>
  <c r="Q72" i="40"/>
  <c r="Q73" i="40"/>
  <c r="Q74" i="40"/>
  <c r="Q75" i="40"/>
  <c r="Q76" i="40"/>
  <c r="Q77" i="40"/>
  <c r="Q78" i="40"/>
  <c r="Q79" i="40"/>
  <c r="Q80" i="40"/>
  <c r="Q81" i="40"/>
  <c r="Q82" i="40"/>
  <c r="Q83" i="40"/>
  <c r="Q84" i="40"/>
  <c r="Q85" i="40"/>
  <c r="Q86" i="40"/>
  <c r="Q87" i="40"/>
  <c r="Q88" i="40"/>
  <c r="Q89" i="40"/>
  <c r="Q90" i="40"/>
  <c r="Q91" i="40"/>
  <c r="Q92" i="40"/>
  <c r="Q93" i="40"/>
  <c r="Q94" i="40"/>
  <c r="Q95" i="40"/>
  <c r="Q96" i="40"/>
  <c r="Q97" i="40"/>
  <c r="Q98" i="40"/>
  <c r="Q99" i="40"/>
  <c r="Q100" i="40"/>
  <c r="Q101" i="40"/>
  <c r="Q102" i="40"/>
  <c r="Q103" i="40"/>
  <c r="Q104" i="40"/>
  <c r="Q105" i="40"/>
  <c r="Q106" i="40"/>
  <c r="Q107" i="40"/>
  <c r="Q108" i="40"/>
  <c r="Q109" i="40"/>
  <c r="Q110" i="40"/>
  <c r="Q111" i="40"/>
  <c r="Q112" i="40"/>
  <c r="Q113" i="40"/>
  <c r="Q114" i="40"/>
  <c r="Q115" i="40"/>
  <c r="Q116" i="40"/>
  <c r="Q117" i="40"/>
  <c r="Q118" i="40"/>
  <c r="Q119" i="40"/>
  <c r="Q120" i="40"/>
  <c r="Q121" i="40"/>
  <c r="Q122" i="40"/>
  <c r="Q123" i="40"/>
  <c r="Q124" i="40"/>
  <c r="Q125" i="40"/>
  <c r="Q126" i="40"/>
  <c r="Q127" i="40"/>
  <c r="Q128" i="40"/>
  <c r="Q129" i="40"/>
  <c r="Q130" i="40"/>
  <c r="Q131" i="40"/>
  <c r="Q132" i="40"/>
  <c r="Q133" i="40"/>
  <c r="Q134" i="40"/>
  <c r="Q135" i="40"/>
  <c r="Q136" i="40"/>
  <c r="Q137" i="40"/>
  <c r="Q138" i="40"/>
  <c r="Q139" i="40"/>
  <c r="Q140" i="40"/>
  <c r="Q141" i="40"/>
  <c r="Q142" i="40"/>
  <c r="Q143" i="40"/>
  <c r="Q144" i="40"/>
  <c r="Q145" i="40"/>
  <c r="Q146" i="40"/>
  <c r="Q147" i="40"/>
  <c r="Q148" i="40"/>
  <c r="Q149" i="40"/>
  <c r="Q150" i="40"/>
  <c r="Q151" i="40"/>
  <c r="Q152" i="40"/>
  <c r="Q153" i="40"/>
  <c r="Q154" i="40"/>
  <c r="Q155" i="40"/>
  <c r="Q156" i="40"/>
  <c r="Q157" i="40"/>
  <c r="Q158" i="40"/>
  <c r="Q159" i="40"/>
  <c r="Q160" i="40"/>
  <c r="Q161" i="40"/>
  <c r="Q162" i="40"/>
  <c r="Q163" i="40"/>
  <c r="Q164" i="40"/>
  <c r="Q165" i="40"/>
  <c r="Q166" i="40"/>
  <c r="Q167" i="40"/>
  <c r="Q168" i="40"/>
  <c r="Q169" i="40"/>
  <c r="Q170" i="40"/>
  <c r="Q171" i="40"/>
  <c r="Q172" i="40"/>
  <c r="Q173" i="40"/>
  <c r="Q174" i="40"/>
  <c r="Q175" i="40"/>
  <c r="Q176" i="40"/>
  <c r="Q177" i="40"/>
  <c r="Q178" i="40"/>
  <c r="Q179" i="40"/>
  <c r="Q180" i="40"/>
  <c r="Q181" i="40"/>
  <c r="Q182" i="40"/>
  <c r="Q183" i="40"/>
  <c r="Q184" i="40"/>
  <c r="Q185" i="40"/>
  <c r="Q186" i="40"/>
  <c r="Q187" i="40"/>
  <c r="Q188" i="40"/>
  <c r="Q189" i="40"/>
  <c r="Q190" i="40"/>
  <c r="Q191" i="40"/>
  <c r="Q192" i="40"/>
  <c r="Q193" i="40"/>
  <c r="Q194" i="40"/>
  <c r="Q195" i="40"/>
  <c r="Q196" i="40"/>
  <c r="Q197" i="40"/>
  <c r="Q198" i="40"/>
  <c r="Q199" i="40"/>
  <c r="Q200" i="40"/>
  <c r="Q201" i="40"/>
  <c r="Q202" i="40"/>
  <c r="Q203" i="40"/>
  <c r="Q204" i="40"/>
  <c r="Q205" i="40"/>
  <c r="Q206" i="40"/>
  <c r="Q207" i="40"/>
  <c r="Q208" i="40"/>
  <c r="Q209" i="40"/>
  <c r="Q210" i="40"/>
  <c r="Q211" i="40"/>
  <c r="Q212" i="40"/>
  <c r="Q213" i="40"/>
  <c r="Q214" i="40"/>
  <c r="Q215" i="40"/>
  <c r="Q216" i="40"/>
  <c r="Q217" i="40"/>
  <c r="Q218" i="40"/>
  <c r="Q219" i="40"/>
  <c r="Q220" i="40"/>
  <c r="Q221" i="40"/>
  <c r="Q222" i="40"/>
  <c r="Q223" i="40"/>
  <c r="Q224" i="40"/>
  <c r="Q225" i="40"/>
  <c r="Q226" i="40"/>
  <c r="Q227" i="40"/>
  <c r="Q228" i="40"/>
  <c r="Q229" i="40"/>
  <c r="Q230" i="40"/>
  <c r="Q231" i="40"/>
  <c r="Q232" i="40"/>
  <c r="Q233" i="40"/>
  <c r="Q234" i="40"/>
  <c r="Q235" i="40"/>
  <c r="Q236" i="40"/>
  <c r="Q237" i="40"/>
  <c r="Q238" i="40"/>
  <c r="Q239" i="40"/>
  <c r="Q240" i="40"/>
  <c r="Q241" i="40"/>
  <c r="Q242" i="40"/>
  <c r="Q243" i="40"/>
  <c r="Q244" i="40"/>
  <c r="Q245" i="40"/>
  <c r="Q246" i="40"/>
  <c r="Q247" i="40"/>
  <c r="Q248" i="40"/>
  <c r="Q249" i="40"/>
  <c r="Q250" i="40"/>
  <c r="Q251" i="40"/>
  <c r="Q252" i="40"/>
  <c r="Q253" i="40"/>
  <c r="Q254" i="40"/>
  <c r="Q255" i="40"/>
  <c r="Q256" i="40"/>
  <c r="Q257" i="40"/>
  <c r="Q258" i="40"/>
  <c r="Q259" i="40"/>
  <c r="Q260" i="40"/>
  <c r="Q261" i="40"/>
  <c r="Q262" i="40"/>
  <c r="Q263" i="40"/>
  <c r="Q264" i="40"/>
  <c r="Q265" i="40"/>
  <c r="Q266" i="40"/>
  <c r="Q267" i="40"/>
  <c r="Q268" i="40"/>
  <c r="Q269" i="40"/>
  <c r="Q270" i="40"/>
  <c r="Q271" i="40"/>
  <c r="Q272" i="40"/>
  <c r="Q273" i="40"/>
  <c r="Q274" i="40"/>
  <c r="Q275" i="40"/>
  <c r="Q276" i="40"/>
  <c r="Q277" i="40"/>
  <c r="Q278" i="40"/>
  <c r="Q279" i="40"/>
  <c r="Q280" i="40"/>
  <c r="Q281" i="40"/>
  <c r="Q282" i="40"/>
  <c r="Q283" i="40"/>
  <c r="Q284" i="40"/>
  <c r="Q285" i="40"/>
  <c r="Q286" i="40"/>
  <c r="Q287" i="40"/>
  <c r="Q288" i="40"/>
  <c r="Q289" i="40"/>
  <c r="Q290" i="40"/>
  <c r="Q291" i="40"/>
  <c r="Q292" i="40"/>
  <c r="Q293" i="40"/>
  <c r="Q294" i="40"/>
  <c r="Q295" i="40"/>
  <c r="Q296" i="40"/>
  <c r="Q297" i="40"/>
  <c r="Q298" i="40"/>
  <c r="Q299" i="40"/>
  <c r="Q300" i="40"/>
  <c r="Q301" i="40"/>
  <c r="Q302" i="40"/>
  <c r="Q303" i="40"/>
  <c r="Q304" i="40"/>
  <c r="Q305" i="40"/>
  <c r="Q306" i="40"/>
  <c r="Q307" i="40"/>
  <c r="Q308" i="40"/>
  <c r="Q309" i="40"/>
  <c r="Q310" i="40"/>
  <c r="Q311" i="40"/>
  <c r="Q312" i="40"/>
  <c r="Q313" i="40"/>
  <c r="Q314" i="40"/>
  <c r="Q315" i="40"/>
  <c r="Q316" i="40"/>
  <c r="Q317" i="40"/>
  <c r="Q318" i="40"/>
  <c r="Q319" i="40"/>
  <c r="Q320" i="40"/>
  <c r="Q321" i="40"/>
  <c r="Q322" i="40"/>
  <c r="Q323" i="40"/>
  <c r="Q324" i="40"/>
  <c r="Q325" i="40"/>
  <c r="Q326" i="40"/>
  <c r="Q327" i="40"/>
  <c r="Q328" i="40"/>
  <c r="Q329" i="40"/>
  <c r="Q330" i="40"/>
  <c r="Q331" i="40"/>
  <c r="Q332" i="40"/>
  <c r="Q333" i="40"/>
  <c r="Q334" i="40"/>
  <c r="Q335" i="40"/>
  <c r="Q336" i="40"/>
  <c r="Q337" i="40"/>
  <c r="Q338" i="40"/>
  <c r="Q339" i="40"/>
  <c r="Q340" i="40"/>
  <c r="Q341" i="40"/>
  <c r="Q342" i="40"/>
  <c r="Q343" i="40"/>
  <c r="Q344" i="40"/>
  <c r="Q345" i="40"/>
  <c r="Q346" i="40"/>
  <c r="Q347" i="40"/>
  <c r="Q348" i="40"/>
  <c r="Q349" i="40"/>
  <c r="Q350" i="40"/>
  <c r="Q351" i="40"/>
  <c r="Q352" i="40"/>
  <c r="Q353" i="40"/>
  <c r="Q354" i="40"/>
  <c r="Q355" i="40"/>
  <c r="Q356" i="40"/>
  <c r="Q357" i="40"/>
  <c r="Q358" i="40"/>
  <c r="Q359" i="40"/>
  <c r="Q360" i="40"/>
  <c r="Q361" i="40"/>
  <c r="Q362" i="40"/>
  <c r="Q363" i="40"/>
  <c r="Q364" i="40"/>
  <c r="Q365" i="40"/>
  <c r="Q366" i="40"/>
  <c r="Q367" i="40"/>
  <c r="Q368" i="40"/>
  <c r="Q369" i="40"/>
  <c r="Q370" i="40"/>
  <c r="Q371" i="40"/>
  <c r="Q372" i="40"/>
  <c r="Q373" i="40"/>
  <c r="Q374" i="40"/>
  <c r="Q375" i="40"/>
  <c r="Q376" i="40"/>
  <c r="Q377" i="40"/>
  <c r="Q378" i="40"/>
  <c r="Q379" i="40"/>
  <c r="Q380" i="40"/>
  <c r="Q381" i="40"/>
  <c r="Q382" i="40"/>
  <c r="Q383" i="40"/>
  <c r="Q384" i="40"/>
  <c r="Q385" i="40"/>
  <c r="Q386" i="40"/>
  <c r="Q387" i="40"/>
  <c r="Q388" i="40"/>
  <c r="Q389" i="40"/>
  <c r="Q390" i="40"/>
  <c r="Q391" i="40"/>
  <c r="Q392" i="40"/>
  <c r="Q393" i="40"/>
  <c r="Q394" i="40"/>
  <c r="Q395" i="40"/>
  <c r="Q396" i="40"/>
  <c r="Q397" i="40"/>
  <c r="Q398" i="40"/>
  <c r="Q399" i="40"/>
  <c r="Q400" i="40"/>
  <c r="Q401" i="40"/>
  <c r="Q402" i="40"/>
  <c r="Q403" i="40"/>
  <c r="Q404" i="40"/>
  <c r="Q405" i="40"/>
  <c r="Q406" i="40"/>
  <c r="Q407" i="40"/>
  <c r="Q408" i="40"/>
  <c r="Q409" i="40"/>
  <c r="Q410" i="40"/>
  <c r="Q411" i="40"/>
  <c r="Q412" i="40"/>
  <c r="Q413" i="40"/>
  <c r="Q414" i="40"/>
  <c r="Q415" i="40"/>
  <c r="Q416" i="40"/>
  <c r="Q417" i="40"/>
  <c r="Q418" i="40"/>
  <c r="Q419" i="40"/>
  <c r="Q420" i="40"/>
  <c r="Q421" i="40"/>
  <c r="Q422" i="40"/>
  <c r="Q423" i="40"/>
  <c r="Q424" i="40"/>
  <c r="Q425" i="40"/>
  <c r="Q426" i="40"/>
  <c r="Q427" i="40"/>
  <c r="Q428" i="40"/>
  <c r="Q429" i="40"/>
  <c r="Q430" i="40"/>
  <c r="Q431" i="40"/>
  <c r="Q432" i="40"/>
  <c r="Q433" i="40"/>
  <c r="Q434" i="40"/>
  <c r="Q435" i="40"/>
  <c r="Q436" i="40"/>
  <c r="Q437" i="40"/>
  <c r="Q438" i="40"/>
  <c r="Q439" i="40"/>
  <c r="Q440" i="40"/>
  <c r="Q441" i="40"/>
  <c r="Q442" i="40"/>
  <c r="Q443" i="40"/>
  <c r="Q444" i="40"/>
  <c r="Q445" i="40"/>
  <c r="Q446" i="40"/>
  <c r="Q447" i="40"/>
  <c r="Q448" i="40"/>
  <c r="Q449" i="40"/>
  <c r="Q450" i="40"/>
  <c r="Q451" i="40"/>
  <c r="Q452" i="40"/>
  <c r="Q453" i="40"/>
  <c r="Q454" i="40"/>
  <c r="Q455" i="40"/>
  <c r="Q456" i="40"/>
  <c r="Q457" i="40"/>
  <c r="Q458" i="40"/>
  <c r="Q459" i="40"/>
  <c r="Q460" i="40"/>
  <c r="Q461" i="40"/>
  <c r="Q462" i="40"/>
  <c r="Q463" i="40"/>
  <c r="Q464" i="40"/>
  <c r="Q465" i="40"/>
  <c r="Q466" i="40"/>
  <c r="Q467" i="40"/>
  <c r="Q468" i="40"/>
  <c r="Q469" i="40"/>
  <c r="Q470" i="40"/>
  <c r="Q471" i="40"/>
  <c r="Q472" i="40"/>
  <c r="Q473" i="40"/>
  <c r="Q474" i="40"/>
  <c r="Q475" i="40"/>
  <c r="Q476" i="40"/>
  <c r="Q477" i="40"/>
  <c r="Q478" i="40"/>
  <c r="Q479" i="40"/>
  <c r="Q480" i="40"/>
  <c r="Q481" i="40"/>
  <c r="Q482" i="40"/>
  <c r="Q483" i="40"/>
  <c r="Q484" i="40"/>
  <c r="Q485" i="40"/>
  <c r="Q486" i="40"/>
  <c r="Q487" i="40"/>
  <c r="Q488" i="40"/>
  <c r="Q489" i="40"/>
  <c r="Q490" i="40"/>
  <c r="Q491" i="40"/>
  <c r="Q492" i="40"/>
  <c r="Q493" i="40"/>
  <c r="Q494" i="40"/>
  <c r="Q495" i="40"/>
  <c r="Q496" i="40"/>
  <c r="Q497" i="40"/>
  <c r="Q498" i="40"/>
  <c r="Q499" i="40"/>
  <c r="Q500" i="40"/>
  <c r="Q501" i="40"/>
  <c r="Q502" i="40"/>
  <c r="Q503" i="40"/>
  <c r="Q504" i="40"/>
  <c r="Q505" i="40"/>
  <c r="Q506" i="40"/>
  <c r="Q507" i="40"/>
  <c r="Q508" i="40"/>
  <c r="Q509" i="40"/>
  <c r="Q510" i="40"/>
  <c r="Q511" i="40"/>
  <c r="Q512" i="40"/>
  <c r="Q513" i="40"/>
  <c r="Q514" i="40"/>
  <c r="Q515" i="40"/>
  <c r="Q516" i="40"/>
  <c r="Q517" i="40"/>
  <c r="Q518" i="40"/>
  <c r="Q519" i="40"/>
  <c r="Q520" i="40"/>
  <c r="Q521" i="40"/>
  <c r="Q522" i="40"/>
  <c r="Q523" i="40"/>
  <c r="Q524" i="40"/>
  <c r="Q525" i="40"/>
  <c r="Q526" i="40"/>
  <c r="Q527" i="40"/>
  <c r="Q528" i="40"/>
  <c r="Q529" i="40"/>
  <c r="Q530" i="40"/>
  <c r="Q531" i="40"/>
  <c r="Q532" i="40"/>
  <c r="Q533" i="40"/>
  <c r="Q534" i="40"/>
  <c r="Q535" i="40"/>
  <c r="Q536" i="40"/>
  <c r="Q537" i="40"/>
  <c r="Q538" i="40"/>
  <c r="Q539" i="40"/>
  <c r="Q540" i="40"/>
  <c r="Q541" i="40"/>
  <c r="Q542" i="40"/>
  <c r="Q543" i="40"/>
  <c r="Q544" i="40"/>
  <c r="Q545" i="40"/>
  <c r="Q546" i="40"/>
  <c r="Q547" i="40"/>
  <c r="Q548" i="40"/>
  <c r="Q549" i="40"/>
  <c r="Q550" i="40"/>
  <c r="Q551" i="40"/>
  <c r="Q552" i="40"/>
  <c r="Q553" i="40"/>
  <c r="Q554" i="40"/>
  <c r="Q555" i="40"/>
  <c r="Q556" i="40"/>
  <c r="Q557" i="40"/>
  <c r="Q558" i="40"/>
  <c r="Q559" i="40"/>
  <c r="Q560" i="40"/>
  <c r="Q561" i="40"/>
  <c r="Q562" i="40"/>
  <c r="Q563" i="40"/>
  <c r="Q564" i="40"/>
  <c r="Q565" i="40"/>
  <c r="Q566" i="40"/>
  <c r="Q567" i="40"/>
  <c r="Q568" i="40"/>
  <c r="Q569" i="40"/>
  <c r="Q570" i="40"/>
  <c r="Q571" i="40"/>
  <c r="Q572" i="40"/>
  <c r="Q573" i="40"/>
  <c r="Q574" i="40"/>
  <c r="Q575" i="40"/>
  <c r="Q576" i="40"/>
  <c r="Q577" i="40"/>
  <c r="Q578" i="40"/>
  <c r="Q579" i="40"/>
  <c r="Q580" i="40"/>
  <c r="Q581" i="40"/>
  <c r="Q582" i="40"/>
  <c r="Q583" i="40"/>
  <c r="Q584" i="40"/>
  <c r="Q585" i="40"/>
  <c r="Q586" i="40"/>
  <c r="Q587" i="40"/>
  <c r="Q588" i="40"/>
  <c r="Q589" i="40"/>
  <c r="Q590" i="40"/>
  <c r="Q591" i="40"/>
  <c r="Q592" i="40"/>
  <c r="Q593" i="40"/>
  <c r="Q594" i="40"/>
  <c r="Q595" i="40"/>
  <c r="Q596" i="40"/>
  <c r="Q597" i="40"/>
  <c r="Q598" i="40"/>
  <c r="Q599" i="40"/>
  <c r="Q600" i="40"/>
  <c r="Q601" i="40"/>
  <c r="Q602" i="40"/>
  <c r="Q603" i="40"/>
  <c r="Q604" i="40"/>
  <c r="Q605" i="40"/>
  <c r="Q606" i="40"/>
  <c r="Q607" i="40"/>
  <c r="Q608" i="40"/>
  <c r="Q609" i="40"/>
  <c r="Q610" i="40"/>
  <c r="Q611" i="40"/>
  <c r="Q612" i="40"/>
  <c r="Q613" i="40"/>
  <c r="Q614" i="40"/>
  <c r="Q615" i="40"/>
  <c r="Q616" i="40"/>
  <c r="Q617" i="40"/>
  <c r="Q618" i="40"/>
  <c r="Q619" i="40"/>
  <c r="Q620" i="40"/>
  <c r="Q621" i="40"/>
  <c r="Q622" i="40"/>
  <c r="Q623" i="40"/>
  <c r="Q624" i="40"/>
  <c r="Q625" i="40"/>
  <c r="Q626" i="40"/>
  <c r="Q627" i="40"/>
  <c r="Q628" i="40"/>
  <c r="Q629" i="40"/>
  <c r="Q630" i="40"/>
  <c r="Q631" i="40"/>
  <c r="Q632" i="40"/>
  <c r="Q633" i="40"/>
  <c r="Q634" i="40"/>
  <c r="Q635" i="40"/>
  <c r="Q636" i="40"/>
  <c r="Q637" i="40"/>
  <c r="Q638" i="40"/>
  <c r="Q639" i="40"/>
  <c r="Q640" i="40"/>
  <c r="Q641" i="40"/>
  <c r="Q642" i="40"/>
  <c r="Q643" i="40"/>
  <c r="Q644" i="40"/>
  <c r="Q645" i="40"/>
  <c r="Q646" i="40"/>
  <c r="Q647" i="40"/>
  <c r="Q648" i="40"/>
  <c r="Q649" i="40"/>
  <c r="Q650" i="40"/>
  <c r="Q651" i="40"/>
  <c r="Q652" i="40"/>
  <c r="Q653" i="40"/>
  <c r="Q654" i="40"/>
  <c r="Q655" i="40"/>
  <c r="Q656" i="40"/>
  <c r="Q657" i="40"/>
  <c r="Q658" i="40"/>
  <c r="Q659" i="40"/>
  <c r="Q660" i="40"/>
  <c r="Q661" i="40"/>
  <c r="Q662" i="40"/>
  <c r="Q663" i="40"/>
  <c r="Q664" i="40"/>
  <c r="Q665" i="40"/>
  <c r="Q666" i="40"/>
  <c r="Q667" i="40"/>
  <c r="Q668" i="40"/>
  <c r="Q669" i="40"/>
  <c r="Q670" i="40"/>
  <c r="Q671" i="40"/>
  <c r="Q672" i="40"/>
  <c r="Q673" i="40"/>
  <c r="Q674" i="40"/>
  <c r="Q675" i="40"/>
  <c r="Q676" i="40"/>
  <c r="Q677" i="40"/>
  <c r="Q678" i="40"/>
  <c r="Q679" i="40"/>
  <c r="Q680" i="40"/>
  <c r="Q681" i="40"/>
  <c r="Q682" i="40"/>
  <c r="Q683" i="40"/>
  <c r="Q684" i="40"/>
  <c r="Q685" i="40"/>
  <c r="Q686" i="40"/>
  <c r="Q687" i="40"/>
  <c r="Q688" i="40"/>
  <c r="Q689" i="40"/>
  <c r="Q690" i="40"/>
  <c r="Q691" i="40"/>
  <c r="Q692" i="40"/>
  <c r="Q693" i="40"/>
  <c r="Q694" i="40"/>
  <c r="Q695" i="40"/>
  <c r="Q696" i="40"/>
  <c r="Q697" i="40"/>
  <c r="Q698" i="40"/>
  <c r="Q699" i="40"/>
  <c r="Q700" i="40"/>
  <c r="Q701" i="40"/>
  <c r="Q702" i="40"/>
  <c r="Q703" i="40"/>
  <c r="Q704" i="40"/>
  <c r="Q705" i="40"/>
  <c r="Q706" i="40"/>
  <c r="Q707" i="40"/>
  <c r="Q708" i="40"/>
  <c r="Q709" i="40"/>
  <c r="Q710" i="40"/>
  <c r="Q711" i="40"/>
  <c r="Q712" i="40"/>
  <c r="Q713" i="40"/>
  <c r="Q714" i="40"/>
  <c r="Q715" i="40"/>
  <c r="Q716" i="40"/>
  <c r="Q717" i="40"/>
  <c r="Q718" i="40"/>
  <c r="Q719" i="40"/>
  <c r="Q720" i="40"/>
  <c r="Q721" i="40"/>
  <c r="Q722" i="40"/>
  <c r="Q723" i="40"/>
  <c r="Q724" i="40"/>
  <c r="Q725" i="40"/>
  <c r="Q726" i="40"/>
  <c r="Q727" i="40"/>
  <c r="Q728" i="40"/>
  <c r="Q729" i="40"/>
  <c r="Q730" i="40"/>
  <c r="Q731" i="40"/>
  <c r="Q732" i="40"/>
  <c r="Q733" i="40"/>
  <c r="Q734" i="40"/>
  <c r="Q735" i="40"/>
  <c r="Q736" i="40"/>
  <c r="Q737" i="40"/>
  <c r="Q738" i="40"/>
  <c r="Q739" i="40"/>
  <c r="Q740" i="40"/>
  <c r="Q741" i="40"/>
  <c r="Q742" i="40"/>
  <c r="Q743" i="40"/>
  <c r="Q744" i="40"/>
  <c r="Q745" i="40"/>
  <c r="Q746" i="40"/>
  <c r="Q747" i="40"/>
  <c r="Q748" i="40"/>
  <c r="Q749" i="40"/>
  <c r="Q750" i="40"/>
  <c r="Q751" i="40"/>
  <c r="Q752" i="40"/>
  <c r="Q753" i="40"/>
  <c r="Q754" i="40"/>
  <c r="Q755" i="40"/>
  <c r="Q756" i="40"/>
  <c r="Q757" i="40"/>
  <c r="Q758" i="40"/>
  <c r="Q759" i="40"/>
  <c r="Q760" i="40"/>
  <c r="Q761" i="40"/>
  <c r="Q762" i="40"/>
  <c r="Q763" i="40"/>
  <c r="Q764" i="40"/>
  <c r="Q765" i="40"/>
  <c r="Q766" i="40"/>
  <c r="Q767" i="40"/>
  <c r="Q768" i="40"/>
  <c r="Q769" i="40"/>
  <c r="Q770" i="40"/>
  <c r="Q771" i="40"/>
  <c r="Q772" i="40"/>
  <c r="Q773" i="40"/>
  <c r="Q774" i="40"/>
  <c r="Q775" i="40"/>
  <c r="Q776" i="40"/>
  <c r="Q777" i="40"/>
  <c r="Q778" i="40"/>
  <c r="Q779" i="40"/>
  <c r="Q780" i="40"/>
  <c r="Q781" i="40"/>
  <c r="Q782" i="40"/>
  <c r="Q783" i="40"/>
  <c r="Q784" i="40"/>
  <c r="Q785" i="40"/>
  <c r="Q786" i="40"/>
  <c r="Q787" i="40"/>
  <c r="Q788" i="40"/>
  <c r="Q789" i="40"/>
  <c r="Q790" i="40"/>
  <c r="Q791" i="40"/>
  <c r="Q792" i="40"/>
  <c r="Q793" i="40"/>
  <c r="Q794" i="40"/>
  <c r="Q795" i="40"/>
  <c r="Q796" i="40"/>
  <c r="Q797" i="40"/>
  <c r="Q798" i="40"/>
  <c r="Q799" i="40"/>
  <c r="Q800" i="40"/>
  <c r="Q801" i="40"/>
  <c r="Q802" i="40"/>
  <c r="Q803" i="40"/>
  <c r="Q804" i="40"/>
  <c r="Q805" i="40"/>
  <c r="Q806" i="40"/>
  <c r="Q807" i="40"/>
  <c r="Q808" i="40"/>
  <c r="Q809" i="40"/>
  <c r="Q810" i="40"/>
  <c r="Q811" i="40"/>
  <c r="Q812" i="40"/>
  <c r="Q813" i="40"/>
  <c r="Q814" i="40"/>
  <c r="Q815" i="40"/>
  <c r="Q816" i="40"/>
  <c r="Q817" i="40"/>
  <c r="Q818" i="40"/>
  <c r="Q819" i="40"/>
  <c r="Q820" i="40"/>
  <c r="Q821" i="40"/>
  <c r="Q822" i="40"/>
  <c r="Q823" i="40"/>
  <c r="Q824" i="40"/>
  <c r="Q825" i="40"/>
  <c r="Q826" i="40"/>
  <c r="Q827" i="40"/>
  <c r="Q828" i="40"/>
  <c r="Q829" i="40"/>
  <c r="Q830" i="40"/>
  <c r="Q831" i="40"/>
  <c r="Q832" i="40"/>
  <c r="Q833" i="40"/>
  <c r="Q834" i="40"/>
  <c r="Q835" i="40"/>
  <c r="Q836" i="40"/>
  <c r="Q837" i="40"/>
  <c r="Q838" i="40"/>
  <c r="Q839" i="40"/>
  <c r="Q840" i="40"/>
  <c r="Q841" i="40"/>
  <c r="Q842" i="40"/>
  <c r="Q843" i="40"/>
  <c r="Q844" i="40"/>
  <c r="Q845" i="40"/>
  <c r="Q846" i="40"/>
  <c r="Q847" i="40"/>
  <c r="Q848" i="40"/>
  <c r="Q849" i="40"/>
  <c r="Q850" i="40"/>
  <c r="Q851" i="40"/>
  <c r="Q852" i="40"/>
  <c r="Q853" i="40"/>
  <c r="Q854" i="40"/>
  <c r="Q855" i="40"/>
  <c r="Q856" i="40"/>
  <c r="Q857" i="40"/>
  <c r="Q858" i="40"/>
  <c r="Q859" i="40"/>
  <c r="Q860" i="40"/>
  <c r="Q861" i="40"/>
  <c r="Q862" i="40"/>
  <c r="Q863" i="40"/>
  <c r="Q864" i="40"/>
  <c r="Q865" i="40"/>
  <c r="Q866" i="40"/>
  <c r="Q867" i="40"/>
  <c r="Q868" i="40"/>
  <c r="Q869" i="40"/>
  <c r="Q870" i="40"/>
  <c r="Q871" i="40"/>
  <c r="Q872" i="40"/>
  <c r="Q873" i="40"/>
  <c r="Q874" i="40"/>
  <c r="Q875" i="40"/>
  <c r="Q876" i="40"/>
  <c r="Q877" i="40"/>
  <c r="Q878" i="40"/>
  <c r="Q879" i="40"/>
  <c r="Q880" i="40"/>
  <c r="Q881" i="40"/>
  <c r="Q882" i="40"/>
  <c r="Q883" i="40"/>
  <c r="Q884" i="40"/>
  <c r="Q885" i="40"/>
  <c r="Q886" i="40"/>
  <c r="Q887" i="40"/>
  <c r="Q888" i="40"/>
  <c r="Q889" i="40"/>
  <c r="Q890" i="40"/>
  <c r="Q891" i="40"/>
  <c r="Q892" i="40"/>
  <c r="Q893" i="40"/>
  <c r="Q894" i="40"/>
  <c r="Q895" i="40"/>
  <c r="Q896" i="40"/>
  <c r="Q897" i="40"/>
  <c r="Q898" i="40"/>
  <c r="Q899" i="40"/>
  <c r="Q900" i="40"/>
  <c r="Q901" i="40"/>
  <c r="Q902" i="40"/>
  <c r="Q903" i="40"/>
  <c r="Q904" i="40"/>
  <c r="Q905" i="40"/>
  <c r="Q906" i="40"/>
  <c r="Q907" i="40"/>
  <c r="Q908" i="40"/>
  <c r="Q909" i="40"/>
  <c r="Q910" i="40"/>
  <c r="Q911" i="40"/>
  <c r="Q912" i="40"/>
  <c r="Q913" i="40"/>
  <c r="Q914" i="40"/>
  <c r="Q915" i="40"/>
  <c r="Q916" i="40"/>
  <c r="Q917" i="40"/>
  <c r="Q918" i="40"/>
  <c r="Q919" i="40"/>
  <c r="Q920" i="40"/>
  <c r="Q921" i="40"/>
  <c r="Q922" i="40"/>
  <c r="Q923" i="40"/>
  <c r="Q924" i="40"/>
  <c r="Q925" i="40"/>
  <c r="Q926" i="40"/>
  <c r="Q927" i="40"/>
  <c r="Q928" i="40"/>
  <c r="Q929" i="40"/>
  <c r="Q930" i="40"/>
  <c r="Q931" i="40"/>
  <c r="Q932" i="40"/>
  <c r="Q933" i="40"/>
  <c r="Q934" i="40"/>
  <c r="Q935" i="40"/>
  <c r="Q936" i="40"/>
  <c r="Q937" i="40"/>
  <c r="Q938" i="40"/>
  <c r="Q939" i="40"/>
  <c r="Q940" i="40"/>
  <c r="Q941" i="40"/>
  <c r="Q942" i="40"/>
  <c r="Q943" i="40"/>
  <c r="Q944" i="40"/>
  <c r="Q945" i="40"/>
  <c r="Q946" i="40"/>
  <c r="Q947" i="40"/>
  <c r="Q948" i="40"/>
  <c r="Q949" i="40"/>
  <c r="Q950" i="40"/>
  <c r="Q951" i="40"/>
  <c r="Q952" i="40"/>
  <c r="Q953" i="40"/>
  <c r="Q954" i="40"/>
  <c r="Q955" i="40"/>
  <c r="Q956" i="40"/>
  <c r="Q957" i="40"/>
  <c r="Q958" i="40"/>
  <c r="Q959" i="40"/>
  <c r="Q960" i="40"/>
  <c r="Q961" i="40"/>
  <c r="Q962" i="40"/>
  <c r="Q963" i="40"/>
  <c r="Q964" i="40"/>
  <c r="Q965" i="40"/>
  <c r="Q966" i="40"/>
  <c r="Q967" i="40"/>
  <c r="Q968" i="40"/>
  <c r="Q969" i="40"/>
  <c r="Q970" i="40"/>
  <c r="Q971" i="40"/>
  <c r="Q972" i="40"/>
  <c r="Q973" i="40"/>
  <c r="Q974" i="40"/>
  <c r="Q975" i="40"/>
  <c r="Q976" i="40"/>
  <c r="Q977" i="40"/>
  <c r="Q978" i="40"/>
  <c r="Q979" i="40"/>
  <c r="Q980" i="40"/>
  <c r="Q981" i="40"/>
  <c r="Q982" i="40"/>
  <c r="Q983" i="40"/>
  <c r="Q984" i="40"/>
  <c r="Q985" i="40"/>
  <c r="Q986" i="40"/>
  <c r="Q987" i="40"/>
  <c r="Q988" i="40"/>
  <c r="Q989" i="40"/>
  <c r="Q990" i="40"/>
  <c r="Q991" i="40"/>
  <c r="Q992" i="40"/>
  <c r="Q993" i="40"/>
  <c r="Q994" i="40"/>
  <c r="Q995" i="40"/>
  <c r="Q996" i="40"/>
  <c r="Q997" i="40"/>
  <c r="Q998" i="40"/>
  <c r="Q999" i="40"/>
  <c r="Q1000" i="40"/>
  <c r="Q1001" i="40"/>
  <c r="Q1002" i="40"/>
  <c r="Q1003" i="40"/>
  <c r="Q1004" i="40"/>
  <c r="Q1005" i="40"/>
  <c r="Q1006" i="40"/>
  <c r="Q1007" i="40"/>
  <c r="Q1008" i="40"/>
  <c r="Q1009" i="40"/>
  <c r="Q1010" i="40"/>
  <c r="Q1011" i="40"/>
  <c r="Q1012" i="40"/>
  <c r="Q1013" i="40"/>
  <c r="Q1014" i="40"/>
  <c r="Q1015" i="40"/>
  <c r="Q1016" i="40"/>
  <c r="Q1017" i="40"/>
  <c r="Q1018" i="40"/>
  <c r="Q1019" i="40"/>
  <c r="Q1020" i="40"/>
  <c r="Q1021" i="40"/>
  <c r="Q1022" i="40"/>
  <c r="Q1023" i="40"/>
  <c r="Q1024" i="40"/>
  <c r="Q1025" i="40"/>
  <c r="Q1026" i="40"/>
  <c r="Q1027" i="40"/>
  <c r="Q1028" i="40"/>
  <c r="Q1029" i="40"/>
  <c r="Q1030" i="40"/>
  <c r="Q1031" i="40"/>
  <c r="Q1032" i="40"/>
  <c r="Q1033" i="40"/>
  <c r="Q1034" i="40"/>
  <c r="Q1035" i="40"/>
  <c r="Q1036" i="40"/>
  <c r="Q1037" i="40"/>
  <c r="Q1038" i="40"/>
  <c r="Q1039" i="40"/>
  <c r="Q1040" i="40"/>
  <c r="Q1041" i="40"/>
  <c r="Q1042" i="40"/>
  <c r="Q1043" i="40"/>
  <c r="Q1044" i="40"/>
  <c r="Q1045" i="40"/>
  <c r="Q1046" i="40"/>
  <c r="Q1047" i="40"/>
  <c r="Q1048" i="40"/>
  <c r="Q1049" i="40"/>
  <c r="Q1050" i="40"/>
  <c r="Q1051" i="40"/>
  <c r="Q1052" i="40"/>
  <c r="Q1053" i="40"/>
  <c r="Q1054" i="40"/>
  <c r="Q1055" i="40"/>
  <c r="Q1056" i="40"/>
  <c r="Q1057" i="40"/>
  <c r="Q1058" i="40"/>
  <c r="Q1059" i="40"/>
  <c r="Q1060" i="40"/>
  <c r="Q1061" i="40"/>
  <c r="Q1062" i="40"/>
  <c r="Q1063" i="40"/>
  <c r="Q1064" i="40"/>
  <c r="Q1065" i="40"/>
  <c r="Q1066" i="40"/>
  <c r="Q1067" i="40"/>
  <c r="Q1068" i="40"/>
  <c r="Q1069" i="40"/>
  <c r="Q1070" i="40"/>
  <c r="Q1071" i="40"/>
  <c r="Q1072" i="40"/>
  <c r="Q1073" i="40"/>
  <c r="Q1074" i="40"/>
  <c r="Q1075" i="40"/>
  <c r="Q1076" i="40"/>
  <c r="Q1077" i="40"/>
  <c r="Q1078" i="40"/>
  <c r="Q1079" i="40"/>
  <c r="Q1080" i="40"/>
  <c r="Q1081" i="40"/>
  <c r="Q1082" i="40"/>
  <c r="Q1083" i="40"/>
  <c r="Q1084" i="40"/>
  <c r="Q1085" i="40"/>
  <c r="Q1086" i="40"/>
  <c r="Q1087" i="40"/>
  <c r="Q1088" i="40"/>
  <c r="Q1089" i="40"/>
  <c r="Q1090" i="40"/>
  <c r="Q1091" i="40"/>
  <c r="Q1092" i="40"/>
  <c r="Q1093" i="40"/>
  <c r="Q1094" i="40"/>
  <c r="Q1095" i="40"/>
  <c r="Q1096" i="40"/>
  <c r="Q1097" i="40"/>
  <c r="Q1098" i="40"/>
  <c r="Q1099" i="40"/>
  <c r="Q1100" i="40"/>
  <c r="Q1101" i="40"/>
  <c r="Q1102" i="40"/>
  <c r="Q1103" i="40"/>
  <c r="Q1104" i="40"/>
  <c r="Q1105" i="40"/>
  <c r="Q1106" i="40"/>
  <c r="Q1107" i="40"/>
  <c r="Q1108" i="40"/>
  <c r="Q1109" i="40"/>
  <c r="Q1110" i="40"/>
  <c r="Q1111" i="40"/>
  <c r="Q1112" i="40"/>
  <c r="Q1113" i="40"/>
  <c r="Q1114" i="40"/>
  <c r="Q1115" i="40"/>
  <c r="Q1116" i="40"/>
  <c r="Q1117" i="40"/>
  <c r="Q1118" i="40"/>
  <c r="Q1119" i="40"/>
  <c r="Q1120" i="40"/>
  <c r="Q1121" i="40"/>
  <c r="Q1122" i="40"/>
  <c r="Q1123" i="40"/>
  <c r="Q1124" i="40"/>
  <c r="Q1125" i="40"/>
  <c r="Q1126" i="40"/>
  <c r="Q1127" i="40"/>
  <c r="Q1128" i="40"/>
  <c r="Q1129" i="40"/>
  <c r="Q1130" i="40"/>
  <c r="Q1131" i="40"/>
  <c r="Q1132" i="40"/>
  <c r="Q1133" i="40"/>
  <c r="Q1134" i="40"/>
  <c r="Q1135" i="40"/>
  <c r="Q1136" i="40"/>
  <c r="Q1137" i="40"/>
  <c r="Q1138" i="40"/>
  <c r="Q1139" i="40"/>
  <c r="Q1140" i="40"/>
  <c r="Q1141" i="40"/>
  <c r="Q1142" i="40"/>
  <c r="Q1143" i="40"/>
  <c r="Q1144" i="40"/>
  <c r="Q1145" i="40"/>
  <c r="Q1146" i="40"/>
  <c r="Q1147" i="40"/>
  <c r="Q1148" i="40"/>
  <c r="Q1149" i="40"/>
  <c r="Q1150" i="40"/>
  <c r="Q1151" i="40"/>
  <c r="Q1152" i="40"/>
  <c r="Q1153" i="40"/>
  <c r="Q1154" i="40"/>
  <c r="Q1155" i="40"/>
  <c r="Q1156" i="40"/>
  <c r="Q1157" i="40"/>
  <c r="Q1158" i="40"/>
  <c r="Q1159" i="40"/>
  <c r="Q1160" i="40"/>
  <c r="Q1161" i="40"/>
  <c r="Q1162" i="40"/>
  <c r="Q1163" i="40"/>
  <c r="Q1164" i="40"/>
  <c r="Q1165" i="40"/>
  <c r="Q1166" i="40"/>
  <c r="Q1167" i="40"/>
  <c r="Q1168" i="40"/>
  <c r="Q1169" i="40"/>
  <c r="Q1170" i="40"/>
  <c r="Q1171" i="40"/>
  <c r="Q1172" i="40"/>
  <c r="Q1173" i="40"/>
  <c r="Q1174" i="40"/>
  <c r="Q1175" i="40"/>
  <c r="Q1176" i="40"/>
  <c r="Q1177" i="40"/>
  <c r="Q1178" i="40"/>
  <c r="Q1179" i="40"/>
  <c r="Q1180" i="40"/>
  <c r="Q1181" i="40"/>
  <c r="Q1182" i="40"/>
  <c r="Q1183" i="40"/>
  <c r="Q1184" i="40"/>
  <c r="Q1185" i="40"/>
  <c r="Q1186" i="40"/>
  <c r="Q1187" i="40"/>
  <c r="Q1188" i="40"/>
  <c r="Q1189" i="40"/>
  <c r="Q1190" i="40"/>
  <c r="Q1191" i="40"/>
  <c r="Q1192" i="40"/>
  <c r="Q1193" i="40"/>
  <c r="Q1194" i="40"/>
  <c r="Q1195" i="40"/>
  <c r="Q1196" i="40"/>
  <c r="Q1197" i="40"/>
  <c r="Q1198" i="40"/>
  <c r="Q1199" i="40"/>
  <c r="Q1200" i="40"/>
  <c r="Q1201" i="40"/>
  <c r="Q1202" i="40"/>
  <c r="Q1203" i="40"/>
  <c r="Q1204" i="40"/>
  <c r="Q1205" i="40"/>
  <c r="Q1206" i="40"/>
  <c r="Q1207" i="40"/>
  <c r="Q1208" i="40"/>
  <c r="Q1209" i="40"/>
  <c r="Q1210" i="40"/>
  <c r="Q1211" i="40"/>
  <c r="Q1212" i="40"/>
  <c r="Q1213" i="40"/>
  <c r="Q1214" i="40"/>
  <c r="Q1215" i="40"/>
  <c r="Q1216" i="40"/>
  <c r="Q1217" i="40"/>
  <c r="Q1218" i="40"/>
  <c r="Q1219" i="40"/>
  <c r="Q1220" i="40"/>
  <c r="Q1221" i="40"/>
  <c r="Q1222" i="40"/>
  <c r="Q1223" i="40"/>
  <c r="Q1224" i="40"/>
  <c r="Q1225" i="40"/>
  <c r="Q1226" i="40"/>
  <c r="Q1227" i="40"/>
  <c r="Q1228" i="40"/>
  <c r="Q1229" i="40"/>
  <c r="Q1230" i="40"/>
  <c r="Q1231" i="40"/>
  <c r="Q1232" i="40"/>
  <c r="Q1233" i="40"/>
  <c r="Q1234" i="40"/>
  <c r="Q1235" i="40"/>
  <c r="Q1236" i="40"/>
  <c r="Q1237" i="40"/>
  <c r="Q1238" i="40"/>
  <c r="Q1239" i="40"/>
  <c r="Q1240" i="40"/>
  <c r="Q1241" i="40"/>
  <c r="Q1242" i="40"/>
  <c r="Q1243" i="40"/>
  <c r="Q1244" i="40"/>
  <c r="Q1245" i="40"/>
  <c r="Q1246" i="40"/>
  <c r="Q1247" i="40"/>
  <c r="Q1248" i="40"/>
  <c r="Q1249" i="40"/>
  <c r="Q1250" i="40"/>
  <c r="Q1251" i="40"/>
  <c r="Q1252" i="40"/>
  <c r="Q1253" i="40"/>
  <c r="Q1254" i="40"/>
  <c r="Q1255" i="40"/>
  <c r="Q1256" i="40"/>
  <c r="Q1257" i="40"/>
  <c r="Q1258" i="40"/>
  <c r="Q1259" i="40"/>
  <c r="Q1260" i="40"/>
  <c r="Q1261" i="40"/>
  <c r="Q1262" i="40"/>
  <c r="Q1263" i="40"/>
  <c r="Q1264" i="40"/>
  <c r="Q1265" i="40"/>
  <c r="Q1266" i="40"/>
  <c r="Q1267" i="40"/>
  <c r="Q1268" i="40"/>
  <c r="Q1269" i="40"/>
  <c r="Q1270" i="40"/>
  <c r="Q1271" i="40"/>
  <c r="Q1272" i="40"/>
  <c r="Q1273" i="40"/>
  <c r="Q1274" i="40"/>
  <c r="Q1275" i="40"/>
  <c r="Q1276" i="40"/>
  <c r="Q1277" i="40"/>
  <c r="Q1278" i="40"/>
  <c r="Q1279" i="40"/>
  <c r="Q1280" i="40"/>
  <c r="Q1281" i="40"/>
  <c r="Q1282" i="40"/>
  <c r="Q1283" i="40"/>
  <c r="Q1284" i="40"/>
  <c r="Q1285" i="40"/>
  <c r="Q1286" i="40"/>
  <c r="Q1287" i="40"/>
  <c r="Q1288" i="40"/>
  <c r="Q1289" i="40"/>
  <c r="Q1290" i="40"/>
  <c r="Q1291" i="40"/>
  <c r="Q1292" i="40"/>
  <c r="Q1293" i="40"/>
  <c r="Q1294" i="40"/>
  <c r="Q1295" i="40"/>
  <c r="Q1296" i="40"/>
  <c r="Q1297" i="40"/>
  <c r="Q1298" i="40"/>
  <c r="Q1299" i="40"/>
  <c r="Q1300" i="40"/>
  <c r="Q1301" i="40"/>
  <c r="Q1302" i="40"/>
  <c r="Q1303" i="40"/>
  <c r="Q1304" i="40"/>
  <c r="Q1305" i="40"/>
  <c r="Q1306" i="40"/>
  <c r="Q1307" i="40"/>
  <c r="Q1308" i="40"/>
  <c r="Q1309" i="40"/>
  <c r="Q1310" i="40"/>
  <c r="Q1311" i="40"/>
  <c r="Q1312" i="40"/>
  <c r="Q1313" i="40"/>
  <c r="Q1314" i="40"/>
  <c r="Q1315" i="40"/>
  <c r="Q1316" i="40"/>
  <c r="Q1317" i="40"/>
  <c r="Q1318" i="40"/>
  <c r="Q1319" i="40"/>
  <c r="Q1320" i="40"/>
  <c r="Q1321" i="40"/>
  <c r="Q1322" i="40"/>
  <c r="Q1323" i="40"/>
  <c r="Q1324" i="40"/>
  <c r="Q1325" i="40"/>
  <c r="Q1326" i="40"/>
  <c r="Q1327" i="40"/>
  <c r="Q1328" i="40"/>
  <c r="Q1329" i="40"/>
  <c r="Q1330" i="40"/>
  <c r="Q1331" i="40"/>
  <c r="Q1332" i="40"/>
  <c r="Q1333" i="40"/>
  <c r="Q1334" i="40"/>
  <c r="Q1335" i="40"/>
  <c r="Q1336" i="40"/>
  <c r="Q1337" i="40"/>
  <c r="Q1338" i="40"/>
  <c r="Q1339" i="40"/>
  <c r="Q1340" i="40"/>
  <c r="Q1341" i="40"/>
  <c r="Q1342" i="40"/>
  <c r="Q1343" i="40"/>
  <c r="Q1344" i="40"/>
  <c r="Q1345" i="40"/>
  <c r="Q1346" i="40"/>
  <c r="Q1347" i="40"/>
  <c r="Q1348" i="40"/>
  <c r="Q1349" i="40"/>
  <c r="Q1350" i="40"/>
  <c r="Q1351" i="40"/>
  <c r="Q1352" i="40"/>
  <c r="Q1353" i="40"/>
  <c r="Q1354" i="40"/>
  <c r="Q1355" i="40"/>
  <c r="Q1356" i="40"/>
  <c r="Q1357" i="40"/>
  <c r="Q1358" i="40"/>
  <c r="Q1359" i="40"/>
  <c r="Q1360" i="40"/>
  <c r="Q1361" i="40"/>
  <c r="Q1362" i="40"/>
  <c r="Q1363" i="40"/>
  <c r="Q1364" i="40"/>
  <c r="Q1365" i="40"/>
  <c r="Q1366" i="40"/>
  <c r="Q1367" i="40"/>
  <c r="Q1368" i="40"/>
  <c r="Q1369" i="40"/>
  <c r="Q1370" i="40"/>
  <c r="Q1371" i="40"/>
  <c r="Q1372" i="40"/>
  <c r="Q1373" i="40"/>
  <c r="Q1374" i="40"/>
  <c r="Q1375" i="40"/>
  <c r="Q1376" i="40"/>
  <c r="Q1377" i="40"/>
  <c r="Q1378" i="40"/>
  <c r="Q1379" i="40"/>
  <c r="Q1380" i="40"/>
  <c r="Q1381" i="40"/>
  <c r="Q1382" i="40"/>
  <c r="Q1383" i="40"/>
  <c r="Q1384" i="40"/>
  <c r="Q1385" i="40"/>
  <c r="Q1386" i="40"/>
  <c r="Q1387" i="40"/>
  <c r="Q1388" i="40"/>
  <c r="Q1389" i="40"/>
  <c r="Q1390" i="40"/>
  <c r="Q1391" i="40"/>
  <c r="Q1392" i="40"/>
  <c r="Q1393" i="40"/>
  <c r="Q1394" i="40"/>
  <c r="Q1395" i="40"/>
  <c r="Q1396" i="40"/>
  <c r="Q1397" i="40"/>
  <c r="Q1398" i="40"/>
  <c r="Q1399" i="40"/>
  <c r="Q1400" i="40"/>
  <c r="Q1401" i="40"/>
  <c r="Q1402" i="40"/>
  <c r="Q1403" i="40"/>
  <c r="Q1404" i="40"/>
  <c r="Q1405" i="40"/>
  <c r="Q1406" i="40"/>
  <c r="Q1407" i="40"/>
  <c r="Q1408" i="40"/>
  <c r="Q1409" i="40"/>
  <c r="Q1410" i="40"/>
  <c r="Q1411" i="40"/>
  <c r="Q1412" i="40"/>
  <c r="Q1413" i="40"/>
  <c r="Q1414" i="40"/>
  <c r="Q1415" i="40"/>
  <c r="Q1416" i="40"/>
  <c r="Q1417" i="40"/>
  <c r="Q1418" i="40"/>
  <c r="Q1419" i="40"/>
  <c r="Q1420" i="40"/>
  <c r="Q1421" i="40"/>
  <c r="Q1422" i="40"/>
  <c r="Q1423" i="40"/>
  <c r="Q1424" i="40"/>
  <c r="Q1425" i="40"/>
  <c r="Q1426" i="40"/>
  <c r="Q1427" i="40"/>
  <c r="Q1428" i="40"/>
  <c r="Q1429" i="40"/>
  <c r="Q1430" i="40"/>
  <c r="Q1431" i="40"/>
  <c r="Q1432" i="40"/>
  <c r="Q1433" i="40"/>
  <c r="Q1434" i="40"/>
  <c r="Q1435" i="40"/>
  <c r="Q1436" i="40"/>
  <c r="Q1437" i="40"/>
  <c r="Q1438" i="40"/>
  <c r="Q1439" i="40"/>
  <c r="Q1440" i="40"/>
  <c r="Q1441" i="40"/>
  <c r="Q1442" i="40"/>
  <c r="Q1443" i="40"/>
  <c r="Q1444" i="40"/>
  <c r="Q1445" i="40"/>
  <c r="Q1446" i="40"/>
  <c r="Q1447" i="40"/>
  <c r="Q1448" i="40"/>
  <c r="Q1449" i="40"/>
  <c r="Q1450" i="40"/>
  <c r="Q1451" i="40"/>
  <c r="Q1452" i="40"/>
  <c r="Q1453" i="40"/>
  <c r="Q1454" i="40"/>
  <c r="Q1455" i="40"/>
  <c r="Q1456" i="40"/>
  <c r="Q1457" i="40"/>
  <c r="Q1458" i="40"/>
  <c r="Q1459" i="40"/>
  <c r="Q1460" i="40"/>
  <c r="Q1461" i="40"/>
  <c r="Q1462" i="40"/>
  <c r="Q1463" i="40"/>
  <c r="Q1464" i="40"/>
  <c r="Q1465" i="40"/>
  <c r="Q1466" i="40"/>
  <c r="Q1467" i="40"/>
  <c r="Q1468" i="40"/>
  <c r="Q1469" i="40"/>
  <c r="Q1470" i="40"/>
  <c r="Q1471" i="40"/>
  <c r="Q1472" i="40"/>
  <c r="Q1473" i="40"/>
  <c r="Q1474" i="40"/>
  <c r="Q1475" i="40"/>
  <c r="Q1476" i="40"/>
  <c r="Q1477" i="40"/>
  <c r="Q1478" i="40"/>
  <c r="Q1479" i="40"/>
  <c r="Q1480" i="40"/>
  <c r="Q1481" i="40"/>
  <c r="Q1482" i="40"/>
  <c r="Q1483" i="40"/>
  <c r="Q1484" i="40"/>
  <c r="Q1485" i="40"/>
  <c r="Q1486" i="40"/>
  <c r="Q1487" i="40"/>
  <c r="Q1488" i="40"/>
  <c r="Q1489" i="40"/>
  <c r="Q1490" i="40"/>
  <c r="Q1491" i="40"/>
  <c r="Q1492" i="40"/>
  <c r="Q1493" i="40"/>
  <c r="Q1494" i="40"/>
  <c r="Q1495" i="40"/>
  <c r="Q1496" i="40"/>
  <c r="Q1497" i="40"/>
  <c r="Q1498" i="40"/>
  <c r="Q1499" i="40"/>
  <c r="Q1500" i="40"/>
  <c r="Q1501" i="40"/>
  <c r="Q1502" i="40"/>
  <c r="Q1503" i="40"/>
  <c r="Q1504" i="40"/>
  <c r="Q1505" i="40"/>
  <c r="Q1506" i="40"/>
  <c r="Q1507" i="40"/>
  <c r="Q1508" i="40"/>
  <c r="Q1509" i="40"/>
  <c r="Q1510" i="40"/>
  <c r="Q1511" i="40"/>
  <c r="Q1512" i="40"/>
  <c r="Q1513" i="40"/>
  <c r="Q1514" i="40"/>
  <c r="Q1515" i="40"/>
  <c r="Q1516" i="40"/>
  <c r="Q1517" i="40"/>
  <c r="Q1518" i="40"/>
  <c r="Q1519" i="40"/>
  <c r="Q1520" i="40"/>
  <c r="Q1521" i="40"/>
  <c r="Q1522" i="40"/>
  <c r="Q1523" i="40"/>
  <c r="Q1524" i="40"/>
  <c r="Q1525" i="40"/>
  <c r="Q1526" i="40"/>
  <c r="Q1527" i="40"/>
  <c r="Q1528" i="40"/>
  <c r="Q1529" i="40"/>
  <c r="Q1530" i="40"/>
  <c r="Q1531" i="40"/>
  <c r="Q1532" i="40"/>
  <c r="Q1533" i="40"/>
  <c r="Q1534" i="40"/>
  <c r="Q1535" i="40"/>
  <c r="Q1536" i="40"/>
  <c r="Q1537" i="40"/>
  <c r="Q1538" i="40"/>
  <c r="Q1539" i="40"/>
  <c r="Q1540" i="40"/>
  <c r="Q1541" i="40"/>
  <c r="Q1542" i="40"/>
  <c r="Q1543" i="40"/>
  <c r="Q1544" i="40"/>
  <c r="Q1545" i="40"/>
  <c r="Q1546" i="40"/>
  <c r="Q1547" i="40"/>
  <c r="Q1548" i="40"/>
  <c r="Q1549" i="40"/>
  <c r="Q1550" i="40"/>
  <c r="Q1551" i="40"/>
  <c r="Q1552" i="40"/>
  <c r="Q1553" i="40"/>
  <c r="Q1554" i="40"/>
  <c r="Q1555" i="40"/>
  <c r="Q1556" i="40"/>
  <c r="Q1557" i="40"/>
  <c r="Q1558" i="40"/>
  <c r="Q1559" i="40"/>
  <c r="Q1560" i="40"/>
  <c r="Q1561" i="40"/>
  <c r="Q1562" i="40"/>
  <c r="Q1563" i="40"/>
  <c r="Q1564" i="40"/>
  <c r="Q1565" i="40"/>
  <c r="Q1566" i="40"/>
  <c r="Q1567" i="40"/>
  <c r="Q1568" i="40"/>
  <c r="Q1569" i="40"/>
  <c r="Q1570" i="40"/>
  <c r="Q1571" i="40"/>
  <c r="Q1572" i="40"/>
  <c r="Q1573" i="40"/>
  <c r="Q1574" i="40"/>
  <c r="Q1575" i="40"/>
  <c r="Q1576" i="40"/>
  <c r="Q1577" i="40"/>
  <c r="Q1578" i="40"/>
  <c r="Q1579" i="40"/>
  <c r="Q1580" i="40"/>
  <c r="Q1581" i="40"/>
  <c r="Q1582" i="40"/>
  <c r="Q1583" i="40"/>
  <c r="Q1584" i="40"/>
  <c r="Q1585" i="40"/>
  <c r="Q1586" i="40"/>
  <c r="Q1587" i="40"/>
  <c r="Q1588" i="40"/>
  <c r="Q1589" i="40"/>
  <c r="Q1590" i="40"/>
  <c r="Q1591" i="40"/>
  <c r="Q1592" i="40"/>
  <c r="Q1593" i="40"/>
  <c r="Q1594" i="40"/>
  <c r="Q1595" i="40"/>
  <c r="Q1596" i="40"/>
  <c r="Q1597" i="40"/>
  <c r="Q1598" i="40"/>
  <c r="Q1599" i="40"/>
  <c r="Q1600" i="40"/>
  <c r="Q1601" i="40"/>
  <c r="Q1602" i="40"/>
  <c r="Q1603" i="40"/>
  <c r="Q1604" i="40"/>
  <c r="Q1605" i="40"/>
  <c r="Q1606" i="40"/>
  <c r="Q1607" i="40"/>
  <c r="Q1608" i="40"/>
  <c r="Q1609" i="40"/>
  <c r="Q1610" i="40"/>
  <c r="Q1611" i="40"/>
  <c r="Q1612" i="40"/>
  <c r="Q1613" i="40"/>
  <c r="Q1614" i="40"/>
  <c r="Q1615" i="40"/>
  <c r="Q1616" i="40"/>
  <c r="Q1617" i="40"/>
  <c r="Q1618" i="40"/>
  <c r="Q1619" i="40"/>
  <c r="Q1620" i="40"/>
  <c r="Q1621" i="40"/>
  <c r="Q1622" i="40"/>
  <c r="Q1623" i="40"/>
  <c r="Q1624" i="40"/>
  <c r="Q1625" i="40"/>
  <c r="Q1626" i="40"/>
  <c r="Q1627" i="40"/>
  <c r="Q1628" i="40"/>
  <c r="Q1629" i="40"/>
  <c r="Q1630" i="40"/>
  <c r="Q1631" i="40"/>
  <c r="Q1632" i="40"/>
  <c r="Q1633" i="40"/>
  <c r="Q1634" i="40"/>
  <c r="Q1635" i="40"/>
  <c r="Q1636" i="40"/>
  <c r="Q1637" i="40"/>
  <c r="Q1638" i="40"/>
  <c r="Q1639" i="40"/>
  <c r="Q1640" i="40"/>
  <c r="Q1641" i="40"/>
  <c r="Q1642" i="40"/>
  <c r="Q1643" i="40"/>
  <c r="Q1644" i="40"/>
  <c r="Q1645" i="40"/>
  <c r="Q1646" i="40"/>
  <c r="Q1647" i="40"/>
  <c r="Q1648" i="40"/>
  <c r="Q1649" i="40"/>
  <c r="Q1650" i="40"/>
  <c r="Q1651" i="40"/>
  <c r="Q1652" i="40"/>
  <c r="Q1653" i="40"/>
  <c r="Q1654" i="40"/>
  <c r="Q1655" i="40"/>
  <c r="Q1656" i="40"/>
  <c r="Q1657" i="40"/>
  <c r="Q1658" i="40"/>
  <c r="Q1659" i="40"/>
  <c r="Q1660" i="40"/>
  <c r="Q1661" i="40"/>
  <c r="Q1662" i="40"/>
  <c r="Q1663" i="40"/>
  <c r="Q1664" i="40"/>
  <c r="Q1665" i="40"/>
  <c r="Q1666" i="40"/>
  <c r="Q1667" i="40"/>
  <c r="Q1668" i="40"/>
  <c r="Q1669" i="40"/>
  <c r="Q1670" i="40"/>
  <c r="Q1671" i="40"/>
  <c r="Q1672" i="40"/>
  <c r="Q1673" i="40"/>
  <c r="Q1674" i="40"/>
  <c r="Q1675" i="40"/>
  <c r="Q1676" i="40"/>
  <c r="Q1677" i="40"/>
  <c r="Q1678" i="40"/>
  <c r="Q1679" i="40"/>
  <c r="Q1680" i="40"/>
  <c r="Q1681" i="40"/>
  <c r="Q1682" i="40"/>
  <c r="Q1683" i="40"/>
  <c r="Q1684" i="40"/>
  <c r="Q1685" i="40"/>
  <c r="Q1686" i="40"/>
  <c r="Q1687" i="40"/>
  <c r="Q1688" i="40"/>
  <c r="Q1689" i="40"/>
  <c r="Q1690" i="40"/>
  <c r="Q1691" i="40"/>
  <c r="Q1692" i="40"/>
  <c r="Q1693" i="40"/>
  <c r="Q1694" i="40"/>
  <c r="Q1695" i="40"/>
  <c r="Q1696" i="40"/>
  <c r="Q1697" i="40"/>
  <c r="Q1698" i="40"/>
  <c r="Q1699" i="40"/>
  <c r="Q1700" i="40"/>
  <c r="Q1701" i="40"/>
  <c r="Q1702" i="40"/>
  <c r="Q1703" i="40"/>
  <c r="Q1704" i="40"/>
  <c r="Q1705" i="40"/>
  <c r="Q1706" i="40"/>
  <c r="Q1707" i="40"/>
  <c r="Q1708" i="40"/>
  <c r="Q1709" i="40"/>
  <c r="Q1710" i="40"/>
  <c r="Q1711" i="40"/>
  <c r="Q1712" i="40"/>
  <c r="Q1713" i="40"/>
  <c r="Q1714" i="40"/>
  <c r="Q1715" i="40"/>
  <c r="Q1716" i="40"/>
  <c r="Q1717" i="40"/>
  <c r="Q1718" i="40"/>
  <c r="Q1719" i="40"/>
  <c r="Q1720" i="40"/>
  <c r="Q1721" i="40"/>
  <c r="Q1722" i="40"/>
  <c r="Q1723" i="40"/>
  <c r="Q1724" i="40"/>
  <c r="Q1725" i="40"/>
  <c r="Q1726" i="40"/>
  <c r="Q1727" i="40"/>
  <c r="Q1728" i="40"/>
  <c r="Q1729" i="40"/>
  <c r="Q1730" i="40"/>
  <c r="Q1731" i="40"/>
  <c r="Q1732" i="40"/>
  <c r="Q1733" i="40"/>
  <c r="Q1734" i="40"/>
  <c r="Q1735" i="40"/>
  <c r="Q1736" i="40"/>
  <c r="Q1737" i="40"/>
  <c r="Q1738" i="40"/>
  <c r="Q1739" i="40"/>
  <c r="Q1740" i="40"/>
  <c r="Q1741" i="40"/>
  <c r="Q1742" i="40"/>
  <c r="Q1743" i="40"/>
  <c r="Q1744" i="40"/>
  <c r="Q1745" i="40"/>
  <c r="Q1746" i="40"/>
  <c r="Q1747" i="40"/>
  <c r="Q1748" i="40"/>
  <c r="Q1749" i="40"/>
  <c r="Q1750" i="40"/>
  <c r="Q1751" i="40"/>
  <c r="Q1752" i="40"/>
  <c r="Q1753" i="40"/>
  <c r="Q1754" i="40"/>
  <c r="Q1755" i="40"/>
  <c r="Q1756" i="40"/>
  <c r="Q1757" i="40"/>
  <c r="Q1758" i="40"/>
  <c r="Q1759" i="40"/>
  <c r="Q1760" i="40"/>
  <c r="Q1761" i="40"/>
  <c r="Q1762" i="40"/>
  <c r="Q1763" i="40"/>
  <c r="Q1764" i="40"/>
  <c r="Q1765" i="40"/>
  <c r="Q1766" i="40"/>
  <c r="Q1767" i="40"/>
  <c r="Q1768" i="40"/>
  <c r="Q1769" i="40"/>
  <c r="Q1770" i="40"/>
  <c r="Q1771" i="40"/>
  <c r="Q1772" i="40"/>
  <c r="Q1773" i="40"/>
  <c r="Q1774" i="40"/>
  <c r="Q1775" i="40"/>
  <c r="Q1776" i="40"/>
  <c r="Q1777" i="40"/>
  <c r="Q1778" i="40"/>
  <c r="Q1779" i="40"/>
  <c r="Q1780" i="40"/>
  <c r="Q1781" i="40"/>
  <c r="Q1782" i="40"/>
  <c r="Q1783" i="40"/>
  <c r="Q1784" i="40"/>
  <c r="Q1785" i="40"/>
  <c r="Q1786" i="40"/>
  <c r="Q1787" i="40"/>
  <c r="Q1788" i="40"/>
  <c r="Q1789" i="40"/>
  <c r="Q1790" i="40"/>
  <c r="Q1791" i="40"/>
  <c r="Q1792" i="40"/>
  <c r="Q1793" i="40"/>
  <c r="Q1794" i="40"/>
  <c r="Q1795" i="40"/>
  <c r="Q1796" i="40"/>
  <c r="Q1797" i="40"/>
  <c r="Q1798" i="40"/>
  <c r="Q1799" i="40"/>
  <c r="Q1800" i="40"/>
  <c r="Q1801" i="40"/>
  <c r="Q1802" i="40"/>
  <c r="Q1803" i="40"/>
  <c r="Q1804" i="40"/>
  <c r="Q1805" i="40"/>
  <c r="Q1806" i="40"/>
  <c r="Q1807" i="40"/>
  <c r="Q1808" i="40"/>
  <c r="Q1809" i="40"/>
  <c r="Q1810" i="40"/>
  <c r="Q1811" i="40"/>
  <c r="Q1812" i="40"/>
  <c r="Q1813" i="40"/>
  <c r="Q1814" i="40"/>
  <c r="Q1815" i="40"/>
  <c r="Q1816" i="40"/>
  <c r="Q1817" i="40"/>
  <c r="Q1818" i="40"/>
  <c r="Q1819" i="40"/>
  <c r="Q1820" i="40"/>
  <c r="Q1821" i="40"/>
  <c r="Q1822" i="40"/>
  <c r="Q1823" i="40"/>
  <c r="Q1824" i="40"/>
  <c r="Q1825" i="40"/>
  <c r="Q1826" i="40"/>
  <c r="Q1827" i="40"/>
  <c r="Q1828" i="40"/>
  <c r="Q1829" i="40"/>
  <c r="Q1830" i="40"/>
  <c r="Q1831" i="40"/>
  <c r="Q1832" i="40"/>
  <c r="Q1833" i="40"/>
  <c r="Q1834" i="40"/>
  <c r="Q1835" i="40"/>
  <c r="Q1836" i="40"/>
  <c r="Q1837" i="40"/>
  <c r="Q1838" i="40"/>
  <c r="Q1839" i="40"/>
  <c r="Q1840" i="40"/>
  <c r="Q1841" i="40"/>
  <c r="Q1842" i="40"/>
  <c r="Q1843" i="40"/>
  <c r="Q1844" i="40"/>
  <c r="Q1845" i="40"/>
  <c r="Q1846" i="40"/>
  <c r="Q1847" i="40"/>
  <c r="Q1848" i="40"/>
  <c r="Q1849" i="40"/>
  <c r="Q1850" i="40"/>
  <c r="Q1851" i="40"/>
  <c r="Q1852" i="40"/>
  <c r="Q1853" i="40"/>
  <c r="Q1854" i="40"/>
  <c r="Q1855" i="40"/>
  <c r="Q1856" i="40"/>
  <c r="Q1857" i="40"/>
  <c r="Q1858" i="40"/>
  <c r="Q1859" i="40"/>
  <c r="Q1860" i="40"/>
  <c r="Q1861" i="40"/>
  <c r="Q1862" i="40"/>
  <c r="Q1863" i="40"/>
  <c r="Q1864" i="40"/>
  <c r="Q1865" i="40"/>
  <c r="Q1866" i="40"/>
  <c r="Q1867" i="40"/>
  <c r="Q1868" i="40"/>
  <c r="Q1869" i="40"/>
  <c r="Q1870" i="40"/>
  <c r="Q1871" i="40"/>
  <c r="Q1872" i="40"/>
  <c r="Q1873" i="40"/>
  <c r="Q1874" i="40"/>
  <c r="Q1875" i="40"/>
  <c r="Q1876" i="40"/>
  <c r="Q1877" i="40"/>
  <c r="Q1878" i="40"/>
  <c r="Q1879" i="40"/>
  <c r="Q1880" i="40"/>
  <c r="Q1881" i="40"/>
  <c r="Q1882" i="40"/>
  <c r="Q1883" i="40"/>
  <c r="Q1884" i="40"/>
  <c r="Q1885" i="40"/>
  <c r="Q1886" i="40"/>
  <c r="Q1887" i="40"/>
  <c r="Q1888" i="40"/>
  <c r="Q1889" i="40"/>
  <c r="Q1890" i="40"/>
  <c r="Q1891" i="40"/>
  <c r="Q1892" i="40"/>
  <c r="Q1893" i="40"/>
  <c r="Q1894" i="40"/>
  <c r="Q1895" i="40"/>
  <c r="Q1896" i="40"/>
  <c r="Q1897" i="40"/>
  <c r="Q1898" i="40"/>
  <c r="Q1899" i="40"/>
  <c r="Q1900" i="40"/>
  <c r="Q1901" i="40"/>
  <c r="Q1902" i="40"/>
  <c r="Q1903" i="40"/>
  <c r="Q1904" i="40"/>
  <c r="Q1905" i="40"/>
  <c r="Q1906" i="40"/>
  <c r="Q1907" i="40"/>
  <c r="Q1908" i="40"/>
  <c r="Q1909" i="40"/>
  <c r="Q1910" i="40"/>
  <c r="Q1911" i="40"/>
  <c r="Q1912" i="40"/>
  <c r="Q1913" i="40"/>
  <c r="Q1914" i="40"/>
  <c r="Q1915" i="40"/>
  <c r="Q1916" i="40"/>
  <c r="Q1917" i="40"/>
  <c r="Q1918" i="40"/>
  <c r="Q1919" i="40"/>
  <c r="Q1920" i="40"/>
  <c r="Q1921" i="40"/>
  <c r="Q1922" i="40"/>
  <c r="Q1923" i="40"/>
  <c r="Q1924" i="40"/>
  <c r="Q1925" i="40"/>
  <c r="Q1926" i="40"/>
  <c r="Q1927" i="40"/>
  <c r="Q1928" i="40"/>
  <c r="Q1929" i="40"/>
  <c r="Q1930" i="40"/>
  <c r="Q1931" i="40"/>
  <c r="Q1932" i="40"/>
  <c r="Q1933" i="40"/>
  <c r="Q1934" i="40"/>
  <c r="Q1935" i="40"/>
  <c r="Q1936" i="40"/>
  <c r="Q1937" i="40"/>
  <c r="Q1938" i="40"/>
  <c r="Q1939" i="40"/>
  <c r="Q1940" i="40"/>
  <c r="Q1941" i="40"/>
  <c r="Q1942" i="40"/>
  <c r="Q1943" i="40"/>
  <c r="Q1944" i="40"/>
  <c r="Q1945" i="40"/>
  <c r="Q1946" i="40"/>
  <c r="Q1947" i="40"/>
  <c r="Q1948" i="40"/>
  <c r="Q1949" i="40"/>
  <c r="Q1950" i="40"/>
  <c r="Q1951" i="40"/>
  <c r="Q1952" i="40"/>
  <c r="Q1953" i="40"/>
  <c r="Q1954" i="40"/>
  <c r="Q1955" i="40"/>
  <c r="Q1956" i="40"/>
  <c r="Q1957" i="40"/>
  <c r="Q1958" i="40"/>
  <c r="Q1959" i="40"/>
  <c r="Q1960" i="40"/>
  <c r="Q1961" i="40"/>
  <c r="Q1962" i="40"/>
  <c r="Q1963" i="40"/>
  <c r="Q1964" i="40"/>
  <c r="Q1965" i="40"/>
  <c r="Q1966" i="40"/>
  <c r="Q1967" i="40"/>
  <c r="Q1968" i="40"/>
  <c r="Q1969" i="40"/>
  <c r="Q1970" i="40"/>
  <c r="Q1971" i="40"/>
  <c r="Q1972" i="40"/>
  <c r="Q1973" i="40"/>
  <c r="Q1974" i="40"/>
  <c r="Q1975" i="40"/>
  <c r="Q1976" i="40"/>
  <c r="Q1977" i="40"/>
  <c r="Q1978" i="40"/>
  <c r="Q1979" i="40"/>
  <c r="Q1980" i="40"/>
  <c r="Q1981" i="40"/>
  <c r="Q1982" i="40"/>
  <c r="Q1983" i="40"/>
  <c r="Q1984" i="40"/>
  <c r="Q1985" i="40"/>
  <c r="Q1986" i="40"/>
  <c r="Q1987" i="40"/>
  <c r="Q1988" i="40"/>
  <c r="Q1989" i="40"/>
  <c r="Q1990" i="40"/>
  <c r="Q1991" i="40"/>
  <c r="Q1992" i="40"/>
  <c r="Q1993" i="40"/>
  <c r="Q1994" i="40"/>
  <c r="Q1995" i="40"/>
  <c r="Q1996" i="40"/>
  <c r="Q1997" i="40"/>
  <c r="Q1998" i="40"/>
  <c r="Q1999" i="40"/>
  <c r="Q2000" i="40"/>
  <c r="Q2001" i="40"/>
  <c r="Q2002" i="40"/>
  <c r="Q2003" i="40"/>
  <c r="Q2004" i="40"/>
  <c r="Q2005" i="40"/>
  <c r="Q2006" i="40"/>
  <c r="Q2007" i="40"/>
  <c r="Q2008" i="40"/>
  <c r="Q2009" i="40"/>
  <c r="Q2010" i="40"/>
  <c r="Q2011" i="40"/>
  <c r="Q2012" i="40"/>
  <c r="Q2013" i="40"/>
  <c r="Q2014" i="40"/>
  <c r="Q2015" i="40"/>
  <c r="Q2016" i="40"/>
  <c r="Q2017" i="40"/>
  <c r="Q2018" i="40"/>
  <c r="Q2019" i="40"/>
  <c r="Q2020" i="40"/>
  <c r="Q2021" i="40"/>
  <c r="Q2022" i="40"/>
  <c r="Q2023" i="40"/>
  <c r="Q2024" i="40"/>
  <c r="Q2025" i="40"/>
  <c r="Q2026" i="40"/>
  <c r="Q2027" i="40"/>
  <c r="Q2028" i="40"/>
  <c r="Q2029" i="40"/>
  <c r="Q2030" i="40"/>
  <c r="Q2031" i="40"/>
  <c r="Q2032" i="40"/>
  <c r="Q2033" i="40"/>
  <c r="Q2034" i="40"/>
  <c r="Q2035" i="40"/>
  <c r="Q2036" i="40"/>
  <c r="Q2037" i="40"/>
  <c r="Q2038" i="40"/>
  <c r="Q2039" i="40"/>
  <c r="Q2040" i="40"/>
  <c r="Q2041" i="40"/>
  <c r="Q2042" i="40"/>
  <c r="Q2043" i="40"/>
  <c r="Q2044" i="40"/>
  <c r="Q2045" i="40"/>
  <c r="Q2046" i="40"/>
  <c r="Q2047" i="40"/>
  <c r="Q2048" i="40"/>
  <c r="Q2049" i="40"/>
  <c r="Q2050" i="40"/>
  <c r="Q2051" i="40"/>
  <c r="Q2052" i="40"/>
  <c r="Q2053" i="40"/>
  <c r="Q2054" i="40"/>
  <c r="Q2055" i="40"/>
  <c r="Q2056" i="40"/>
  <c r="Q2057" i="40"/>
  <c r="Q2058" i="40"/>
  <c r="Q2059" i="40"/>
  <c r="Q2060" i="40"/>
  <c r="Q2061" i="40"/>
  <c r="Q2062" i="40"/>
  <c r="Q2063" i="40"/>
  <c r="Q2064" i="40"/>
  <c r="Q2065" i="40"/>
  <c r="Q2066" i="40"/>
  <c r="Q2067" i="40"/>
  <c r="Q2068" i="40"/>
  <c r="Q2069" i="40"/>
  <c r="Q2070" i="40"/>
  <c r="Q2071" i="40"/>
  <c r="Q2072" i="40"/>
  <c r="Q2073" i="40"/>
  <c r="Q2074" i="40"/>
  <c r="Q2075" i="40"/>
  <c r="Q2076" i="40"/>
  <c r="Q2077" i="40"/>
  <c r="Q2078" i="40"/>
  <c r="Q2079" i="40"/>
  <c r="Q2080" i="40"/>
  <c r="Q2081" i="40"/>
  <c r="Q2082" i="40"/>
  <c r="Q2083" i="40"/>
  <c r="Q2084" i="40"/>
  <c r="Q2085" i="40"/>
  <c r="Q2086" i="40"/>
  <c r="Q2087" i="40"/>
  <c r="Q2088" i="40"/>
  <c r="Q2089" i="40"/>
  <c r="Q2090" i="40"/>
  <c r="Q2091" i="40"/>
  <c r="Q2092" i="40"/>
  <c r="Q2093" i="40"/>
  <c r="Q2094" i="40"/>
  <c r="Q2095" i="40"/>
  <c r="Q2096" i="40"/>
  <c r="Q2097" i="40"/>
  <c r="Q2098" i="40"/>
  <c r="Q2099" i="40"/>
  <c r="Q2100" i="40"/>
  <c r="Q2101" i="40"/>
  <c r="Q2102" i="40"/>
  <c r="Q2103" i="40"/>
  <c r="Q2104" i="40"/>
  <c r="Q2105" i="40"/>
  <c r="Q2106" i="40"/>
  <c r="Q2107" i="40"/>
  <c r="Q2108" i="40"/>
  <c r="Q2109" i="40"/>
  <c r="Q2110" i="40"/>
  <c r="Q2111" i="40"/>
  <c r="Q2112" i="40"/>
  <c r="Q2113" i="40"/>
  <c r="Q2114" i="40"/>
  <c r="Q2115" i="40"/>
  <c r="Q2116" i="40"/>
  <c r="Q2117" i="40"/>
  <c r="Q2118" i="40"/>
  <c r="Q2119" i="40"/>
  <c r="Q2120" i="40"/>
  <c r="Q2121" i="40"/>
  <c r="Q2122" i="40"/>
  <c r="Q2123" i="40"/>
  <c r="Q2124" i="40"/>
  <c r="Q2125" i="40"/>
  <c r="Q2126" i="40"/>
  <c r="Q2127" i="40"/>
  <c r="Q2128" i="40"/>
  <c r="Q2129" i="40"/>
  <c r="Q2130" i="40"/>
  <c r="Q2131" i="40"/>
  <c r="Q2132" i="40"/>
  <c r="Q2133" i="40"/>
  <c r="Q2134" i="40"/>
  <c r="Q2135" i="40"/>
  <c r="Q2136" i="40"/>
  <c r="Q2137" i="40"/>
  <c r="Q2138" i="40"/>
  <c r="Q2139" i="40"/>
  <c r="Q2140" i="40"/>
  <c r="Q2141" i="40"/>
  <c r="Q2142" i="40"/>
  <c r="Q2143" i="40"/>
  <c r="Q2144" i="40"/>
  <c r="Q2145" i="40"/>
  <c r="Q2146" i="40"/>
  <c r="Q2147" i="40"/>
  <c r="Q2148" i="40"/>
  <c r="Q2149" i="40"/>
  <c r="Q2150" i="40"/>
  <c r="Q2151" i="40"/>
  <c r="Q2152" i="40"/>
  <c r="Q2153" i="40"/>
  <c r="Q2154" i="40"/>
  <c r="Q2155" i="40"/>
  <c r="Q2156" i="40"/>
  <c r="Q2157" i="40"/>
  <c r="Q2158" i="40"/>
  <c r="Q2159" i="40"/>
  <c r="Q2160" i="40"/>
  <c r="Q2161" i="40"/>
  <c r="Q2162" i="40"/>
  <c r="Q2163" i="40"/>
  <c r="Q2164" i="40"/>
  <c r="Q2165" i="40"/>
  <c r="Q2166" i="40"/>
  <c r="Q2167" i="40"/>
  <c r="Q2168" i="40"/>
  <c r="Q2169" i="40"/>
  <c r="Q2170" i="40"/>
  <c r="Q2171" i="40"/>
  <c r="Q2172" i="40"/>
  <c r="Q2173" i="40"/>
  <c r="Q2174" i="40"/>
  <c r="Q2175" i="40"/>
  <c r="Q2176" i="40"/>
  <c r="Q2177" i="40"/>
  <c r="Q2178" i="40"/>
  <c r="Q2179" i="40"/>
  <c r="Q2180" i="40"/>
  <c r="Q2181" i="40"/>
  <c r="Q2182" i="40"/>
  <c r="Q2183" i="40"/>
  <c r="Q2184" i="40"/>
  <c r="Q2185" i="40"/>
  <c r="Q2186" i="40"/>
  <c r="Q2187" i="40"/>
  <c r="Q2188" i="40"/>
  <c r="Q2189" i="40"/>
  <c r="Q2190" i="40"/>
  <c r="Q2191" i="40"/>
  <c r="Q2192" i="40"/>
  <c r="Q2193" i="40"/>
  <c r="Q2194" i="40"/>
  <c r="Q2195" i="40"/>
  <c r="Q2196" i="40"/>
  <c r="Q2197" i="40"/>
  <c r="Q2198" i="40"/>
  <c r="Q2199" i="40"/>
  <c r="Q2200" i="40"/>
  <c r="Q2201" i="40"/>
  <c r="Q2202" i="40"/>
  <c r="Q2203" i="40"/>
  <c r="Q2204" i="40"/>
  <c r="Q2205" i="40"/>
  <c r="Q2206" i="40"/>
  <c r="Q2207" i="40"/>
  <c r="Q2208" i="40"/>
  <c r="Q2209" i="40"/>
  <c r="Q2210" i="40"/>
  <c r="Q2211" i="40"/>
  <c r="Q2212" i="40"/>
  <c r="Q2213" i="40"/>
  <c r="Q2214" i="40"/>
  <c r="Q2215" i="40"/>
  <c r="Q2216" i="40"/>
  <c r="Q2217" i="40"/>
  <c r="Q2218" i="40"/>
  <c r="Q2219" i="40"/>
  <c r="Q2220" i="40"/>
  <c r="Q2221" i="40"/>
  <c r="Q2222" i="40"/>
  <c r="Q2223" i="40"/>
  <c r="Q2224" i="40"/>
  <c r="Q2225" i="40"/>
  <c r="Q2226" i="40"/>
  <c r="Q2227" i="40"/>
  <c r="Q2228" i="40"/>
  <c r="Q2229" i="40"/>
  <c r="Q2230" i="40"/>
  <c r="Q2231" i="40"/>
  <c r="Q2232" i="40"/>
  <c r="Q2233" i="40"/>
  <c r="Q2234" i="40"/>
  <c r="Q2235" i="40"/>
  <c r="Q2236" i="40"/>
  <c r="Q2237" i="40"/>
  <c r="Q2238" i="40"/>
  <c r="Q2239" i="40"/>
  <c r="Q2240" i="40"/>
  <c r="Q2241" i="40"/>
  <c r="Q2242" i="40"/>
  <c r="Q2243" i="40"/>
  <c r="Q2244" i="40"/>
  <c r="Q2245" i="40"/>
  <c r="Q2246" i="40"/>
  <c r="Q2247" i="40"/>
  <c r="Q2248" i="40"/>
  <c r="Q2249" i="40"/>
  <c r="Q2250" i="40"/>
  <c r="Q2251" i="40"/>
  <c r="Q2252" i="40"/>
  <c r="Q2253" i="40"/>
  <c r="Q2254" i="40"/>
  <c r="Q2255" i="40"/>
  <c r="Q2256" i="40"/>
  <c r="Q2257" i="40"/>
  <c r="Q2258" i="40"/>
  <c r="Q2259" i="40"/>
  <c r="Q2260" i="40"/>
  <c r="Q2261" i="40"/>
  <c r="Q2262" i="40"/>
  <c r="Q2263" i="40"/>
  <c r="Q2264" i="40"/>
  <c r="Q2265" i="40"/>
  <c r="Q2266" i="40"/>
  <c r="Q2267" i="40"/>
  <c r="Q2268" i="40"/>
  <c r="Q2269" i="40"/>
  <c r="Q2270" i="40"/>
  <c r="Q2271" i="40"/>
  <c r="Q2272" i="40"/>
  <c r="Q2273" i="40"/>
  <c r="Q2274" i="40"/>
  <c r="Q2275" i="40"/>
  <c r="Q2276" i="40"/>
  <c r="Q2277" i="40"/>
  <c r="Q2278" i="40"/>
  <c r="Q2279" i="40"/>
  <c r="Q2280" i="40"/>
  <c r="Q2281" i="40"/>
  <c r="Q2282" i="40"/>
  <c r="Q2283" i="40"/>
  <c r="Q2284" i="40"/>
  <c r="Q2285" i="40"/>
  <c r="Q2286" i="40"/>
  <c r="Q2287" i="40"/>
  <c r="Q2288" i="40"/>
  <c r="Q2289" i="40"/>
  <c r="Q2290" i="40"/>
  <c r="Q2291" i="40"/>
  <c r="Q2292" i="40"/>
  <c r="Q2293" i="40"/>
  <c r="Q2294" i="40"/>
  <c r="Q2295" i="40"/>
  <c r="Q2296" i="40"/>
  <c r="Q2297" i="40"/>
  <c r="Q2298" i="40"/>
  <c r="Q2299" i="40"/>
  <c r="Q2300" i="40"/>
  <c r="Q2301" i="40"/>
  <c r="Q2302" i="40"/>
  <c r="Q2303" i="40"/>
  <c r="Q2304" i="40"/>
  <c r="Q2305" i="40"/>
  <c r="Q2306" i="40"/>
  <c r="Q2307" i="40"/>
  <c r="Q2308" i="40"/>
  <c r="Q2309" i="40"/>
  <c r="Q2310" i="40"/>
  <c r="Q2311" i="40"/>
  <c r="Q2312" i="40"/>
  <c r="Q2313" i="40"/>
  <c r="Q2314" i="40"/>
  <c r="Q2315" i="40"/>
  <c r="Q2316" i="40"/>
  <c r="Q2317" i="40"/>
  <c r="Q2318" i="40"/>
  <c r="Q2319" i="40"/>
  <c r="Q2320" i="40"/>
  <c r="Q2321" i="40"/>
  <c r="Q2322" i="40"/>
  <c r="Q2323" i="40"/>
  <c r="Q2324" i="40"/>
  <c r="Q2325" i="40"/>
  <c r="Q2326" i="40"/>
  <c r="Q2327" i="40"/>
  <c r="Q2328" i="40"/>
  <c r="Q2329" i="40"/>
  <c r="Q2330" i="40"/>
  <c r="Q2331" i="40"/>
  <c r="Q2332" i="40"/>
  <c r="Q2333" i="40"/>
  <c r="Q2334" i="40"/>
  <c r="Q2335" i="40"/>
  <c r="Q2336" i="40"/>
  <c r="Q2337" i="40"/>
  <c r="Q2338" i="40"/>
  <c r="Q2339" i="40"/>
  <c r="Q2340" i="40"/>
  <c r="Q2341" i="40"/>
  <c r="Q2342" i="40"/>
  <c r="Q2343" i="40"/>
  <c r="Q2344" i="40"/>
  <c r="Q2345" i="40"/>
  <c r="Q2346" i="40"/>
  <c r="Q2347" i="40"/>
  <c r="Q2348" i="40"/>
  <c r="Q2349" i="40"/>
  <c r="Q2350" i="40"/>
  <c r="Q2351" i="40"/>
  <c r="Q2352" i="40"/>
  <c r="Q2353" i="40"/>
  <c r="Q2354" i="40"/>
  <c r="Q2355" i="40"/>
  <c r="Q2356" i="40"/>
  <c r="Q2357" i="40"/>
  <c r="Q2358" i="40"/>
  <c r="Q2359" i="40"/>
  <c r="Q2360" i="40"/>
  <c r="Q2361" i="40"/>
  <c r="Q2362" i="40"/>
  <c r="Q2363" i="40"/>
  <c r="Q2364" i="40"/>
  <c r="Q2365" i="40"/>
  <c r="Q2366" i="40"/>
  <c r="Q2367" i="40"/>
  <c r="Q2368" i="40"/>
  <c r="Q2369" i="40"/>
  <c r="Q2370" i="40"/>
  <c r="Q2371" i="40"/>
  <c r="Q2372" i="40"/>
  <c r="Q2373" i="40"/>
  <c r="Q2374" i="40"/>
  <c r="Q2375" i="40"/>
  <c r="Q2376" i="40"/>
  <c r="Q2377" i="40"/>
  <c r="Q2378" i="40"/>
  <c r="Q2379" i="40"/>
  <c r="Q2380" i="40"/>
  <c r="Q2381" i="40"/>
  <c r="Q2382" i="40"/>
  <c r="Q2383" i="40"/>
  <c r="Q2384" i="40"/>
  <c r="Q2385" i="40"/>
  <c r="Q2386" i="40"/>
  <c r="Q2387" i="40"/>
  <c r="Q2388" i="40"/>
  <c r="Q2389" i="40"/>
  <c r="Q2390" i="40"/>
  <c r="Q2391" i="40"/>
  <c r="Q2392" i="40"/>
  <c r="Q2393" i="40"/>
  <c r="Q2394" i="40"/>
  <c r="Q2395" i="40"/>
  <c r="Q2396" i="40"/>
  <c r="Q2397" i="40"/>
  <c r="Q2398" i="40"/>
  <c r="Q2399" i="40"/>
  <c r="Q2400" i="40"/>
  <c r="Q2401" i="40"/>
  <c r="Q2402" i="40"/>
  <c r="Q2403" i="40"/>
  <c r="Q2404" i="40"/>
  <c r="Q2405" i="40"/>
  <c r="Q2406" i="40"/>
  <c r="Q2407" i="40"/>
  <c r="Q2408" i="40"/>
  <c r="Q2409" i="40"/>
  <c r="Q2410" i="40"/>
  <c r="Q2411" i="40"/>
  <c r="Q2412" i="40"/>
  <c r="Q2413" i="40"/>
  <c r="Q2414" i="40"/>
  <c r="Q2415" i="40"/>
  <c r="Q2416" i="40"/>
  <c r="Q2417" i="40"/>
  <c r="Q2418" i="40"/>
  <c r="Q2419" i="40"/>
  <c r="Q2420" i="40"/>
  <c r="Q2421" i="40"/>
  <c r="Q2422" i="40"/>
  <c r="Q2423" i="40"/>
  <c r="Q2424" i="40"/>
  <c r="Q2425" i="40"/>
  <c r="Q2426" i="40"/>
  <c r="Q2427" i="40"/>
  <c r="Q2428" i="40"/>
  <c r="Q2429" i="40"/>
  <c r="Q2430" i="40"/>
  <c r="Q2431" i="40"/>
  <c r="Q2432" i="40"/>
  <c r="Q2433" i="40"/>
  <c r="Q2434" i="40"/>
  <c r="Q2435" i="40"/>
  <c r="Q2436" i="40"/>
  <c r="Q2437" i="40"/>
  <c r="Q2438" i="40"/>
  <c r="Q2439" i="40"/>
  <c r="Q2440" i="40"/>
  <c r="Q2441" i="40"/>
  <c r="Q2442" i="40"/>
  <c r="Q2443" i="40"/>
  <c r="Q2444" i="40"/>
  <c r="Q2445" i="40"/>
  <c r="Q2446" i="40"/>
  <c r="Q2447" i="40"/>
  <c r="Q2448" i="40"/>
  <c r="Q2449" i="40"/>
  <c r="Q2450" i="40"/>
  <c r="Q2451" i="40"/>
  <c r="Q2452" i="40"/>
  <c r="Q2453" i="40"/>
  <c r="Q2454" i="40"/>
  <c r="Q2455" i="40"/>
  <c r="Q2456" i="40"/>
  <c r="Q2457" i="40"/>
  <c r="Q2458" i="40"/>
  <c r="Q2459" i="40"/>
  <c r="Q2460" i="40"/>
  <c r="Q2461" i="40"/>
  <c r="Q2462" i="40"/>
  <c r="Q2463" i="40"/>
  <c r="Q2464" i="40"/>
  <c r="Q2465" i="40"/>
  <c r="Q2466" i="40"/>
  <c r="Q2467" i="40"/>
  <c r="Q2468" i="40"/>
  <c r="Q2469" i="40"/>
  <c r="Q2470" i="40"/>
  <c r="Q2471" i="40"/>
  <c r="Q2472" i="40"/>
  <c r="Q2473" i="40"/>
  <c r="Q2474" i="40"/>
  <c r="Q2475" i="40"/>
  <c r="Q2476" i="40"/>
  <c r="Q2477" i="40"/>
  <c r="Q2478" i="40"/>
  <c r="Q2479" i="40"/>
  <c r="Q2480" i="40"/>
  <c r="Q2481" i="40"/>
  <c r="Q2482" i="40"/>
  <c r="Q2483" i="40"/>
  <c r="Q2484" i="40"/>
  <c r="Q2485" i="40"/>
  <c r="Q2486" i="40"/>
  <c r="Q2487" i="40"/>
  <c r="Q2488" i="40"/>
  <c r="Q2489" i="40"/>
  <c r="Q2490" i="40"/>
  <c r="Q2491" i="40"/>
  <c r="Q2492" i="40"/>
  <c r="Q2493" i="40"/>
  <c r="Q2494" i="40"/>
  <c r="Q2495" i="40"/>
  <c r="Q2496" i="40"/>
  <c r="Q2497" i="40"/>
  <c r="Q2498" i="40"/>
  <c r="Q2499" i="40"/>
  <c r="Q2500" i="40"/>
  <c r="Q2501" i="40"/>
  <c r="Q2502" i="40"/>
  <c r="Q2503" i="40"/>
  <c r="Q2504" i="40"/>
  <c r="Q2505" i="40"/>
  <c r="Q2506" i="40"/>
  <c r="Q2507" i="40"/>
  <c r="Q2508" i="40"/>
  <c r="Q2509" i="40"/>
  <c r="Q2510" i="40"/>
  <c r="Q2511" i="40"/>
  <c r="Q2512" i="40"/>
  <c r="Q2513" i="40"/>
  <c r="Q2514" i="40"/>
  <c r="Q2515" i="40"/>
  <c r="Q2516" i="40"/>
  <c r="Q2517" i="40"/>
  <c r="Q2518" i="40"/>
  <c r="Q2519" i="40"/>
  <c r="Q2520" i="40"/>
  <c r="Q2521" i="40"/>
  <c r="Q2522" i="40"/>
  <c r="Q2523" i="40"/>
  <c r="Q2524" i="40"/>
  <c r="Q2525" i="40"/>
  <c r="Q2526" i="40"/>
  <c r="Q2527" i="40"/>
  <c r="Q2528" i="40"/>
  <c r="Q2529" i="40"/>
  <c r="Q2530" i="40"/>
  <c r="Q2531" i="40"/>
  <c r="Q2532" i="40"/>
  <c r="Q2533" i="40"/>
  <c r="Q2534" i="40"/>
  <c r="Q2535" i="40"/>
  <c r="Q2536" i="40"/>
  <c r="Q2537" i="40"/>
  <c r="Q2538" i="40"/>
  <c r="Q2539" i="40"/>
  <c r="Q2540" i="40"/>
  <c r="Q2541" i="40"/>
  <c r="Q2542" i="40"/>
  <c r="Q2543" i="40"/>
  <c r="Q2544" i="40"/>
  <c r="Q2545" i="40"/>
  <c r="Q2546" i="40"/>
  <c r="Q2547" i="40"/>
  <c r="Q2548" i="40"/>
  <c r="Q2549" i="40"/>
  <c r="Q2550" i="40"/>
  <c r="Q2551" i="40"/>
  <c r="Q2552" i="40"/>
  <c r="Q2553" i="40"/>
  <c r="Q2554" i="40"/>
  <c r="Q2555" i="40"/>
  <c r="Q2556" i="40"/>
  <c r="Q2557" i="40"/>
  <c r="Q2558" i="40"/>
  <c r="Q2559" i="40"/>
  <c r="Q2560" i="40"/>
  <c r="Q2561" i="40"/>
  <c r="Q2562" i="40"/>
  <c r="Q2563" i="40"/>
  <c r="Q2564" i="40"/>
  <c r="Q2565" i="40"/>
  <c r="Q2566" i="40"/>
  <c r="Q2567" i="40"/>
  <c r="Q2568" i="40"/>
  <c r="Q2569" i="40"/>
  <c r="Q2570" i="40"/>
  <c r="Q2571" i="40"/>
  <c r="Q2572" i="40"/>
  <c r="Q2573" i="40"/>
  <c r="Q2574" i="40"/>
  <c r="Q2575" i="40"/>
  <c r="Q2576" i="40"/>
  <c r="Q2577" i="40"/>
  <c r="Q2578" i="40"/>
  <c r="Q2579" i="40"/>
  <c r="Q2580" i="40"/>
  <c r="Q2581" i="40"/>
  <c r="Q2582" i="40"/>
  <c r="Q2583" i="40"/>
  <c r="Q2584" i="40"/>
  <c r="Q2585" i="40"/>
  <c r="Q2586" i="40"/>
  <c r="Q2587" i="40"/>
  <c r="Q2588" i="40"/>
  <c r="Q2589" i="40"/>
  <c r="Q2590" i="40"/>
  <c r="Q2591" i="40"/>
  <c r="Q2592" i="40"/>
  <c r="Q2593" i="40"/>
  <c r="Q2594" i="40"/>
  <c r="Q2595" i="40"/>
  <c r="Q2596" i="40"/>
  <c r="Q2597" i="40"/>
  <c r="Q2598" i="40"/>
  <c r="Q2599" i="40"/>
  <c r="Q2600" i="40"/>
  <c r="Q2601" i="40"/>
  <c r="Q2602" i="40"/>
  <c r="Q2603" i="40"/>
  <c r="Q2604" i="40"/>
  <c r="Q2605" i="40"/>
  <c r="Q2606" i="40"/>
  <c r="Q2607" i="40"/>
  <c r="Q2608" i="40"/>
  <c r="Q2609" i="40"/>
  <c r="Q2610" i="40"/>
  <c r="Q2611" i="40"/>
  <c r="Q2612" i="40"/>
  <c r="Q2613" i="40"/>
  <c r="Q2614" i="40"/>
  <c r="Q2615" i="40"/>
  <c r="Q2616" i="40"/>
  <c r="Q2617" i="40"/>
  <c r="Q2618" i="40"/>
  <c r="Q2619" i="40"/>
  <c r="Q2620" i="40"/>
  <c r="Q2621" i="40"/>
  <c r="Q2622" i="40"/>
  <c r="Q2623" i="40"/>
  <c r="Q2624" i="40"/>
  <c r="Q2625" i="40"/>
  <c r="Q2626" i="40"/>
  <c r="Q2627" i="40"/>
  <c r="Q2628" i="40"/>
  <c r="Q2629" i="40"/>
  <c r="Q2630" i="40"/>
  <c r="Q2631" i="40"/>
  <c r="Q2632" i="40"/>
  <c r="Q2633" i="40"/>
  <c r="Q2634" i="40"/>
  <c r="Q2635" i="40"/>
  <c r="Q2636" i="40"/>
  <c r="Q2637" i="40"/>
  <c r="Q2638" i="40"/>
  <c r="Q2639" i="40"/>
  <c r="Q2640" i="40"/>
  <c r="Q2641" i="40"/>
  <c r="Q2642" i="40"/>
  <c r="Q2643" i="40"/>
  <c r="Q2644" i="40"/>
  <c r="Q2645" i="40"/>
  <c r="Q2646" i="40"/>
  <c r="Q2647" i="40"/>
  <c r="Q2648" i="40"/>
  <c r="Q2649" i="40"/>
  <c r="Q2650" i="40"/>
  <c r="Q2651" i="40"/>
  <c r="Q2652" i="40"/>
  <c r="Q2653" i="40"/>
  <c r="Q2654" i="40"/>
  <c r="Q2655" i="40"/>
  <c r="Q2656" i="40"/>
  <c r="Q2657" i="40"/>
  <c r="Q2658" i="40"/>
  <c r="Q2659" i="40"/>
  <c r="Q2660" i="40"/>
  <c r="Q2661" i="40"/>
  <c r="Q2662" i="40"/>
  <c r="Q2663" i="40"/>
  <c r="Q2664" i="40"/>
  <c r="Q2665" i="40"/>
  <c r="Q2666" i="40"/>
  <c r="Q2667" i="40"/>
  <c r="Q2668" i="40"/>
  <c r="Q2669" i="40"/>
  <c r="Q2670" i="40"/>
  <c r="Q2671" i="40"/>
  <c r="Q2672" i="40"/>
  <c r="Q2673" i="40"/>
  <c r="Q2674" i="40"/>
  <c r="Q2675" i="40"/>
  <c r="Q2676" i="40"/>
  <c r="Q2677" i="40"/>
  <c r="Q2678" i="40"/>
  <c r="Q2679" i="40"/>
  <c r="Q2680" i="40"/>
  <c r="Q2681" i="40"/>
  <c r="Q2682" i="40"/>
  <c r="Q2683" i="40"/>
  <c r="Q2684" i="40"/>
  <c r="Q2685" i="40"/>
  <c r="Q2686" i="40"/>
  <c r="Q2687" i="40"/>
  <c r="Q2688" i="40"/>
  <c r="Q2689" i="40"/>
  <c r="Q2690" i="40"/>
  <c r="Q2691" i="40"/>
  <c r="Q2692" i="40"/>
  <c r="Q2693" i="40"/>
  <c r="Q2694" i="40"/>
  <c r="Q2695" i="40"/>
  <c r="Q2696" i="40"/>
  <c r="Q2697" i="40"/>
  <c r="Q2698" i="40"/>
  <c r="Q2699" i="40"/>
  <c r="Q2700" i="40"/>
  <c r="Q2701" i="40"/>
  <c r="Q2702" i="40"/>
  <c r="Q2703" i="40"/>
  <c r="Q2704" i="40"/>
  <c r="Q2705" i="40"/>
  <c r="Q2706" i="40"/>
  <c r="Q2707" i="40"/>
  <c r="Q2708" i="40"/>
  <c r="Q2709" i="40"/>
  <c r="Q2710" i="40"/>
  <c r="Q2711" i="40"/>
  <c r="Q2712" i="40"/>
  <c r="Q2713" i="40"/>
  <c r="Q2714" i="40"/>
  <c r="Q2715" i="40"/>
  <c r="Q2716" i="40"/>
  <c r="Q2717" i="40"/>
  <c r="Q2718" i="40"/>
  <c r="Q2719" i="40"/>
  <c r="Q2720" i="40"/>
  <c r="Q2721" i="40"/>
  <c r="Q2722" i="40"/>
  <c r="Q2723" i="40"/>
  <c r="Q2724" i="40"/>
  <c r="Q2725" i="40"/>
  <c r="Q2726" i="40"/>
  <c r="Q2727" i="40"/>
  <c r="Q2728" i="40"/>
  <c r="Q2729" i="40"/>
  <c r="Q2730" i="40"/>
  <c r="Q2731" i="40"/>
  <c r="Q2732" i="40"/>
  <c r="Q2733" i="40"/>
  <c r="Q2734" i="40"/>
  <c r="Q2735" i="40"/>
  <c r="Q2736" i="40"/>
  <c r="Q2737" i="40"/>
  <c r="Q2738" i="40"/>
  <c r="Q2739" i="40"/>
  <c r="Q2740" i="40"/>
  <c r="Q2741" i="40"/>
  <c r="Q2742" i="40"/>
  <c r="Q2743" i="40"/>
  <c r="Q2744" i="40"/>
  <c r="Q2745" i="40"/>
  <c r="Q2746" i="40"/>
  <c r="Q2747" i="40"/>
  <c r="Q2748" i="40"/>
  <c r="Q2749" i="40"/>
  <c r="Q2750" i="40"/>
  <c r="Q2751" i="40"/>
  <c r="Q2752" i="40"/>
  <c r="Q2753" i="40"/>
  <c r="Q2754" i="40"/>
  <c r="Q2755" i="40"/>
  <c r="Q2756" i="40"/>
  <c r="Q2757" i="40"/>
  <c r="Q2758" i="40"/>
  <c r="Q2759" i="40"/>
  <c r="Q2760" i="40"/>
  <c r="Q2761" i="40"/>
  <c r="Q2762" i="40"/>
  <c r="Q2763" i="40"/>
  <c r="Q2764" i="40"/>
  <c r="Q2765" i="40"/>
  <c r="Q2766" i="40"/>
  <c r="Q2767" i="40"/>
  <c r="Q2768" i="40"/>
  <c r="Q2769" i="40"/>
  <c r="Q2770" i="40"/>
  <c r="Q2771" i="40"/>
  <c r="Q2772" i="40"/>
  <c r="Q2773" i="40"/>
  <c r="Q2774" i="40"/>
  <c r="Q2775" i="40"/>
  <c r="Q2776" i="40"/>
  <c r="Q2777" i="40"/>
  <c r="Q2778" i="40"/>
  <c r="Q2779" i="40"/>
  <c r="Q2780" i="40"/>
  <c r="Q2781" i="40"/>
  <c r="Q2782" i="40"/>
  <c r="Q2783" i="40"/>
  <c r="Q2784" i="40"/>
  <c r="Q2785" i="40"/>
  <c r="Q2786" i="40"/>
  <c r="Q2787" i="40"/>
  <c r="Q2788" i="40"/>
  <c r="Q2789" i="40"/>
  <c r="Q2790" i="40"/>
  <c r="Q2791" i="40"/>
  <c r="Q2792" i="40"/>
  <c r="Q2793" i="40"/>
  <c r="Q2794" i="40"/>
  <c r="Q2795" i="40"/>
  <c r="Q2796" i="40"/>
  <c r="Q2797" i="40"/>
  <c r="Q2798" i="40"/>
  <c r="Q2799" i="40"/>
  <c r="Q2800" i="40"/>
  <c r="Q2801" i="40"/>
  <c r="Q2802" i="40"/>
  <c r="Q2803" i="40"/>
  <c r="Q2804" i="40"/>
  <c r="Q2805" i="40"/>
  <c r="Q2806" i="40"/>
  <c r="Q2807" i="40"/>
  <c r="Q2808" i="40"/>
  <c r="Q2809" i="40"/>
  <c r="Q2810" i="40"/>
  <c r="Q2811" i="40"/>
  <c r="Q2812" i="40"/>
  <c r="Q2813" i="40"/>
  <c r="Q2814" i="40"/>
  <c r="Q2815" i="40"/>
  <c r="Q2816" i="40"/>
  <c r="Q2817" i="40"/>
  <c r="Q2818" i="40"/>
  <c r="Q2819" i="40"/>
  <c r="Q2820" i="40"/>
  <c r="Q2821" i="40"/>
  <c r="Q2822" i="40"/>
  <c r="Q2823" i="40"/>
  <c r="Q2824" i="40"/>
  <c r="Q2825" i="40"/>
  <c r="Q2826" i="40"/>
  <c r="Q2827" i="40"/>
  <c r="Q2828" i="40"/>
  <c r="Q2829" i="40"/>
  <c r="Q2830" i="40"/>
  <c r="Q2831" i="40"/>
  <c r="Q2832" i="40"/>
  <c r="Q2833" i="40"/>
  <c r="Q2834" i="40"/>
  <c r="Q2835" i="40"/>
  <c r="Q2836" i="40"/>
  <c r="Q2837" i="40"/>
  <c r="Q2838" i="40"/>
  <c r="Q2839" i="40"/>
  <c r="Q2840" i="40"/>
  <c r="Q2841" i="40"/>
  <c r="Q2842" i="40"/>
  <c r="Q2843" i="40"/>
  <c r="Q2844" i="40"/>
  <c r="Q2845" i="40"/>
  <c r="Q2846" i="40"/>
  <c r="Q2847" i="40"/>
  <c r="Q2848" i="40"/>
  <c r="Q2849" i="40"/>
  <c r="Q2850" i="40"/>
  <c r="Q2851" i="40"/>
  <c r="Q2852" i="40"/>
  <c r="Q2853" i="40"/>
  <c r="Q2854" i="40"/>
  <c r="Q2855" i="40"/>
  <c r="Q2856" i="40"/>
  <c r="Q2857" i="40"/>
  <c r="Q2858" i="40"/>
  <c r="Q2859" i="40"/>
  <c r="Q2860" i="40"/>
  <c r="Q2861" i="40"/>
  <c r="Q2862" i="40"/>
  <c r="Q2863" i="40"/>
  <c r="Q2864" i="40"/>
  <c r="Q2865" i="40"/>
  <c r="Q2866" i="40"/>
  <c r="Q2867" i="40"/>
  <c r="Q2868" i="40"/>
  <c r="Q2869" i="40"/>
  <c r="Q2870" i="40"/>
  <c r="Q2871" i="40"/>
  <c r="Q2872" i="40"/>
  <c r="Q2873" i="40"/>
  <c r="Q2874" i="40"/>
  <c r="Q2875" i="40"/>
  <c r="Q2876" i="40"/>
  <c r="Q2877" i="40"/>
  <c r="Q2878" i="40"/>
  <c r="Q2879" i="40"/>
  <c r="Q2880" i="40"/>
  <c r="Q2881" i="40"/>
  <c r="Q2882" i="40"/>
  <c r="Q2883" i="40"/>
  <c r="Q2884" i="40"/>
  <c r="Q2885" i="40"/>
  <c r="Q2886" i="40"/>
  <c r="Q2887" i="40"/>
  <c r="Q2888" i="40"/>
  <c r="Q2889" i="40"/>
  <c r="Q2890" i="40"/>
  <c r="Q2891" i="40"/>
  <c r="Q2892" i="40"/>
  <c r="Q2893" i="40"/>
  <c r="Q2894" i="40"/>
  <c r="Q2895" i="40"/>
  <c r="Q2896" i="40"/>
  <c r="Q2897" i="40"/>
  <c r="Q2898" i="40"/>
  <c r="Q2899" i="40"/>
  <c r="Q2900" i="40"/>
  <c r="Q2901" i="40"/>
  <c r="Q2902" i="40"/>
  <c r="Q2903" i="40"/>
  <c r="Q2904" i="40"/>
  <c r="Q2905" i="40"/>
  <c r="Q2906" i="40"/>
  <c r="Q2907" i="40"/>
  <c r="Q2908" i="40"/>
  <c r="Q2909" i="40"/>
  <c r="Q2910" i="40"/>
  <c r="Q2911" i="40"/>
  <c r="Q2912" i="40"/>
  <c r="Q2913" i="40"/>
  <c r="Q2914" i="40"/>
  <c r="Q2915" i="40"/>
  <c r="Q2916" i="40"/>
  <c r="Q2917" i="40"/>
  <c r="Q2918" i="40"/>
  <c r="Q2919" i="40"/>
  <c r="Q2920" i="40"/>
  <c r="Q2921" i="40"/>
  <c r="Q2922" i="40"/>
  <c r="Q2923" i="40"/>
  <c r="Q2924" i="40"/>
  <c r="Q2925" i="40"/>
  <c r="Q2926" i="40"/>
  <c r="Q2927" i="40"/>
  <c r="Q2928" i="40"/>
  <c r="Q2929" i="40"/>
  <c r="Q2930" i="40"/>
  <c r="Q2931" i="40"/>
  <c r="Q2932" i="40"/>
  <c r="Q2933" i="40"/>
  <c r="Q2934" i="40"/>
  <c r="Q2935" i="40"/>
  <c r="Q2936" i="40"/>
  <c r="Q2937" i="40"/>
  <c r="Q2938" i="40"/>
  <c r="Q2939" i="40"/>
  <c r="Q2940" i="40"/>
  <c r="Q2941" i="40"/>
  <c r="Q2942" i="40"/>
  <c r="Q2943" i="40"/>
  <c r="Q2944" i="40"/>
  <c r="Q2945" i="40"/>
  <c r="Q2946" i="40"/>
  <c r="Q2947" i="40"/>
  <c r="Q2948" i="40"/>
  <c r="Q2949" i="40"/>
  <c r="Q2950" i="40"/>
  <c r="Q2951" i="40"/>
  <c r="Q2952" i="40"/>
  <c r="Q2953" i="40"/>
  <c r="Q2954" i="40"/>
  <c r="Q2955" i="40"/>
  <c r="Q2956" i="40"/>
  <c r="Q2957" i="40"/>
  <c r="Q2958" i="40"/>
  <c r="Q2959" i="40"/>
  <c r="Q2960" i="40"/>
  <c r="Q2961" i="40"/>
  <c r="Q2962" i="40"/>
  <c r="Q2963" i="40"/>
  <c r="Q2964" i="40"/>
  <c r="Q2965" i="40"/>
  <c r="Q2966" i="40"/>
  <c r="Q2967" i="40"/>
  <c r="Q2968" i="40"/>
  <c r="Q2969" i="40"/>
  <c r="Q2970" i="40"/>
  <c r="Q2971" i="40"/>
  <c r="Q2972" i="40"/>
  <c r="Q2973" i="40"/>
  <c r="Q2974" i="40"/>
  <c r="Q2975" i="40"/>
  <c r="Q2976" i="40"/>
  <c r="Q2977" i="40"/>
  <c r="Q2978" i="40"/>
  <c r="Q2979" i="40"/>
  <c r="Q2980" i="40"/>
  <c r="Q2981" i="40"/>
  <c r="Q2982" i="40"/>
  <c r="Q2983" i="40"/>
  <c r="Q2984" i="40"/>
  <c r="Q2985" i="40"/>
  <c r="Q2986" i="40"/>
  <c r="Q2987" i="40"/>
  <c r="Q2988" i="40"/>
  <c r="Q2989" i="40"/>
  <c r="Q2990" i="40"/>
  <c r="Q2991" i="40"/>
  <c r="Q2992" i="40"/>
  <c r="Q2993" i="40"/>
  <c r="Q2994" i="40"/>
  <c r="Q2995" i="40"/>
  <c r="Q2996" i="40"/>
  <c r="Q2997" i="40"/>
  <c r="Q2998" i="40"/>
  <c r="Q2999" i="40"/>
  <c r="Q3000" i="40"/>
  <c r="Q3001" i="40"/>
  <c r="Q3002" i="40"/>
  <c r="Q3003" i="40"/>
  <c r="Q3004" i="40"/>
  <c r="Q3005" i="40"/>
  <c r="Q3006" i="40"/>
  <c r="Q3007" i="40"/>
  <c r="Q3008" i="40"/>
  <c r="Q3009" i="40"/>
  <c r="Q3010" i="40"/>
  <c r="Q3011" i="40"/>
  <c r="Q3012" i="40"/>
  <c r="Q3013" i="40"/>
  <c r="Q3014" i="40"/>
  <c r="Q3015" i="40"/>
  <c r="Q3016" i="40"/>
  <c r="Q3017" i="40"/>
  <c r="Q3018" i="40"/>
  <c r="Q3019" i="40"/>
  <c r="Q3020" i="40"/>
  <c r="Q3021" i="40"/>
  <c r="Q3022" i="40"/>
  <c r="Q3023" i="40"/>
  <c r="Q3024" i="40"/>
  <c r="Q3025" i="40"/>
  <c r="Q3026" i="40"/>
  <c r="Q3027" i="40"/>
  <c r="Q3028" i="40"/>
  <c r="Q3029" i="40"/>
  <c r="Q3030" i="40"/>
  <c r="Q3031" i="40"/>
  <c r="Q3032" i="40"/>
  <c r="Q3033" i="40"/>
  <c r="Q3034" i="40"/>
  <c r="Q3035" i="40"/>
  <c r="Q3036" i="40"/>
  <c r="Q3037" i="40"/>
  <c r="Q3038" i="40"/>
  <c r="Q3039" i="40"/>
  <c r="Q3040" i="40"/>
  <c r="Q3041" i="40"/>
  <c r="Q3042" i="40"/>
  <c r="Q3043" i="40"/>
  <c r="Q3044" i="40"/>
  <c r="Q3045" i="40"/>
  <c r="Q3046" i="40"/>
  <c r="Q3047" i="40"/>
  <c r="Q3048" i="40"/>
  <c r="Q3049" i="40"/>
  <c r="Q3050" i="40"/>
  <c r="Q3051" i="40"/>
  <c r="Q3052" i="40"/>
  <c r="Q3053" i="40"/>
  <c r="Q3054" i="40"/>
  <c r="Q3055" i="40"/>
  <c r="Q3056" i="40"/>
  <c r="Q3057" i="40"/>
  <c r="Q3058" i="40"/>
  <c r="Q3059" i="40"/>
  <c r="Q3060" i="40"/>
  <c r="Q3061" i="40"/>
  <c r="Q3062" i="40"/>
  <c r="Q3063" i="40"/>
  <c r="Q3064" i="40"/>
  <c r="Q3065" i="40"/>
  <c r="Q3066" i="40"/>
  <c r="Q3067" i="40"/>
  <c r="Q3068" i="40"/>
  <c r="Q3069" i="40"/>
  <c r="Q3070" i="40"/>
  <c r="Q3071" i="40"/>
  <c r="Q3072" i="40"/>
  <c r="Q3073" i="40"/>
  <c r="Q3074" i="40"/>
  <c r="Q3075" i="40"/>
  <c r="Q3076" i="40"/>
  <c r="Q3077" i="40"/>
  <c r="Q3078" i="40"/>
  <c r="Q3079" i="40"/>
  <c r="Q3080" i="40"/>
  <c r="Q3081" i="40"/>
  <c r="Q3082" i="40"/>
  <c r="Q3083" i="40"/>
  <c r="Q3084" i="40"/>
  <c r="Q3085" i="40"/>
  <c r="Q3086" i="40"/>
  <c r="Q3087" i="40"/>
  <c r="Q3088" i="40"/>
  <c r="Q3089" i="40"/>
  <c r="Q3090" i="40"/>
  <c r="Q3091" i="40"/>
  <c r="Q3092" i="40"/>
  <c r="Q3093" i="40"/>
  <c r="Q3094" i="40"/>
  <c r="Q3095" i="40"/>
  <c r="Q3096" i="40"/>
  <c r="Q3097" i="40"/>
  <c r="Q3098" i="40"/>
  <c r="Q3099" i="40"/>
  <c r="Q3100" i="40"/>
  <c r="Q3101" i="40"/>
  <c r="Q3102" i="40"/>
  <c r="Q3103" i="40"/>
  <c r="Q3104" i="40"/>
  <c r="Q3105" i="40"/>
  <c r="Q3106" i="40"/>
  <c r="Q3107" i="40"/>
  <c r="Q3108" i="40"/>
  <c r="Q3109" i="40"/>
  <c r="Q3110" i="40"/>
  <c r="Q3111" i="40"/>
  <c r="Q3112" i="40"/>
  <c r="Q3113" i="40"/>
  <c r="Q3114" i="40"/>
  <c r="Q3115" i="40"/>
  <c r="Q3116" i="40"/>
  <c r="Q3117" i="40"/>
  <c r="Q3118" i="40"/>
  <c r="Q3119" i="40"/>
  <c r="Q3120" i="40"/>
  <c r="Q3121" i="40"/>
  <c r="R2" i="25"/>
  <c r="R3" i="25"/>
  <c r="R4" i="25"/>
  <c r="R5" i="25"/>
  <c r="R6" i="25"/>
  <c r="R7" i="25"/>
  <c r="R8" i="25"/>
  <c r="R9" i="25"/>
  <c r="R10" i="25"/>
  <c r="R11" i="25"/>
  <c r="R12" i="25"/>
  <c r="R13" i="25"/>
  <c r="R14" i="25"/>
  <c r="R15" i="25"/>
  <c r="R16" i="25"/>
  <c r="R17" i="25"/>
  <c r="R18" i="25"/>
  <c r="R19" i="25"/>
  <c r="R20" i="25"/>
  <c r="R21" i="25"/>
  <c r="R22" i="25"/>
  <c r="R23" i="25"/>
  <c r="R24" i="25"/>
  <c r="R25" i="25"/>
  <c r="R26" i="25"/>
  <c r="R27" i="25"/>
  <c r="R28" i="25"/>
  <c r="R29" i="25"/>
  <c r="R30" i="25"/>
  <c r="R31" i="25"/>
  <c r="R32" i="25"/>
  <c r="R33" i="25"/>
  <c r="R34" i="25"/>
  <c r="R35" i="25"/>
  <c r="R36" i="25"/>
  <c r="R37" i="25"/>
  <c r="R38" i="25"/>
  <c r="R39" i="25"/>
  <c r="R40" i="25"/>
  <c r="R41" i="25"/>
  <c r="R42" i="25"/>
  <c r="R43" i="25"/>
  <c r="R44" i="25"/>
  <c r="R45" i="25"/>
  <c r="R46" i="25"/>
  <c r="R47" i="25"/>
  <c r="R48" i="25"/>
  <c r="R49" i="25"/>
  <c r="R50" i="25"/>
  <c r="R51" i="25"/>
  <c r="R52" i="25"/>
  <c r="R53" i="25"/>
  <c r="R54" i="25"/>
  <c r="R55" i="25"/>
  <c r="R56" i="25"/>
  <c r="R57" i="25"/>
  <c r="R58" i="25"/>
  <c r="R59" i="25"/>
  <c r="R60" i="25"/>
  <c r="R61" i="25"/>
  <c r="R62" i="25"/>
  <c r="R63" i="25"/>
  <c r="R64" i="25"/>
  <c r="R65" i="25"/>
  <c r="R66" i="25"/>
  <c r="R67" i="25"/>
  <c r="R68" i="25"/>
  <c r="R69" i="25"/>
  <c r="R70" i="25"/>
  <c r="R71" i="25"/>
  <c r="R72" i="25"/>
  <c r="R73" i="25"/>
  <c r="R74" i="25"/>
  <c r="R75" i="25"/>
  <c r="R76" i="25"/>
  <c r="R77" i="25"/>
  <c r="R78" i="25"/>
  <c r="R79" i="25"/>
  <c r="R80" i="25"/>
  <c r="R81" i="25"/>
  <c r="R82" i="25"/>
  <c r="R83" i="25"/>
  <c r="R84" i="25"/>
  <c r="R85" i="25"/>
  <c r="R86" i="25"/>
  <c r="R87" i="25"/>
  <c r="R88" i="25"/>
  <c r="R89" i="25"/>
  <c r="R90" i="25"/>
  <c r="R91" i="25"/>
  <c r="R92" i="25"/>
  <c r="R93" i="25"/>
  <c r="R94" i="25"/>
  <c r="R95" i="25"/>
  <c r="R96" i="25"/>
  <c r="R97" i="25"/>
  <c r="R98" i="25"/>
  <c r="R99" i="25"/>
  <c r="R100" i="25"/>
  <c r="R101" i="25"/>
  <c r="R102" i="25"/>
  <c r="R103" i="25"/>
  <c r="R104" i="25"/>
  <c r="R105" i="25"/>
  <c r="R106" i="25"/>
  <c r="R107" i="25"/>
  <c r="R108" i="25"/>
  <c r="R109" i="25"/>
  <c r="R110" i="25"/>
  <c r="R111" i="25"/>
  <c r="R112" i="25"/>
  <c r="R113" i="25"/>
  <c r="R114" i="25"/>
  <c r="R115" i="25"/>
  <c r="R116" i="25"/>
  <c r="R117" i="25"/>
  <c r="R118" i="25"/>
  <c r="R119" i="25"/>
  <c r="R120" i="25"/>
  <c r="R121" i="25"/>
  <c r="R122" i="25"/>
  <c r="R123" i="25"/>
  <c r="R124" i="25"/>
  <c r="R125" i="25"/>
  <c r="R126" i="25"/>
  <c r="R127" i="25"/>
  <c r="R128" i="25"/>
  <c r="R129" i="25"/>
  <c r="R130" i="25"/>
  <c r="R131" i="25"/>
  <c r="R132" i="25"/>
  <c r="R133" i="25"/>
  <c r="R134" i="25"/>
  <c r="R135" i="25"/>
  <c r="R136" i="25"/>
  <c r="R137" i="25"/>
  <c r="R138" i="25"/>
  <c r="R139" i="25"/>
  <c r="R140" i="25"/>
  <c r="R141" i="25"/>
  <c r="R142" i="25"/>
  <c r="R143" i="25"/>
  <c r="R144" i="25"/>
  <c r="R145" i="25"/>
  <c r="R146" i="25"/>
  <c r="R147" i="25"/>
  <c r="R148" i="25"/>
  <c r="R149" i="25"/>
  <c r="R150" i="25"/>
  <c r="R151" i="25"/>
  <c r="R152" i="25"/>
  <c r="R153" i="25"/>
  <c r="R154" i="25"/>
  <c r="R155" i="25"/>
  <c r="R156" i="25"/>
  <c r="R157" i="25"/>
  <c r="R158" i="25"/>
  <c r="R159" i="25"/>
  <c r="R160" i="25"/>
  <c r="R161" i="25"/>
  <c r="R162" i="25"/>
  <c r="R163" i="25"/>
  <c r="R164" i="25"/>
  <c r="R165" i="25"/>
  <c r="R166" i="25"/>
  <c r="R167" i="25"/>
  <c r="R168" i="25"/>
  <c r="R169" i="25"/>
  <c r="R170" i="25"/>
  <c r="R171" i="25"/>
  <c r="R172" i="25"/>
  <c r="R173" i="25"/>
  <c r="R174" i="25"/>
  <c r="R175" i="25"/>
  <c r="R176" i="25"/>
  <c r="R177" i="25"/>
  <c r="R178" i="25"/>
  <c r="R179" i="25"/>
  <c r="R180" i="25"/>
  <c r="R181" i="25"/>
  <c r="R182" i="25"/>
  <c r="R183" i="25"/>
  <c r="R184" i="25"/>
  <c r="R185" i="25"/>
  <c r="R186" i="25"/>
  <c r="R187" i="25"/>
  <c r="R188" i="25"/>
  <c r="R189" i="25"/>
  <c r="R190" i="25"/>
  <c r="R191" i="25"/>
  <c r="R192" i="25"/>
  <c r="R193" i="25"/>
  <c r="R194" i="25"/>
  <c r="R195" i="25"/>
  <c r="R196" i="25"/>
  <c r="R197" i="25"/>
  <c r="R198" i="25"/>
  <c r="R199" i="25"/>
  <c r="R200" i="25"/>
  <c r="R201" i="25"/>
  <c r="R202" i="25"/>
  <c r="R203" i="25"/>
  <c r="R204" i="25"/>
  <c r="R205" i="25"/>
  <c r="R206" i="25"/>
  <c r="R207" i="25"/>
  <c r="R208" i="25"/>
  <c r="R209" i="25"/>
  <c r="R210" i="25"/>
  <c r="R211" i="25"/>
  <c r="R212" i="25"/>
  <c r="R213" i="25"/>
  <c r="R214" i="25"/>
  <c r="R215" i="25"/>
  <c r="R216" i="25"/>
  <c r="R217" i="25"/>
  <c r="R218" i="25"/>
  <c r="R219" i="25"/>
  <c r="R220" i="25"/>
  <c r="R221" i="25"/>
  <c r="R222" i="25"/>
  <c r="R223" i="25"/>
  <c r="R224" i="25"/>
  <c r="R225" i="25"/>
  <c r="R226" i="25"/>
  <c r="R227" i="25"/>
  <c r="R228" i="25"/>
  <c r="R229" i="25"/>
  <c r="R230" i="25"/>
  <c r="R231" i="25"/>
  <c r="R232" i="25"/>
  <c r="R233" i="25"/>
  <c r="R234" i="25"/>
  <c r="R235" i="25"/>
  <c r="R236" i="25"/>
  <c r="R237" i="25"/>
  <c r="R238" i="25"/>
  <c r="R239" i="25"/>
  <c r="R240" i="25"/>
  <c r="R241" i="25"/>
  <c r="R242" i="25"/>
  <c r="R243" i="25"/>
  <c r="R244" i="25"/>
  <c r="R245" i="25"/>
  <c r="R246" i="25"/>
  <c r="R247" i="25"/>
  <c r="R248" i="25"/>
  <c r="R249" i="25"/>
  <c r="R250" i="25"/>
  <c r="R251" i="25"/>
  <c r="R252" i="25"/>
  <c r="R253" i="25"/>
  <c r="R254" i="25"/>
  <c r="R255" i="25"/>
  <c r="R256" i="25"/>
  <c r="R257" i="25"/>
  <c r="R258" i="25"/>
  <c r="R259" i="25"/>
  <c r="R260" i="25"/>
  <c r="R261" i="25"/>
  <c r="R262" i="25"/>
  <c r="R263" i="25"/>
  <c r="R264" i="25"/>
  <c r="R265" i="25"/>
  <c r="R266" i="25"/>
  <c r="R267" i="25"/>
  <c r="R268" i="25"/>
  <c r="R269" i="25"/>
  <c r="R270" i="25"/>
  <c r="R271" i="25"/>
  <c r="R272" i="25"/>
  <c r="R273" i="25"/>
  <c r="R274" i="25"/>
  <c r="R275" i="25"/>
  <c r="R276" i="25"/>
  <c r="R277" i="25"/>
  <c r="R278" i="25"/>
  <c r="R279" i="25"/>
  <c r="R280" i="25"/>
  <c r="R281" i="25"/>
  <c r="R282" i="25"/>
  <c r="R283" i="25"/>
  <c r="R284" i="25"/>
  <c r="R285" i="25"/>
  <c r="R286" i="25"/>
  <c r="R287" i="25"/>
  <c r="R288" i="25"/>
  <c r="R289" i="25"/>
  <c r="R290" i="25"/>
  <c r="R291" i="25"/>
  <c r="R292" i="25"/>
  <c r="R293" i="25"/>
  <c r="R294" i="25"/>
  <c r="R295" i="25"/>
  <c r="R296" i="25"/>
  <c r="R297" i="25"/>
  <c r="R298" i="25"/>
  <c r="R299" i="25"/>
  <c r="R300" i="25"/>
  <c r="R301" i="25"/>
  <c r="R302" i="25"/>
  <c r="R303" i="25"/>
  <c r="R304" i="25"/>
  <c r="R305" i="25"/>
  <c r="R306" i="25"/>
  <c r="R307" i="25"/>
  <c r="R308" i="25"/>
  <c r="R309" i="25"/>
  <c r="R310" i="25"/>
  <c r="R311" i="25"/>
  <c r="R312" i="25"/>
  <c r="R313" i="25"/>
  <c r="R314" i="25"/>
  <c r="R315" i="25"/>
  <c r="R316" i="25"/>
  <c r="R317" i="25"/>
  <c r="R318" i="25"/>
  <c r="R319" i="25"/>
  <c r="R320" i="25"/>
  <c r="R321" i="25"/>
  <c r="R322" i="25"/>
  <c r="R323" i="25"/>
  <c r="R324" i="25"/>
  <c r="R325" i="25"/>
  <c r="R326" i="25"/>
  <c r="R327" i="25"/>
  <c r="R328" i="25"/>
  <c r="R329" i="25"/>
  <c r="R330" i="25"/>
  <c r="R331" i="25"/>
  <c r="R332" i="25"/>
  <c r="R333" i="25"/>
  <c r="R334" i="25"/>
  <c r="R335" i="25"/>
  <c r="R336" i="25"/>
  <c r="R337" i="25"/>
  <c r="R338" i="25"/>
  <c r="R339" i="25"/>
  <c r="R340" i="25"/>
  <c r="R341" i="25"/>
  <c r="R342" i="25"/>
  <c r="R343" i="25"/>
  <c r="R344" i="25"/>
  <c r="R345" i="25"/>
  <c r="R346" i="25"/>
  <c r="R347" i="25"/>
  <c r="R348" i="25"/>
  <c r="R349" i="25"/>
  <c r="R350" i="25"/>
  <c r="R351" i="25"/>
  <c r="R352" i="25"/>
  <c r="R353" i="25"/>
  <c r="R354" i="25"/>
  <c r="R355" i="25"/>
  <c r="R356" i="25"/>
  <c r="R357" i="25"/>
  <c r="R358" i="25"/>
  <c r="R359" i="25"/>
  <c r="R360" i="25"/>
  <c r="R361" i="25"/>
  <c r="R362" i="25"/>
  <c r="R363" i="25"/>
  <c r="R364" i="25"/>
  <c r="R365" i="25"/>
  <c r="R366" i="25"/>
  <c r="R367" i="25"/>
  <c r="R368" i="25"/>
  <c r="R369" i="25"/>
  <c r="R370" i="25"/>
  <c r="R371" i="25"/>
  <c r="R372" i="25"/>
  <c r="R373" i="25"/>
  <c r="R374" i="25"/>
  <c r="R375" i="25"/>
  <c r="R376" i="25"/>
  <c r="R377" i="25"/>
  <c r="R378" i="25"/>
  <c r="R379" i="25"/>
  <c r="R380" i="25"/>
  <c r="R381" i="25"/>
  <c r="R382" i="25"/>
  <c r="R383" i="25"/>
  <c r="R384" i="25"/>
  <c r="R385" i="25"/>
  <c r="R386" i="25"/>
  <c r="R387" i="25"/>
  <c r="R388" i="25"/>
  <c r="R389" i="25"/>
  <c r="R390" i="25"/>
  <c r="R391" i="25"/>
  <c r="R392"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472" i="25"/>
  <c r="R473" i="25"/>
  <c r="R474"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554" i="25"/>
  <c r="R555" i="25"/>
  <c r="R556" i="25"/>
  <c r="R557" i="25"/>
  <c r="R558" i="25"/>
  <c r="R559" i="25"/>
  <c r="R560" i="25"/>
  <c r="R561" i="25"/>
  <c r="R562" i="25"/>
  <c r="R563" i="25"/>
  <c r="R564" i="25"/>
  <c r="R565" i="25"/>
  <c r="R566" i="25"/>
  <c r="R567" i="25"/>
  <c r="R568" i="25"/>
  <c r="R569" i="25"/>
  <c r="R570" i="25"/>
  <c r="R571" i="25"/>
  <c r="R572" i="25"/>
  <c r="R573" i="25"/>
  <c r="R574" i="25"/>
  <c r="R575" i="25"/>
  <c r="R576" i="25"/>
  <c r="R577" i="25"/>
  <c r="R578" i="25"/>
  <c r="R579" i="25"/>
  <c r="R580" i="25"/>
  <c r="R581" i="25"/>
  <c r="R582" i="25"/>
  <c r="R583" i="25"/>
  <c r="R584" i="25"/>
  <c r="R585" i="25"/>
  <c r="R586" i="25"/>
  <c r="R587" i="25"/>
  <c r="R588" i="25"/>
  <c r="R589" i="25"/>
  <c r="R590" i="25"/>
  <c r="R591" i="25"/>
  <c r="R592" i="25"/>
  <c r="R593" i="25"/>
  <c r="R594" i="25"/>
  <c r="R595" i="25"/>
  <c r="R596" i="25"/>
  <c r="R597" i="25"/>
  <c r="R598" i="25"/>
  <c r="R599" i="25"/>
  <c r="R600" i="25"/>
  <c r="R601" i="25"/>
  <c r="R602" i="25"/>
  <c r="R603" i="25"/>
  <c r="R604" i="25"/>
  <c r="R605" i="25"/>
  <c r="R606" i="25"/>
  <c r="R607" i="25"/>
  <c r="R608" i="25"/>
  <c r="R609" i="25"/>
  <c r="R610" i="25"/>
  <c r="R611" i="25"/>
  <c r="R612" i="25"/>
  <c r="R613" i="25"/>
  <c r="R614" i="25"/>
  <c r="R615" i="25"/>
  <c r="R616" i="25"/>
  <c r="R617" i="25"/>
  <c r="R618" i="25"/>
  <c r="R619" i="25"/>
  <c r="R620" i="25"/>
  <c r="R621" i="25"/>
  <c r="R622" i="25"/>
  <c r="R623" i="25"/>
  <c r="R624" i="25"/>
  <c r="R625" i="25"/>
  <c r="R626" i="25"/>
  <c r="R627" i="25"/>
  <c r="R628" i="25"/>
  <c r="R629" i="25"/>
  <c r="R630" i="25"/>
  <c r="R631" i="25"/>
  <c r="R632" i="25"/>
  <c r="R633" i="25"/>
  <c r="R634" i="25"/>
  <c r="R635" i="25"/>
  <c r="R636" i="25"/>
  <c r="R637" i="25"/>
  <c r="R638" i="25"/>
  <c r="R639" i="25"/>
  <c r="R640" i="25"/>
  <c r="R641" i="25"/>
  <c r="R642" i="25"/>
  <c r="R643" i="25"/>
  <c r="R644" i="25"/>
  <c r="R645" i="25"/>
  <c r="R646" i="25"/>
  <c r="R647" i="25"/>
  <c r="R648" i="25"/>
  <c r="R649" i="25"/>
  <c r="R650" i="25"/>
  <c r="R651" i="25"/>
  <c r="R652" i="25"/>
  <c r="R653" i="25"/>
  <c r="R654" i="25"/>
  <c r="R655" i="25"/>
  <c r="R656" i="25"/>
  <c r="R657" i="25"/>
  <c r="R658" i="25"/>
  <c r="R659" i="25"/>
  <c r="R660" i="25"/>
  <c r="R661" i="25"/>
  <c r="R662" i="25"/>
  <c r="R663" i="25"/>
  <c r="R664" i="25"/>
  <c r="R665" i="25"/>
  <c r="R666" i="25"/>
  <c r="R667" i="25"/>
  <c r="R668" i="25"/>
  <c r="R669" i="25"/>
  <c r="R670" i="25"/>
  <c r="R671" i="25"/>
  <c r="R672" i="25"/>
  <c r="R673" i="25"/>
  <c r="R674" i="25"/>
  <c r="R675" i="25"/>
  <c r="R676" i="25"/>
  <c r="R677" i="25"/>
  <c r="R678" i="25"/>
  <c r="R679" i="25"/>
  <c r="R680" i="25"/>
  <c r="R681" i="25"/>
  <c r="R682" i="25"/>
  <c r="R683" i="25"/>
  <c r="R684" i="25"/>
  <c r="R685" i="25"/>
  <c r="R686" i="25"/>
  <c r="R687" i="25"/>
  <c r="R688" i="25"/>
  <c r="R689" i="25"/>
  <c r="R690" i="25"/>
  <c r="R691" i="25"/>
  <c r="R692" i="25"/>
  <c r="R693" i="25"/>
  <c r="R694" i="25"/>
  <c r="R695" i="25"/>
  <c r="R696" i="25"/>
  <c r="R697" i="25"/>
  <c r="R698" i="25"/>
  <c r="R699" i="25"/>
  <c r="R700" i="25"/>
  <c r="R701" i="25"/>
  <c r="R702" i="25"/>
  <c r="R703" i="25"/>
  <c r="R704" i="25"/>
  <c r="R705" i="25"/>
  <c r="R706" i="25"/>
  <c r="R707" i="25"/>
  <c r="R708" i="25"/>
  <c r="R709" i="25"/>
  <c r="R710" i="25"/>
  <c r="R711" i="25"/>
  <c r="R712" i="25"/>
  <c r="R713" i="25"/>
  <c r="R714" i="25"/>
  <c r="R715" i="25"/>
  <c r="R716" i="25"/>
  <c r="R717" i="25"/>
  <c r="R718" i="25"/>
  <c r="R719" i="25"/>
  <c r="R720" i="25"/>
  <c r="R721" i="25"/>
  <c r="R722" i="25"/>
  <c r="R723" i="25"/>
  <c r="R724" i="25"/>
  <c r="R725" i="25"/>
  <c r="R726" i="25"/>
  <c r="R727" i="25"/>
  <c r="R728" i="25"/>
  <c r="R729" i="25"/>
  <c r="R730" i="25"/>
  <c r="R731" i="25"/>
  <c r="R732" i="25"/>
  <c r="R733" i="25"/>
  <c r="R734" i="25"/>
  <c r="R735" i="25"/>
  <c r="R736" i="25"/>
  <c r="R737" i="25"/>
  <c r="R738" i="25"/>
  <c r="R739" i="25"/>
  <c r="R740" i="25"/>
  <c r="R741" i="25"/>
  <c r="R742" i="25"/>
  <c r="R743" i="25"/>
  <c r="R744" i="25"/>
  <c r="R745" i="25"/>
  <c r="R746" i="25"/>
  <c r="R747" i="25"/>
  <c r="R748" i="25"/>
  <c r="R749" i="25"/>
  <c r="R750" i="25"/>
  <c r="R751" i="25"/>
  <c r="R752" i="25"/>
  <c r="R753" i="25"/>
  <c r="R754" i="25"/>
  <c r="R755" i="25"/>
  <c r="R756" i="25"/>
  <c r="R757" i="25"/>
  <c r="R758" i="25"/>
  <c r="R759" i="25"/>
  <c r="R760" i="25"/>
  <c r="R761" i="25"/>
  <c r="R762" i="25"/>
  <c r="R763" i="25"/>
  <c r="R764" i="25"/>
  <c r="R765" i="25"/>
  <c r="R766" i="25"/>
  <c r="R767" i="25"/>
  <c r="R768" i="25"/>
  <c r="R769" i="25"/>
  <c r="R770" i="25"/>
  <c r="R771" i="25"/>
  <c r="R772" i="25"/>
  <c r="R773" i="25"/>
  <c r="R774" i="25"/>
  <c r="R775" i="25"/>
  <c r="R776" i="25"/>
  <c r="R777" i="25"/>
  <c r="R778" i="25"/>
  <c r="R779" i="25"/>
  <c r="R780" i="25"/>
  <c r="R781" i="25"/>
  <c r="R782" i="25"/>
  <c r="R783" i="25"/>
  <c r="R784" i="25"/>
  <c r="R785" i="25"/>
  <c r="R786" i="25"/>
  <c r="R787" i="25"/>
  <c r="R788" i="25"/>
  <c r="R789" i="25"/>
  <c r="R790" i="25"/>
  <c r="R791" i="25"/>
  <c r="R792" i="25"/>
  <c r="R793" i="25"/>
  <c r="R794" i="25"/>
  <c r="R795" i="25"/>
  <c r="R796" i="25"/>
  <c r="R797" i="25"/>
  <c r="R798" i="25"/>
  <c r="R799" i="25"/>
  <c r="R800" i="25"/>
  <c r="R801" i="25"/>
  <c r="R802" i="25"/>
  <c r="R803" i="25"/>
  <c r="R804" i="25"/>
  <c r="R805" i="25"/>
  <c r="R806" i="25"/>
  <c r="R807" i="25"/>
  <c r="R808" i="25"/>
  <c r="R809" i="25"/>
  <c r="R810" i="25"/>
  <c r="R811" i="25"/>
  <c r="R812" i="25"/>
  <c r="R813" i="25"/>
  <c r="R814" i="25"/>
  <c r="R815" i="25"/>
  <c r="R816" i="25"/>
  <c r="R817" i="25"/>
  <c r="R818" i="25"/>
  <c r="R819" i="25"/>
  <c r="R820" i="25"/>
  <c r="R821" i="25"/>
  <c r="R822" i="25"/>
  <c r="R823" i="25"/>
  <c r="R824" i="25"/>
  <c r="R825" i="25"/>
  <c r="R826" i="25"/>
  <c r="R827" i="25"/>
  <c r="R828" i="25"/>
  <c r="R829" i="25"/>
  <c r="R830" i="25"/>
  <c r="R831" i="25"/>
  <c r="R832" i="25"/>
  <c r="R833" i="25"/>
  <c r="R834" i="25"/>
  <c r="R835" i="25"/>
  <c r="R836" i="25"/>
  <c r="R837" i="25"/>
  <c r="R838" i="25"/>
  <c r="R839" i="25"/>
  <c r="R840" i="25"/>
  <c r="R841" i="25"/>
  <c r="R842" i="25"/>
  <c r="R843" i="25"/>
  <c r="R844" i="25"/>
  <c r="R845" i="25"/>
  <c r="R846" i="25"/>
  <c r="R847" i="25"/>
  <c r="R848" i="25"/>
  <c r="R849" i="25"/>
  <c r="R850" i="25"/>
  <c r="R851" i="25"/>
  <c r="R852" i="25"/>
  <c r="R853" i="25"/>
  <c r="R854" i="25"/>
  <c r="R855" i="25"/>
  <c r="R856" i="25"/>
  <c r="R857" i="25"/>
  <c r="R858" i="25"/>
  <c r="R859" i="25"/>
  <c r="R860" i="25"/>
  <c r="R861" i="25"/>
  <c r="R862" i="25"/>
  <c r="R863" i="25"/>
  <c r="R864" i="25"/>
  <c r="R865" i="25"/>
  <c r="R866" i="25"/>
  <c r="R867" i="25"/>
  <c r="R868" i="25"/>
  <c r="R869" i="25"/>
  <c r="R870" i="25"/>
  <c r="R871" i="25"/>
  <c r="R872" i="25"/>
  <c r="R873" i="25"/>
  <c r="R874" i="25"/>
  <c r="R875" i="25"/>
  <c r="R876" i="25"/>
  <c r="R877" i="25"/>
  <c r="R878" i="25"/>
  <c r="R879" i="25"/>
  <c r="R880" i="25"/>
  <c r="R881" i="25"/>
  <c r="R882" i="25"/>
  <c r="R883" i="25"/>
  <c r="R884" i="25"/>
  <c r="R885" i="25"/>
  <c r="R886" i="25"/>
  <c r="R887" i="25"/>
  <c r="R888" i="25"/>
  <c r="R889" i="25"/>
  <c r="R890" i="25"/>
  <c r="R891" i="25"/>
  <c r="R892" i="25"/>
  <c r="R893" i="25"/>
  <c r="R894" i="25"/>
  <c r="R895" i="25"/>
  <c r="R896" i="25"/>
  <c r="R897" i="25"/>
  <c r="R898" i="25"/>
  <c r="R899" i="25"/>
  <c r="R900" i="25"/>
  <c r="R901" i="25"/>
  <c r="R902" i="25"/>
  <c r="R903" i="25"/>
  <c r="R904" i="25"/>
  <c r="R905" i="25"/>
  <c r="R906" i="25"/>
  <c r="R907" i="25"/>
  <c r="R908" i="25"/>
  <c r="R909" i="25"/>
  <c r="R910" i="25"/>
  <c r="R911" i="25"/>
  <c r="R912" i="25"/>
  <c r="R913" i="25"/>
  <c r="R914" i="25"/>
  <c r="R915" i="25"/>
  <c r="R916" i="25"/>
  <c r="R917" i="25"/>
  <c r="R918" i="25"/>
  <c r="R919" i="25"/>
  <c r="R920" i="25"/>
  <c r="R921" i="25"/>
  <c r="R922" i="25"/>
  <c r="R923" i="25"/>
  <c r="R924" i="25"/>
  <c r="R925" i="25"/>
  <c r="R926" i="25"/>
  <c r="R927" i="25"/>
  <c r="R928" i="25"/>
  <c r="R929" i="25"/>
  <c r="R930" i="25"/>
  <c r="R931" i="25"/>
  <c r="R932" i="25"/>
  <c r="R933" i="25"/>
  <c r="R934" i="25"/>
  <c r="R935" i="25"/>
  <c r="R936" i="25"/>
  <c r="R937" i="25"/>
  <c r="R938" i="25"/>
  <c r="R939" i="25"/>
  <c r="R940" i="25"/>
  <c r="R941" i="25"/>
  <c r="R942" i="25"/>
  <c r="R943" i="25"/>
  <c r="R944" i="25"/>
  <c r="R945" i="25"/>
  <c r="R946" i="25"/>
  <c r="R947" i="25"/>
  <c r="R948" i="25"/>
  <c r="R949" i="25"/>
  <c r="R950" i="25"/>
  <c r="R951" i="25"/>
  <c r="R952" i="25"/>
  <c r="R953" i="25"/>
  <c r="R954" i="25"/>
  <c r="R955" i="25"/>
  <c r="R956" i="25"/>
  <c r="R957" i="25"/>
  <c r="R958" i="25"/>
  <c r="R959" i="25"/>
  <c r="R960" i="25"/>
  <c r="R961" i="25"/>
  <c r="R962" i="25"/>
  <c r="R963" i="25"/>
  <c r="R964" i="25"/>
  <c r="R965" i="25"/>
  <c r="R966" i="25"/>
  <c r="R967" i="25"/>
  <c r="R968" i="25"/>
  <c r="R969" i="25"/>
  <c r="R970" i="25"/>
  <c r="R971" i="25"/>
  <c r="R972" i="25"/>
  <c r="R973" i="25"/>
  <c r="R974" i="25"/>
  <c r="R975" i="25"/>
  <c r="R976" i="25"/>
  <c r="R977" i="25"/>
  <c r="R978" i="25"/>
  <c r="R979" i="25"/>
  <c r="R980" i="25"/>
  <c r="R981" i="25"/>
  <c r="R982" i="25"/>
  <c r="R983" i="25"/>
  <c r="R984" i="25"/>
  <c r="R985" i="25"/>
  <c r="R986" i="25"/>
  <c r="R987" i="25"/>
  <c r="R988" i="25"/>
  <c r="R989" i="25"/>
  <c r="R990" i="25"/>
  <c r="R991" i="25"/>
  <c r="R992" i="25"/>
  <c r="R993" i="25"/>
  <c r="R994" i="25"/>
  <c r="R995" i="25"/>
  <c r="R996" i="25"/>
  <c r="R997" i="25"/>
  <c r="R998" i="25"/>
  <c r="R999" i="25"/>
  <c r="R1000" i="25"/>
  <c r="R1001" i="25"/>
  <c r="R1002" i="25"/>
  <c r="R1003" i="25"/>
  <c r="R1004" i="25"/>
  <c r="R1005" i="25"/>
  <c r="R1006" i="25"/>
  <c r="R1007" i="25"/>
  <c r="R1008" i="25"/>
  <c r="R1009" i="25"/>
  <c r="R1010" i="25"/>
  <c r="R1011" i="25"/>
  <c r="R1012" i="25"/>
  <c r="R1013" i="25"/>
  <c r="R1014" i="25"/>
  <c r="R1015" i="25"/>
  <c r="R1016" i="25"/>
  <c r="R1017" i="25"/>
  <c r="R1018" i="25"/>
  <c r="R1019" i="25"/>
  <c r="R1020" i="25"/>
  <c r="R1021" i="25"/>
  <c r="R1022" i="25"/>
  <c r="R1023" i="25"/>
  <c r="R1024" i="25"/>
  <c r="R1025" i="25"/>
  <c r="R1026" i="25"/>
  <c r="R1027" i="25"/>
  <c r="R1028" i="25"/>
  <c r="R1029" i="25"/>
  <c r="R1030" i="25"/>
  <c r="R1031" i="25"/>
  <c r="R1032" i="25"/>
  <c r="R1033" i="25"/>
  <c r="R1034" i="25"/>
  <c r="R1035" i="25"/>
  <c r="R1036" i="25"/>
  <c r="R1037" i="25"/>
  <c r="R1038" i="25"/>
  <c r="R1039" i="25"/>
  <c r="R1040" i="25"/>
  <c r="R1041" i="25"/>
  <c r="R1042" i="25"/>
  <c r="R1043" i="25"/>
  <c r="R1044" i="25"/>
  <c r="R1045" i="25"/>
  <c r="R1046" i="25"/>
  <c r="R1047" i="25"/>
  <c r="R1048" i="25"/>
  <c r="R1049" i="25"/>
  <c r="R1050" i="25"/>
  <c r="R1051" i="25"/>
  <c r="R1052" i="25"/>
  <c r="R1053" i="25"/>
  <c r="R1054" i="25"/>
  <c r="R1055" i="25"/>
  <c r="R1056" i="25"/>
  <c r="R1057" i="25"/>
  <c r="R1058" i="25"/>
  <c r="R1059" i="25"/>
  <c r="R1060" i="25"/>
  <c r="R1061" i="25"/>
  <c r="R1062" i="25"/>
  <c r="R1063" i="25"/>
  <c r="R1064" i="25"/>
  <c r="R1065" i="25"/>
  <c r="R1066" i="25"/>
  <c r="R1067" i="25"/>
  <c r="R1068" i="25"/>
  <c r="R1069" i="25"/>
  <c r="R1070" i="25"/>
  <c r="R1071" i="25"/>
  <c r="R1072" i="25"/>
  <c r="R1073" i="25"/>
  <c r="R1074" i="25"/>
  <c r="R1075" i="25"/>
  <c r="R1076" i="25"/>
  <c r="R1077" i="25"/>
  <c r="R1078" i="25"/>
  <c r="R1079" i="25"/>
  <c r="R1080" i="25"/>
  <c r="R1081" i="25"/>
  <c r="R1082" i="25"/>
  <c r="R1083" i="25"/>
  <c r="R1084" i="25"/>
  <c r="R1085" i="25"/>
  <c r="R1086" i="25"/>
  <c r="R1087" i="25"/>
  <c r="R1088" i="25"/>
  <c r="R1089" i="25"/>
  <c r="R1090" i="25"/>
  <c r="R1091" i="25"/>
  <c r="R1092" i="25"/>
  <c r="R1093" i="25"/>
  <c r="R1094" i="25"/>
  <c r="R1095" i="25"/>
  <c r="R1096" i="25"/>
  <c r="R1097" i="25"/>
  <c r="R1098" i="25"/>
  <c r="R1099" i="25"/>
  <c r="R1100" i="25"/>
  <c r="R1101" i="25"/>
  <c r="R1102" i="25"/>
  <c r="R1103" i="25"/>
  <c r="R1104" i="25"/>
  <c r="R1105" i="25"/>
  <c r="R1106" i="25"/>
  <c r="R1107" i="25"/>
  <c r="R1108" i="25"/>
  <c r="R1109" i="25"/>
  <c r="R1110" i="25"/>
  <c r="R1111" i="25"/>
  <c r="R1112" i="25"/>
  <c r="R1113" i="25"/>
  <c r="R1114" i="25"/>
  <c r="R1115" i="25"/>
  <c r="R1116" i="25"/>
  <c r="R1117" i="25"/>
  <c r="R1118" i="25"/>
  <c r="R1119" i="25"/>
  <c r="R1120" i="25"/>
  <c r="R1121" i="25"/>
  <c r="R1122" i="25"/>
  <c r="R1123" i="25"/>
  <c r="R1124" i="25"/>
  <c r="R1125" i="25"/>
  <c r="R1126" i="25"/>
  <c r="R1127" i="25"/>
  <c r="R1128" i="25"/>
  <c r="R1129" i="25"/>
  <c r="R1130" i="25"/>
  <c r="R1131" i="25"/>
  <c r="R1132" i="25"/>
  <c r="R1133" i="25"/>
  <c r="R1134" i="25"/>
  <c r="R1135" i="25"/>
  <c r="R1136" i="25"/>
  <c r="R1137" i="25"/>
  <c r="R1138" i="25"/>
  <c r="R1139" i="25"/>
  <c r="R1140" i="25"/>
  <c r="R1141" i="25"/>
  <c r="R1142" i="25"/>
  <c r="R1143" i="25"/>
  <c r="R1144" i="25"/>
  <c r="R1145" i="25"/>
  <c r="R1146" i="25"/>
  <c r="R1147" i="25"/>
  <c r="R1148" i="25"/>
  <c r="R1149" i="25"/>
  <c r="R1150" i="25"/>
  <c r="R1151" i="25"/>
  <c r="R1152" i="25"/>
  <c r="R1153" i="25"/>
  <c r="R1154" i="25"/>
  <c r="R1155" i="25"/>
  <c r="R1156" i="25"/>
  <c r="R1157" i="25"/>
  <c r="R1158" i="25"/>
  <c r="R1159" i="25"/>
  <c r="R1160" i="25"/>
  <c r="R1161" i="25"/>
  <c r="R1162" i="25"/>
  <c r="R1163" i="25"/>
  <c r="R1164" i="25"/>
  <c r="R1165" i="25"/>
  <c r="R1166" i="25"/>
  <c r="R1167" i="25"/>
  <c r="R1168" i="25"/>
  <c r="R1169" i="25"/>
  <c r="R1170" i="25"/>
  <c r="R1171" i="25"/>
  <c r="R1172" i="25"/>
  <c r="R1173" i="25"/>
  <c r="R1174" i="25"/>
  <c r="R1175" i="25"/>
  <c r="R1176" i="25"/>
  <c r="R1177" i="25"/>
  <c r="R1178" i="25"/>
  <c r="R1179" i="25"/>
  <c r="R1180" i="25"/>
  <c r="R1181" i="25"/>
  <c r="R1182" i="25"/>
  <c r="R1183" i="25"/>
  <c r="R1184" i="25"/>
  <c r="R1185" i="25"/>
  <c r="R1186" i="25"/>
  <c r="R1187" i="25"/>
  <c r="R1188" i="25"/>
  <c r="R1189" i="25"/>
  <c r="R1190" i="25"/>
  <c r="R1191" i="25"/>
  <c r="R1192" i="25"/>
  <c r="R1193" i="25"/>
  <c r="R1194" i="25"/>
  <c r="R1195" i="25"/>
  <c r="R1196" i="25"/>
  <c r="R1197" i="25"/>
  <c r="R1198" i="25"/>
  <c r="R1199" i="25"/>
  <c r="R1200" i="25"/>
  <c r="R1201" i="25"/>
  <c r="R1202" i="25"/>
  <c r="R1203" i="25"/>
  <c r="R1204" i="25"/>
  <c r="R1205" i="25"/>
  <c r="R1206" i="25"/>
  <c r="R1207" i="25"/>
  <c r="R1208" i="25"/>
  <c r="R1209" i="25"/>
  <c r="R1210" i="25"/>
  <c r="R1211" i="25"/>
  <c r="R1212" i="25"/>
  <c r="R1213" i="25"/>
  <c r="R1214" i="25"/>
  <c r="R1215" i="25"/>
  <c r="R1216" i="25"/>
  <c r="R1217" i="25"/>
  <c r="R1218" i="25"/>
  <c r="R1219" i="25"/>
  <c r="R1220" i="25"/>
  <c r="R1221" i="25"/>
  <c r="R1222" i="25"/>
  <c r="R1223" i="25"/>
  <c r="R1224" i="25"/>
  <c r="R1225" i="25"/>
  <c r="R1226" i="25"/>
  <c r="R1227" i="25"/>
  <c r="R1228" i="25"/>
  <c r="R1229" i="25"/>
  <c r="R1230" i="25"/>
  <c r="R1231" i="25"/>
  <c r="R1232" i="25"/>
  <c r="R1233" i="25"/>
  <c r="R1234" i="25"/>
  <c r="R1235" i="25"/>
  <c r="R1236" i="25"/>
  <c r="R1237" i="25"/>
  <c r="R1238" i="25"/>
  <c r="R1239" i="25"/>
  <c r="R1240" i="25"/>
  <c r="R1241" i="25"/>
  <c r="R1242" i="25"/>
  <c r="R1243" i="25"/>
  <c r="R1244" i="25"/>
  <c r="R1245" i="25"/>
  <c r="R1246" i="25"/>
  <c r="R1247" i="25"/>
  <c r="R1248" i="25"/>
  <c r="R1249" i="25"/>
  <c r="R1250" i="25"/>
  <c r="R1251" i="25"/>
  <c r="R1252" i="25"/>
  <c r="R1253" i="25"/>
  <c r="R1254" i="25"/>
  <c r="R1255" i="25"/>
  <c r="R1256" i="25"/>
  <c r="R1257" i="25"/>
  <c r="R1258" i="25"/>
  <c r="R1259" i="25"/>
  <c r="R1260" i="25"/>
  <c r="R1261" i="25"/>
  <c r="R1262" i="25"/>
  <c r="R1263" i="25"/>
  <c r="R1264" i="25"/>
  <c r="R1265" i="25"/>
  <c r="R1266" i="25"/>
  <c r="R1267" i="25"/>
  <c r="R1268" i="25"/>
  <c r="R1269" i="25"/>
  <c r="R1270" i="25"/>
  <c r="R1271" i="25"/>
  <c r="R1272" i="25"/>
  <c r="R1273" i="25"/>
  <c r="R1274" i="25"/>
  <c r="R1275" i="25"/>
  <c r="R1276" i="25"/>
  <c r="R1277" i="25"/>
  <c r="R1278" i="25"/>
  <c r="R1279" i="25"/>
  <c r="R1280" i="25"/>
  <c r="R1281" i="25"/>
  <c r="R1282" i="25"/>
  <c r="R1283" i="25"/>
  <c r="R1284" i="25"/>
  <c r="R1285" i="25"/>
  <c r="R1286" i="25"/>
  <c r="R1287" i="25"/>
  <c r="R1288" i="25"/>
  <c r="R1289" i="25"/>
  <c r="R1290" i="25"/>
  <c r="R1291" i="25"/>
  <c r="R1292" i="25"/>
  <c r="R1293" i="25"/>
  <c r="R1294" i="25"/>
  <c r="R1295" i="25"/>
  <c r="R1296" i="25"/>
  <c r="R1297" i="25"/>
  <c r="R1298" i="25"/>
  <c r="R1299" i="25"/>
  <c r="R1300" i="25"/>
  <c r="R1301" i="25"/>
  <c r="R1302" i="25"/>
  <c r="R1303" i="25"/>
  <c r="R1304" i="25"/>
  <c r="R1305" i="25"/>
  <c r="R1306" i="25"/>
  <c r="R1307" i="25"/>
  <c r="R1308" i="25"/>
  <c r="R1309" i="25"/>
  <c r="R1310" i="25"/>
  <c r="R1311" i="25"/>
  <c r="R1312" i="25"/>
  <c r="R1313" i="25"/>
  <c r="R1314" i="25"/>
  <c r="R1315" i="25"/>
  <c r="R1316" i="25"/>
  <c r="R1317" i="25"/>
  <c r="R1318" i="25"/>
  <c r="R1319" i="25"/>
  <c r="R1320" i="25"/>
  <c r="R1321" i="25"/>
  <c r="R1322" i="25"/>
  <c r="R1323" i="25"/>
  <c r="R1324" i="25"/>
  <c r="R1325" i="25"/>
  <c r="R1326" i="25"/>
  <c r="R1327" i="25"/>
  <c r="R1328" i="25"/>
  <c r="R1329" i="25"/>
  <c r="R1330" i="25"/>
  <c r="R1331" i="25"/>
  <c r="R1332" i="25"/>
  <c r="R1333" i="25"/>
  <c r="R1334" i="25"/>
  <c r="R1335" i="25"/>
  <c r="R1336" i="25"/>
  <c r="R1337" i="25"/>
  <c r="R1338" i="25"/>
  <c r="R1339" i="25"/>
  <c r="R1340" i="25"/>
  <c r="R1341" i="25"/>
  <c r="R1342" i="25"/>
  <c r="R1343" i="25"/>
  <c r="R1344" i="25"/>
  <c r="R1345" i="25"/>
  <c r="R1346" i="25"/>
  <c r="R1347" i="25"/>
  <c r="R1348" i="25"/>
  <c r="R1349" i="25"/>
  <c r="R1350" i="25"/>
  <c r="R1351" i="25"/>
  <c r="R1352" i="25"/>
  <c r="R1353" i="25"/>
  <c r="R1354" i="25"/>
  <c r="R1355" i="25"/>
  <c r="R1356" i="25"/>
  <c r="R1357" i="25"/>
  <c r="R1358" i="25"/>
  <c r="R1359" i="25"/>
  <c r="R1360" i="25"/>
  <c r="R1361" i="25"/>
  <c r="R1362" i="25"/>
  <c r="R1363" i="25"/>
  <c r="R1364" i="25"/>
  <c r="R1365" i="25"/>
  <c r="R1366" i="25"/>
  <c r="R1367" i="25"/>
  <c r="R1368" i="25"/>
  <c r="R1369" i="25"/>
  <c r="R1370" i="25"/>
  <c r="R1371" i="25"/>
  <c r="R1372" i="25"/>
  <c r="R1373" i="25"/>
  <c r="R1374" i="25"/>
  <c r="R1375" i="25"/>
  <c r="R1376" i="25"/>
  <c r="R1377" i="25"/>
  <c r="R1378" i="25"/>
  <c r="R1379" i="25"/>
  <c r="R1380" i="25"/>
  <c r="R1381" i="25"/>
  <c r="R1382" i="25"/>
  <c r="R1383" i="25"/>
  <c r="R1384" i="25"/>
  <c r="R1385" i="25"/>
  <c r="R1386" i="25"/>
  <c r="R1387" i="25"/>
  <c r="R1388" i="25"/>
  <c r="R1389" i="25"/>
  <c r="R1390" i="25"/>
  <c r="R1391" i="25"/>
  <c r="R1392" i="25"/>
  <c r="R1393" i="25"/>
  <c r="R1394" i="25"/>
  <c r="R1395" i="25"/>
  <c r="R1396" i="25"/>
  <c r="R1397" i="25"/>
  <c r="R1398" i="25"/>
  <c r="R1399" i="25"/>
  <c r="R1400" i="25"/>
  <c r="R1401" i="25"/>
  <c r="R1402" i="25"/>
  <c r="R1403" i="25"/>
  <c r="R1404" i="25"/>
  <c r="R1405" i="25"/>
  <c r="R1406" i="25"/>
  <c r="R1407" i="25"/>
  <c r="R1408" i="25"/>
  <c r="R1409" i="25"/>
  <c r="R1410" i="25"/>
  <c r="R1411" i="25"/>
  <c r="R1412" i="25"/>
  <c r="R1413" i="25"/>
  <c r="R1414" i="25"/>
  <c r="R1415" i="25"/>
  <c r="R1416" i="25"/>
  <c r="R1417" i="25"/>
  <c r="R1418" i="25"/>
  <c r="R1419" i="25"/>
  <c r="R1420" i="25"/>
  <c r="R1421" i="25"/>
  <c r="R1422" i="25"/>
  <c r="R1423" i="25"/>
  <c r="R1424" i="25"/>
  <c r="R1425" i="25"/>
  <c r="R1426" i="25"/>
  <c r="R1427" i="25"/>
  <c r="R1428" i="25"/>
  <c r="R1429" i="25"/>
  <c r="R1430" i="25"/>
  <c r="R1431" i="25"/>
  <c r="R1432" i="25"/>
  <c r="R1433" i="25"/>
  <c r="R1434" i="25"/>
  <c r="R1435" i="25"/>
  <c r="R1436" i="25"/>
  <c r="R1437" i="25"/>
  <c r="R1438" i="25"/>
  <c r="R1439" i="25"/>
  <c r="R1440" i="25"/>
  <c r="R1441" i="25"/>
  <c r="R1442" i="25"/>
  <c r="R1443" i="25"/>
  <c r="R1444" i="25"/>
  <c r="R1445" i="25"/>
  <c r="R1446" i="25"/>
  <c r="R1447" i="25"/>
  <c r="R1448" i="25"/>
  <c r="R1449" i="25"/>
  <c r="R1450" i="25"/>
  <c r="R1451" i="25"/>
  <c r="R1452" i="25"/>
  <c r="R1453" i="25"/>
  <c r="R1454" i="25"/>
  <c r="R1455" i="25"/>
  <c r="R1456" i="25"/>
  <c r="R1457" i="25"/>
  <c r="R1458" i="25"/>
  <c r="R1459" i="25"/>
  <c r="R1460" i="25"/>
  <c r="R1461" i="25"/>
  <c r="R1462" i="25"/>
  <c r="R1463" i="25"/>
  <c r="R1464" i="25"/>
  <c r="R1465" i="25"/>
  <c r="R1466" i="25"/>
  <c r="R1467" i="25"/>
  <c r="R1468" i="25"/>
  <c r="R1469" i="25"/>
  <c r="R1470" i="25"/>
  <c r="R1471" i="25"/>
  <c r="R1472" i="25"/>
  <c r="R1473" i="25"/>
  <c r="R1474" i="25"/>
  <c r="R1475" i="25"/>
  <c r="R1476" i="25"/>
  <c r="R1477" i="25"/>
  <c r="R1478" i="25"/>
  <c r="R1479" i="25"/>
  <c r="R1480" i="25"/>
  <c r="R1481" i="25"/>
  <c r="R1482" i="25"/>
  <c r="R1483" i="25"/>
  <c r="R1484" i="25"/>
  <c r="R1485" i="25"/>
  <c r="R1486" i="25"/>
  <c r="R1487" i="25"/>
  <c r="R1488" i="25"/>
  <c r="R1489" i="25"/>
  <c r="R1490" i="25"/>
  <c r="R1491" i="25"/>
  <c r="R1492" i="25"/>
  <c r="R1493" i="25"/>
  <c r="R1494" i="25"/>
  <c r="R1495" i="25"/>
  <c r="R1496" i="25"/>
  <c r="R1497" i="25"/>
  <c r="R1498" i="25"/>
  <c r="R1499" i="25"/>
  <c r="R1500" i="25"/>
  <c r="R1501" i="25"/>
  <c r="R1502" i="25"/>
  <c r="R1503" i="25"/>
  <c r="R1504" i="25"/>
  <c r="R1505" i="25"/>
  <c r="R1506" i="25"/>
  <c r="R1507" i="25"/>
  <c r="R1508" i="25"/>
  <c r="R1509" i="25"/>
  <c r="R1510" i="25"/>
  <c r="R1511" i="25"/>
  <c r="R1512" i="25"/>
  <c r="R1513" i="25"/>
  <c r="R1514" i="25"/>
  <c r="R1515" i="25"/>
  <c r="R1516" i="25"/>
  <c r="R1517" i="25"/>
  <c r="R1518" i="25"/>
  <c r="R1519" i="25"/>
  <c r="R1520" i="25"/>
  <c r="R1521" i="25"/>
  <c r="R1522" i="25"/>
  <c r="R1523" i="25"/>
  <c r="R1524" i="25"/>
  <c r="R1525" i="25"/>
  <c r="R1526" i="25"/>
  <c r="R1527" i="25"/>
  <c r="R1528" i="25"/>
  <c r="R1529" i="25"/>
  <c r="R1530" i="25"/>
  <c r="R1531" i="25"/>
  <c r="R1532" i="25"/>
  <c r="R1533" i="25"/>
  <c r="R1534" i="25"/>
  <c r="R1535" i="25"/>
  <c r="R1536" i="25"/>
  <c r="R1537" i="25"/>
  <c r="R1538" i="25"/>
  <c r="R1539" i="25"/>
  <c r="R1540" i="25"/>
  <c r="R1541" i="25"/>
  <c r="R1542" i="25"/>
  <c r="R1543" i="25"/>
  <c r="R1544" i="25"/>
  <c r="R1545" i="25"/>
  <c r="R1546" i="25"/>
  <c r="R1547" i="25"/>
  <c r="R1548" i="25"/>
  <c r="R1549" i="25"/>
  <c r="R1550" i="25"/>
  <c r="R1551" i="25"/>
  <c r="R1552" i="25"/>
  <c r="R1553" i="25"/>
  <c r="R1554" i="25"/>
  <c r="R1555" i="25"/>
  <c r="R1556" i="25"/>
  <c r="R1557" i="25"/>
  <c r="R1558" i="25"/>
  <c r="R1559" i="25"/>
  <c r="R1560" i="25"/>
  <c r="R1561" i="25"/>
  <c r="R1562" i="25"/>
  <c r="R1563" i="25"/>
  <c r="R1564" i="25"/>
  <c r="R1565" i="25"/>
  <c r="R1566" i="25"/>
  <c r="R1567" i="25"/>
  <c r="R1568" i="25"/>
  <c r="R1569" i="25"/>
  <c r="R1570" i="25"/>
  <c r="R1571" i="25"/>
  <c r="R1572" i="25"/>
  <c r="R1573" i="25"/>
  <c r="R1574" i="25"/>
  <c r="R1575" i="25"/>
  <c r="R1576" i="25"/>
  <c r="R1577" i="25"/>
  <c r="R1578" i="25"/>
  <c r="R1579" i="25"/>
  <c r="R1580" i="25"/>
  <c r="R1581" i="25"/>
  <c r="R1582" i="25"/>
  <c r="R1583" i="25"/>
  <c r="R1584" i="25"/>
  <c r="R1585" i="25"/>
  <c r="R1586" i="25"/>
  <c r="R1587" i="25"/>
  <c r="R1588" i="25"/>
  <c r="R1589" i="25"/>
  <c r="R1590" i="25"/>
  <c r="R1591" i="25"/>
  <c r="R1592" i="25"/>
  <c r="R1593" i="25"/>
  <c r="R1594" i="25"/>
  <c r="R1595" i="25"/>
  <c r="R1596" i="25"/>
  <c r="R1597" i="25"/>
  <c r="R1598" i="25"/>
  <c r="R1599" i="25"/>
  <c r="R1600" i="25"/>
  <c r="R1601" i="25"/>
  <c r="R1602" i="25"/>
  <c r="R1603" i="25"/>
  <c r="R1604" i="25"/>
  <c r="R1605" i="25"/>
  <c r="R1606" i="25"/>
  <c r="R1607" i="25"/>
  <c r="R1608" i="25"/>
  <c r="R1609" i="25"/>
  <c r="R1610" i="25"/>
  <c r="R1611" i="25"/>
  <c r="R1612" i="25"/>
  <c r="R1613" i="25"/>
  <c r="R1614" i="25"/>
  <c r="R1615" i="25"/>
  <c r="R1616" i="25"/>
  <c r="R1617" i="25"/>
  <c r="R1618" i="25"/>
  <c r="R1619" i="25"/>
  <c r="R1620" i="25"/>
  <c r="R1621" i="25"/>
  <c r="R1622" i="25"/>
  <c r="R1623" i="25"/>
  <c r="R1624" i="25"/>
  <c r="R1625" i="25"/>
  <c r="R1626" i="25"/>
  <c r="R1627" i="25"/>
  <c r="R1628" i="25"/>
  <c r="R1629" i="25"/>
  <c r="R1630" i="25"/>
  <c r="R1631" i="25"/>
  <c r="R1632" i="25"/>
  <c r="R1633" i="25"/>
  <c r="R1634" i="25"/>
  <c r="R1635" i="25"/>
  <c r="R1636" i="25"/>
  <c r="R1637" i="25"/>
  <c r="R1638" i="25"/>
  <c r="R1639" i="25"/>
  <c r="R1640" i="25"/>
  <c r="R1641" i="25"/>
  <c r="R1642" i="25"/>
  <c r="R1643" i="25"/>
  <c r="R1644" i="25"/>
  <c r="R1645" i="25"/>
  <c r="R1646" i="25"/>
  <c r="R1647" i="25"/>
  <c r="R1648" i="25"/>
  <c r="R1649" i="25"/>
  <c r="R1650" i="25"/>
  <c r="R1651" i="25"/>
  <c r="R1652" i="25"/>
  <c r="R1653" i="25"/>
  <c r="R1654" i="25"/>
  <c r="R1655" i="25"/>
  <c r="R1656" i="25"/>
  <c r="R1657" i="25"/>
  <c r="R1658" i="25"/>
  <c r="R1659" i="25"/>
  <c r="R1660" i="25"/>
  <c r="R1661" i="25"/>
  <c r="R1662" i="25"/>
  <c r="R1663" i="25"/>
  <c r="R1664" i="25"/>
  <c r="R1665" i="25"/>
  <c r="R1666" i="25"/>
  <c r="R1667" i="25"/>
  <c r="R1668" i="25"/>
  <c r="R1669" i="25"/>
  <c r="R1670" i="25"/>
  <c r="R1671" i="25"/>
  <c r="R1672" i="25"/>
  <c r="R1673" i="25"/>
  <c r="R1674" i="25"/>
  <c r="R1675" i="25"/>
  <c r="R1676" i="25"/>
  <c r="R1677" i="25"/>
  <c r="R1678" i="25"/>
  <c r="R1679" i="25"/>
  <c r="R1680" i="25"/>
  <c r="R1681" i="25"/>
  <c r="R1682" i="25"/>
  <c r="R1683" i="25"/>
  <c r="R1684" i="25"/>
  <c r="R1685" i="25"/>
  <c r="R1686" i="25"/>
  <c r="R1687" i="25"/>
  <c r="R1688" i="25"/>
  <c r="R1689" i="25"/>
  <c r="R1690" i="25"/>
  <c r="R1691" i="25"/>
  <c r="R1692" i="25"/>
  <c r="R1693" i="25"/>
  <c r="R1694" i="25"/>
  <c r="R1695" i="25"/>
  <c r="R1696" i="25"/>
  <c r="R1697" i="25"/>
  <c r="R1698" i="25"/>
  <c r="R1699" i="25"/>
  <c r="R1700" i="25"/>
  <c r="R1701" i="25"/>
  <c r="R1702" i="25"/>
  <c r="R1703" i="25"/>
  <c r="R1704" i="25"/>
  <c r="R1705" i="25"/>
  <c r="R1706" i="25"/>
  <c r="R1707" i="25"/>
  <c r="R1708" i="25"/>
  <c r="R1709" i="25"/>
  <c r="R1710" i="25"/>
  <c r="R1711" i="25"/>
  <c r="R1712" i="25"/>
  <c r="R1713" i="25"/>
  <c r="R1714" i="25"/>
  <c r="R1715" i="25"/>
  <c r="R1716" i="25"/>
  <c r="R1717" i="25"/>
  <c r="R1718" i="25"/>
  <c r="R1719" i="25"/>
  <c r="R1720" i="25"/>
  <c r="R1721" i="25"/>
  <c r="R1722" i="25"/>
  <c r="R1723" i="25"/>
  <c r="R1724" i="25"/>
  <c r="R1725" i="25"/>
  <c r="R1726" i="25"/>
  <c r="R1727" i="25"/>
  <c r="R1728" i="25"/>
  <c r="R1729" i="25"/>
  <c r="R1730" i="25"/>
  <c r="R1731" i="25"/>
  <c r="R1732" i="25"/>
  <c r="R1733" i="25"/>
  <c r="R1734" i="25"/>
  <c r="R1735" i="25"/>
  <c r="R1736" i="25"/>
  <c r="R1737" i="25"/>
  <c r="R1738" i="25"/>
  <c r="R1739" i="25"/>
  <c r="R1740" i="25"/>
  <c r="R1741" i="25"/>
  <c r="R1742" i="25"/>
  <c r="R1743" i="25"/>
  <c r="R1744" i="25"/>
  <c r="R1745" i="25"/>
  <c r="R1746" i="25"/>
  <c r="R1747" i="25"/>
  <c r="R1748" i="25"/>
  <c r="R1749" i="25"/>
  <c r="R1750" i="25"/>
  <c r="R1751" i="25"/>
  <c r="R1752" i="25"/>
  <c r="R1753" i="25"/>
  <c r="R1754" i="25"/>
  <c r="R1755" i="25"/>
  <c r="R1756" i="25"/>
  <c r="R1757" i="25"/>
  <c r="R1758" i="25"/>
  <c r="R1759" i="25"/>
  <c r="R1760" i="25"/>
  <c r="R1761" i="25"/>
  <c r="R1762" i="25"/>
  <c r="R1763" i="25"/>
  <c r="R1764" i="25"/>
  <c r="R1765" i="25"/>
  <c r="R1766" i="25"/>
  <c r="R1767" i="25"/>
  <c r="R1768" i="25"/>
  <c r="R1769" i="25"/>
  <c r="R1770" i="25"/>
  <c r="R1771" i="25"/>
  <c r="R1772" i="25"/>
  <c r="R1773" i="25"/>
  <c r="R1774" i="25"/>
  <c r="R1775" i="25"/>
  <c r="R1776" i="25"/>
  <c r="R1777" i="25"/>
  <c r="R1778" i="25"/>
  <c r="R1779" i="25"/>
  <c r="R1780" i="25"/>
  <c r="R1781" i="25"/>
  <c r="R1782" i="25"/>
  <c r="R1783" i="25"/>
  <c r="R1784" i="25"/>
  <c r="R1785" i="25"/>
  <c r="R1786" i="25"/>
  <c r="R1787" i="25"/>
  <c r="R1788" i="25"/>
  <c r="R1789" i="25"/>
  <c r="R1790" i="25"/>
  <c r="R1791" i="25"/>
  <c r="R1792" i="25"/>
  <c r="R1793" i="25"/>
  <c r="R1794" i="25"/>
  <c r="R1795" i="25"/>
  <c r="R1796" i="25"/>
  <c r="R1797" i="25"/>
  <c r="R1798" i="25"/>
  <c r="R1799" i="25"/>
  <c r="R1800" i="25"/>
  <c r="R1801" i="25"/>
  <c r="R1802" i="25"/>
  <c r="R1803" i="25"/>
  <c r="R1804" i="25"/>
  <c r="R1805" i="25"/>
  <c r="R1806" i="25"/>
  <c r="R1807" i="25"/>
  <c r="R1808" i="25"/>
  <c r="R1809" i="25"/>
  <c r="R1810" i="25"/>
  <c r="R1811" i="25"/>
  <c r="R1812" i="25"/>
  <c r="R1813" i="25"/>
  <c r="R1814" i="25"/>
  <c r="R1815" i="25"/>
  <c r="R1816" i="25"/>
  <c r="R1817" i="25"/>
  <c r="R1818" i="25"/>
  <c r="R1819" i="25"/>
  <c r="R1820" i="25"/>
  <c r="R1821" i="25"/>
  <c r="R1822" i="25"/>
  <c r="R1823" i="25"/>
  <c r="R1824" i="25"/>
  <c r="R1825" i="25"/>
  <c r="R1826" i="25"/>
  <c r="R1827" i="25"/>
  <c r="R1828" i="25"/>
  <c r="R1829" i="25"/>
  <c r="R1830" i="25"/>
  <c r="R1831" i="25"/>
  <c r="R1832" i="25"/>
  <c r="R1833" i="25"/>
  <c r="R1834" i="25"/>
  <c r="R1835" i="25"/>
  <c r="R1836" i="25"/>
  <c r="R1837" i="25"/>
  <c r="R1838" i="25"/>
  <c r="R1839" i="25"/>
  <c r="R1840" i="25"/>
  <c r="R1841" i="25"/>
  <c r="R1842" i="25"/>
  <c r="R1843" i="25"/>
  <c r="R1844" i="25"/>
  <c r="R1845" i="25"/>
  <c r="R1846" i="25"/>
  <c r="R1847" i="25"/>
  <c r="R1848" i="25"/>
  <c r="R1849" i="25"/>
  <c r="R1850" i="25"/>
  <c r="R1851" i="25"/>
  <c r="R1852" i="25"/>
  <c r="R1853" i="25"/>
  <c r="R1854" i="25"/>
  <c r="R1855" i="25"/>
  <c r="R1856" i="25"/>
  <c r="R1857" i="25"/>
  <c r="R1858" i="25"/>
  <c r="R1859" i="25"/>
  <c r="R1860" i="25"/>
  <c r="R1861" i="25"/>
  <c r="R1862" i="25"/>
  <c r="R1863" i="25"/>
  <c r="R1864" i="25"/>
  <c r="R1865" i="25"/>
  <c r="R1866" i="25"/>
  <c r="R1867" i="25"/>
  <c r="R1868" i="25"/>
  <c r="R1869" i="25"/>
  <c r="R1870" i="25"/>
  <c r="R1871" i="25"/>
  <c r="R1872" i="25"/>
  <c r="R1873" i="25"/>
  <c r="R1874" i="25"/>
  <c r="R1875" i="25"/>
  <c r="R1876" i="25"/>
  <c r="R1877" i="25"/>
  <c r="R1878" i="25"/>
  <c r="R1879" i="25"/>
  <c r="R1880" i="25"/>
  <c r="R1881" i="25"/>
  <c r="R1882" i="25"/>
  <c r="R1883" i="25"/>
  <c r="R1884" i="25"/>
  <c r="R1885" i="25"/>
  <c r="R1886" i="25"/>
  <c r="R1887" i="25"/>
  <c r="R1888" i="25"/>
  <c r="R1889" i="25"/>
  <c r="R1890" i="25"/>
  <c r="R1891" i="25"/>
  <c r="R1892" i="25"/>
  <c r="R1893" i="25"/>
  <c r="R1894" i="25"/>
  <c r="R1895" i="25"/>
  <c r="R1896" i="25"/>
  <c r="R1897" i="25"/>
  <c r="R1898" i="25"/>
  <c r="R1899" i="25"/>
  <c r="R1900" i="25"/>
  <c r="R1901" i="25"/>
  <c r="R1902" i="25"/>
  <c r="R1903" i="25"/>
  <c r="R1904" i="25"/>
  <c r="R1905" i="25"/>
  <c r="R1906" i="25"/>
  <c r="R1907" i="25"/>
  <c r="R1908" i="25"/>
  <c r="R1909" i="25"/>
  <c r="R1910" i="25"/>
  <c r="R1911" i="25"/>
  <c r="R1912" i="25"/>
  <c r="R1913" i="25"/>
  <c r="R1914" i="25"/>
  <c r="R1915" i="25"/>
  <c r="R1916" i="25"/>
  <c r="R1917" i="25"/>
  <c r="R1918" i="25"/>
  <c r="R1919" i="25"/>
  <c r="R1920" i="25"/>
  <c r="R1921" i="25"/>
  <c r="R1922" i="25"/>
  <c r="R1923" i="25"/>
  <c r="R1924" i="25"/>
  <c r="R1925" i="25"/>
  <c r="R1926" i="25"/>
  <c r="R1927" i="25"/>
  <c r="R1928" i="25"/>
  <c r="R1929" i="25"/>
  <c r="R1930" i="25"/>
  <c r="R1931" i="25"/>
  <c r="R1932" i="25"/>
  <c r="R1933" i="25"/>
  <c r="R1934" i="25"/>
  <c r="R1935" i="25"/>
  <c r="R1936" i="25"/>
  <c r="R1937" i="25"/>
  <c r="R1938" i="25"/>
  <c r="R1939" i="25"/>
  <c r="R1940" i="25"/>
  <c r="R1941" i="25"/>
  <c r="R1942" i="25"/>
  <c r="R1943" i="25"/>
  <c r="R1944" i="25"/>
  <c r="R1945" i="25"/>
  <c r="R1946" i="25"/>
  <c r="R1947" i="25"/>
  <c r="R1948" i="25"/>
  <c r="R1949" i="25"/>
  <c r="R1950" i="25"/>
  <c r="R1951" i="25"/>
  <c r="R1952" i="25"/>
  <c r="R1953" i="25"/>
  <c r="R1954" i="25"/>
  <c r="R1955" i="25"/>
  <c r="R1956" i="25"/>
  <c r="R1957" i="25"/>
  <c r="R1958" i="25"/>
  <c r="R1959" i="25"/>
  <c r="R1960" i="25"/>
  <c r="R1961" i="25"/>
  <c r="R1962" i="25"/>
  <c r="R1963" i="25"/>
  <c r="R1964" i="25"/>
  <c r="R1965" i="25"/>
  <c r="R1966" i="25"/>
  <c r="R1967" i="25"/>
  <c r="R1968" i="25"/>
  <c r="R1969" i="25"/>
  <c r="R1970" i="25"/>
  <c r="R1971" i="25"/>
  <c r="R1972" i="25"/>
  <c r="R1973" i="25"/>
  <c r="R1974" i="25"/>
  <c r="R1975" i="25"/>
  <c r="R1976" i="25"/>
  <c r="R1977" i="25"/>
  <c r="R1978" i="25"/>
  <c r="R1979" i="25"/>
  <c r="R1980" i="25"/>
  <c r="R1981" i="25"/>
  <c r="R1982" i="25"/>
  <c r="R1983" i="25"/>
  <c r="R1984" i="25"/>
  <c r="R1985" i="25"/>
  <c r="R1986" i="25"/>
  <c r="R1987" i="25"/>
  <c r="R1988" i="25"/>
  <c r="R1989" i="25"/>
  <c r="R1990" i="25"/>
  <c r="R1991" i="25"/>
  <c r="R1992" i="25"/>
  <c r="R1993" i="25"/>
  <c r="R1994" i="25"/>
  <c r="R1995" i="25"/>
  <c r="R1996" i="25"/>
  <c r="R1997" i="25"/>
  <c r="R1998" i="25"/>
  <c r="R1999" i="25"/>
  <c r="R2000" i="25"/>
  <c r="R2001" i="25"/>
  <c r="R2002" i="25"/>
  <c r="R2003" i="25"/>
  <c r="R2004" i="25"/>
  <c r="R2005" i="25"/>
  <c r="R2006" i="25"/>
  <c r="R2007" i="25"/>
  <c r="R2008" i="25"/>
  <c r="R2009" i="25"/>
  <c r="R2010" i="25"/>
  <c r="R2011" i="25"/>
  <c r="R2012" i="25"/>
  <c r="R2013" i="25"/>
  <c r="R2014" i="25"/>
  <c r="R2015" i="25"/>
  <c r="R2016" i="25"/>
  <c r="R2017" i="25"/>
  <c r="R2018" i="25"/>
  <c r="R2019" i="25"/>
  <c r="R2020" i="25"/>
  <c r="R2021" i="25"/>
  <c r="R2022" i="25"/>
  <c r="R2023" i="25"/>
  <c r="R2024" i="25"/>
  <c r="R2025" i="25"/>
  <c r="R2026" i="25"/>
  <c r="R2027" i="25"/>
  <c r="R2028" i="25"/>
  <c r="R2029" i="25"/>
  <c r="R2030" i="25"/>
  <c r="R2031" i="25"/>
  <c r="R2032" i="25"/>
  <c r="R2033" i="25"/>
  <c r="R2034" i="25"/>
  <c r="R2035" i="25"/>
  <c r="R2036" i="25"/>
  <c r="R2037" i="25"/>
  <c r="R2038" i="25"/>
  <c r="R2039" i="25"/>
  <c r="R2040" i="25"/>
  <c r="R2041" i="25"/>
  <c r="R2042" i="25"/>
  <c r="R2043" i="25"/>
  <c r="R2044" i="25"/>
  <c r="R2045" i="25"/>
  <c r="R2046" i="25"/>
  <c r="R2047" i="25"/>
  <c r="R2048" i="25"/>
  <c r="R2049" i="25"/>
  <c r="R2050" i="25"/>
  <c r="R2051" i="25"/>
  <c r="R2052" i="25"/>
  <c r="R2053" i="25"/>
  <c r="R2054" i="25"/>
  <c r="R2055" i="25"/>
  <c r="R2056" i="25"/>
  <c r="R2057" i="25"/>
  <c r="R2058" i="25"/>
  <c r="R2059" i="25"/>
  <c r="R2060" i="25"/>
  <c r="R2061" i="25"/>
  <c r="R2062" i="25"/>
  <c r="R2063" i="25"/>
  <c r="R2064" i="25"/>
  <c r="R2065" i="25"/>
  <c r="R2066" i="25"/>
  <c r="R2067" i="25"/>
  <c r="R2068" i="25"/>
  <c r="R2069" i="25"/>
  <c r="R2070" i="25"/>
  <c r="R2071" i="25"/>
  <c r="R2072" i="25"/>
  <c r="R2073" i="25"/>
  <c r="R2074" i="25"/>
  <c r="R2075" i="25"/>
  <c r="R2076" i="25"/>
  <c r="R2077" i="25"/>
  <c r="R2078" i="25"/>
  <c r="R2079" i="25"/>
  <c r="R2080" i="25"/>
  <c r="R2081" i="25"/>
  <c r="R2082" i="25"/>
  <c r="R2083" i="25"/>
  <c r="R2084" i="25"/>
  <c r="R2085" i="25"/>
  <c r="R2086" i="25"/>
  <c r="R2087" i="25"/>
  <c r="R2088" i="25"/>
  <c r="R2089" i="25"/>
  <c r="R2090" i="25"/>
  <c r="R2091" i="25"/>
  <c r="R2092" i="25"/>
  <c r="R2093" i="25"/>
  <c r="R2094" i="25"/>
  <c r="R2095" i="25"/>
  <c r="R2096" i="25"/>
  <c r="R2097" i="25"/>
  <c r="R2098" i="25"/>
  <c r="R2099" i="25"/>
  <c r="R2100" i="25"/>
  <c r="R2101" i="25"/>
  <c r="R2102" i="25"/>
  <c r="R2103" i="25"/>
  <c r="R2104" i="25"/>
  <c r="R2105" i="25"/>
  <c r="R2106" i="25"/>
  <c r="R2107" i="25"/>
  <c r="R2108" i="25"/>
  <c r="R2109" i="25"/>
  <c r="R2110" i="25"/>
  <c r="R2111" i="25"/>
  <c r="R2112" i="25"/>
  <c r="R2113" i="25"/>
  <c r="R2114" i="25"/>
  <c r="R2115" i="25"/>
  <c r="R2116" i="25"/>
  <c r="R2117" i="25"/>
  <c r="R2118" i="25"/>
  <c r="R2119" i="25"/>
  <c r="R2120" i="25"/>
  <c r="R2121" i="25"/>
  <c r="R2122" i="25"/>
  <c r="R2123" i="25"/>
  <c r="R2124" i="25"/>
  <c r="R2125" i="25"/>
  <c r="R2126" i="25"/>
  <c r="R2127" i="25"/>
  <c r="R2128" i="25"/>
  <c r="R2129" i="25"/>
  <c r="R2130" i="25"/>
  <c r="R2131" i="25"/>
  <c r="R2132" i="25"/>
  <c r="R2133" i="25"/>
  <c r="R2134" i="25"/>
  <c r="R2135" i="25"/>
  <c r="R2136" i="25"/>
  <c r="R2137" i="25"/>
  <c r="R2138" i="25"/>
  <c r="R2139" i="25"/>
  <c r="R2140" i="25"/>
  <c r="R2141" i="25"/>
  <c r="R2142" i="25"/>
  <c r="R2143" i="25"/>
  <c r="R2144" i="25"/>
  <c r="R2145" i="25"/>
  <c r="R2146" i="25"/>
  <c r="R2147" i="25"/>
  <c r="R2148" i="25"/>
  <c r="R2149" i="25"/>
  <c r="R2150" i="25"/>
  <c r="R2151" i="25"/>
  <c r="R2152" i="25"/>
  <c r="R2153" i="25"/>
  <c r="R2154" i="25"/>
  <c r="R2155" i="25"/>
  <c r="R2156" i="25"/>
  <c r="R2157" i="25"/>
  <c r="R2158" i="25"/>
  <c r="R2159" i="25"/>
  <c r="R2160" i="25"/>
  <c r="R2161" i="25"/>
  <c r="R2162" i="25"/>
  <c r="R2163" i="25"/>
  <c r="R2164" i="25"/>
  <c r="R2165" i="25"/>
  <c r="R2166" i="25"/>
  <c r="R2167" i="25"/>
  <c r="R2168" i="25"/>
  <c r="R2169" i="25"/>
  <c r="R2170" i="25"/>
  <c r="R2171" i="25"/>
  <c r="R2172" i="25"/>
  <c r="R2173" i="25"/>
  <c r="R2174" i="25"/>
  <c r="R2175" i="25"/>
  <c r="R2176" i="25"/>
  <c r="R2177" i="25"/>
  <c r="R2178" i="25"/>
  <c r="R2179" i="25"/>
  <c r="R2180" i="25"/>
  <c r="R2181" i="25"/>
  <c r="R2182" i="25"/>
  <c r="R2183" i="25"/>
  <c r="R2184" i="25"/>
  <c r="R2185" i="25"/>
  <c r="R2186" i="25"/>
  <c r="R2187" i="25"/>
  <c r="R2188" i="25"/>
  <c r="R2189" i="25"/>
  <c r="R2190" i="25"/>
  <c r="R2191" i="25"/>
  <c r="R2192" i="25"/>
  <c r="R2193" i="25"/>
  <c r="R2194" i="25"/>
  <c r="R2195" i="25"/>
  <c r="R2196" i="25"/>
  <c r="R2197" i="25"/>
  <c r="R2198" i="25"/>
  <c r="R2199" i="25"/>
  <c r="R2200" i="25"/>
  <c r="R2201" i="25"/>
  <c r="R2202" i="25"/>
  <c r="R2203" i="25"/>
  <c r="R2204" i="25"/>
  <c r="R2205" i="25"/>
  <c r="R2206" i="25"/>
  <c r="R2207" i="25"/>
  <c r="R2208" i="25"/>
  <c r="R2209" i="25"/>
  <c r="R2210" i="25"/>
  <c r="R2211" i="25"/>
  <c r="R2212" i="25"/>
  <c r="R2213" i="25"/>
  <c r="R2214" i="25"/>
  <c r="R2215" i="25"/>
  <c r="R2216" i="25"/>
  <c r="R2217" i="25"/>
  <c r="R2218" i="25"/>
  <c r="R2219" i="25"/>
  <c r="R2220" i="25"/>
  <c r="R2221" i="25"/>
  <c r="R2222" i="25"/>
  <c r="R2223" i="25"/>
  <c r="R2224" i="25"/>
  <c r="R2225" i="25"/>
  <c r="R2226" i="25"/>
  <c r="R2227" i="25"/>
  <c r="R2228" i="25"/>
  <c r="R2229" i="25"/>
  <c r="R2230" i="25"/>
  <c r="R2231" i="25"/>
  <c r="R2232" i="25"/>
  <c r="R2233" i="25"/>
  <c r="R2234" i="25"/>
  <c r="R2235" i="25"/>
  <c r="R2236" i="25"/>
  <c r="R2237" i="25"/>
  <c r="R2238" i="25"/>
  <c r="R2239" i="25"/>
  <c r="R2240" i="25"/>
  <c r="R2241" i="25"/>
  <c r="R2242" i="25"/>
  <c r="R2243" i="25"/>
  <c r="R2244" i="25"/>
  <c r="R2245" i="25"/>
  <c r="R2246" i="25"/>
  <c r="R2247" i="25"/>
  <c r="R2248" i="25"/>
  <c r="R2249" i="25"/>
  <c r="R2250" i="25"/>
  <c r="R2251" i="25"/>
  <c r="R2252" i="25"/>
  <c r="R2253" i="25"/>
  <c r="R2254" i="25"/>
  <c r="R2255" i="25"/>
  <c r="R2256" i="25"/>
  <c r="R2257" i="25"/>
  <c r="R2258" i="25"/>
  <c r="R2259" i="25"/>
  <c r="R2260" i="25"/>
  <c r="R2261" i="25"/>
  <c r="R2262" i="25"/>
  <c r="R2263" i="25"/>
  <c r="R2264" i="25"/>
  <c r="R2265" i="25"/>
  <c r="R2266" i="25"/>
  <c r="R2267" i="25"/>
  <c r="R2268" i="25"/>
  <c r="R2269" i="25"/>
  <c r="R2270" i="25"/>
  <c r="R2271" i="25"/>
  <c r="R2272" i="25"/>
  <c r="R2273" i="25"/>
  <c r="R2274" i="25"/>
  <c r="R2275" i="25"/>
  <c r="R2276" i="25"/>
  <c r="R2277" i="25"/>
  <c r="R2278" i="25"/>
  <c r="R2279" i="25"/>
  <c r="R2280" i="25"/>
  <c r="R2281" i="25"/>
  <c r="R2282" i="25"/>
  <c r="R2283" i="25"/>
  <c r="R2284" i="25"/>
  <c r="R2285" i="25"/>
  <c r="R2286" i="25"/>
  <c r="R2287" i="25"/>
  <c r="R2288" i="25"/>
  <c r="R2289" i="25"/>
  <c r="R2290" i="25"/>
  <c r="R2291" i="25"/>
  <c r="R2292" i="25"/>
  <c r="R2293" i="25"/>
  <c r="R2294" i="25"/>
  <c r="R2295" i="25"/>
  <c r="R2296" i="25"/>
  <c r="R2297" i="25"/>
  <c r="R2298" i="25"/>
  <c r="R2299" i="25"/>
  <c r="R2300" i="25"/>
  <c r="R2301" i="25"/>
  <c r="R2302" i="25"/>
  <c r="R2303" i="25"/>
  <c r="R2304" i="25"/>
  <c r="R2305" i="25"/>
  <c r="R2306" i="25"/>
  <c r="R2307" i="25"/>
  <c r="R2308" i="25"/>
  <c r="R2309" i="25"/>
  <c r="R2310" i="25"/>
  <c r="R2311" i="25"/>
  <c r="R2312" i="25"/>
  <c r="R2313" i="25"/>
  <c r="R2314" i="25"/>
  <c r="R2315" i="25"/>
  <c r="R2316" i="25"/>
  <c r="R2317" i="25"/>
  <c r="R2318" i="25"/>
  <c r="R2319" i="25"/>
  <c r="R2320" i="25"/>
  <c r="R2321" i="25"/>
  <c r="R2322" i="25"/>
  <c r="R2323" i="25"/>
  <c r="R2324" i="25"/>
  <c r="R2325" i="25"/>
  <c r="R2326" i="25"/>
  <c r="R2327" i="25"/>
  <c r="R2328" i="25"/>
  <c r="R2329" i="25"/>
  <c r="R2330" i="25"/>
  <c r="R2331" i="25"/>
  <c r="R2332" i="25"/>
  <c r="R2333" i="25"/>
  <c r="R2334" i="25"/>
  <c r="R2335" i="25"/>
  <c r="R2336" i="25"/>
  <c r="R2337" i="25"/>
  <c r="R2338" i="25"/>
  <c r="R2339" i="25"/>
  <c r="R2340" i="25"/>
  <c r="R2341" i="25"/>
  <c r="R2342" i="25"/>
  <c r="R2343" i="25"/>
  <c r="R2344" i="25"/>
  <c r="R2345" i="25"/>
  <c r="R2346" i="25"/>
  <c r="R2347" i="25"/>
  <c r="R2348" i="25"/>
  <c r="R2349" i="25"/>
  <c r="R2350" i="25"/>
  <c r="R2351" i="25"/>
  <c r="R2352" i="25"/>
  <c r="R2353" i="25"/>
  <c r="R2354" i="25"/>
  <c r="R2355" i="25"/>
  <c r="R2356" i="25"/>
  <c r="R2357" i="25"/>
  <c r="R2358" i="25"/>
  <c r="R2359" i="25"/>
  <c r="R2360" i="25"/>
  <c r="R2361" i="25"/>
  <c r="R2362" i="25"/>
  <c r="R2363" i="25"/>
  <c r="R2364" i="25"/>
  <c r="R2365" i="25"/>
  <c r="R2366" i="25"/>
  <c r="R2367" i="25"/>
  <c r="R2368" i="25"/>
  <c r="R2369" i="25"/>
  <c r="R2370" i="25"/>
  <c r="R2371" i="25"/>
  <c r="R2372" i="25"/>
  <c r="R2373" i="25"/>
  <c r="R2374" i="25"/>
  <c r="R2375" i="25"/>
  <c r="R2376" i="25"/>
  <c r="R2377" i="25"/>
  <c r="R2378" i="25"/>
  <c r="R2379" i="25"/>
  <c r="R2380" i="25"/>
  <c r="R2381" i="25"/>
  <c r="R2382" i="25"/>
  <c r="R2383" i="25"/>
  <c r="R2384" i="25"/>
  <c r="R2385" i="25"/>
  <c r="R2386" i="25"/>
  <c r="R2387" i="25"/>
  <c r="R2388" i="25"/>
  <c r="R2389" i="25"/>
  <c r="R2390" i="25"/>
  <c r="R2391" i="25"/>
  <c r="R2392" i="25"/>
  <c r="R2393" i="25"/>
  <c r="R2394" i="25"/>
  <c r="R2395" i="25"/>
  <c r="R2396" i="25"/>
  <c r="R2397" i="25"/>
  <c r="R2398" i="25"/>
  <c r="R2399" i="25"/>
  <c r="R2400" i="25"/>
  <c r="R2401" i="25"/>
  <c r="R2402" i="25"/>
  <c r="R2403" i="25"/>
  <c r="R2404" i="25"/>
  <c r="R2405" i="25"/>
  <c r="R2406" i="25"/>
  <c r="R2407" i="25"/>
  <c r="R2408" i="25"/>
  <c r="R2409" i="25"/>
  <c r="R2410" i="25"/>
  <c r="R2411" i="25"/>
  <c r="R2412" i="25"/>
  <c r="R2413" i="25"/>
  <c r="R2414" i="25"/>
  <c r="R2415" i="25"/>
  <c r="R2416" i="25"/>
  <c r="R2417" i="25"/>
  <c r="R2418" i="25"/>
  <c r="R2419" i="25"/>
  <c r="R2420" i="25"/>
  <c r="R2421" i="25"/>
  <c r="R2422" i="25"/>
  <c r="R2423" i="25"/>
  <c r="R2424" i="25"/>
  <c r="R2425" i="25"/>
  <c r="R2426" i="25"/>
  <c r="R2427" i="25"/>
  <c r="R2428" i="25"/>
  <c r="R2429" i="25"/>
  <c r="R2430" i="25"/>
  <c r="R2431" i="25"/>
  <c r="R2432" i="25"/>
  <c r="R2433" i="25"/>
  <c r="R2434" i="25"/>
  <c r="R2435" i="25"/>
  <c r="R2436" i="25"/>
  <c r="R2437" i="25"/>
  <c r="R2438" i="25"/>
  <c r="R2439" i="25"/>
  <c r="R2440" i="25"/>
  <c r="R2441" i="25"/>
  <c r="R2442" i="25"/>
  <c r="R2443" i="25"/>
  <c r="R2444" i="25"/>
  <c r="R2445" i="25"/>
  <c r="R2446" i="25"/>
  <c r="R2447" i="25"/>
  <c r="R2448" i="25"/>
  <c r="R2449" i="25"/>
  <c r="R2450" i="25"/>
  <c r="R2451" i="25"/>
  <c r="R2452" i="25"/>
  <c r="R2453" i="25"/>
  <c r="R2454" i="25"/>
  <c r="R2455" i="25"/>
  <c r="R2456" i="25"/>
  <c r="R2457" i="25"/>
  <c r="R2458" i="25"/>
  <c r="R2459" i="25"/>
  <c r="R2460" i="25"/>
  <c r="R2461" i="25"/>
  <c r="R2462" i="25"/>
  <c r="R2463" i="25"/>
  <c r="R2464" i="25"/>
  <c r="R2465" i="25"/>
  <c r="R2466" i="25"/>
  <c r="R2467" i="25"/>
  <c r="R2468" i="25"/>
  <c r="R2469" i="25"/>
  <c r="R2470" i="25"/>
  <c r="R2471" i="25"/>
  <c r="R2472" i="25"/>
  <c r="R2473" i="25"/>
  <c r="R2474" i="25"/>
  <c r="R2475" i="25"/>
  <c r="R2476" i="25"/>
  <c r="R2477" i="25"/>
  <c r="R2478" i="25"/>
  <c r="R2479" i="25"/>
  <c r="R2480" i="25"/>
  <c r="R2481" i="25"/>
  <c r="R2482" i="25"/>
  <c r="R2483" i="25"/>
  <c r="R2484" i="25"/>
  <c r="R2485" i="25"/>
  <c r="R2486" i="25"/>
  <c r="R2487" i="25"/>
  <c r="R2488" i="25"/>
  <c r="R2489" i="25"/>
  <c r="R2490" i="25"/>
  <c r="R2491" i="25"/>
  <c r="R2492" i="25"/>
  <c r="R2493" i="25"/>
  <c r="R2494" i="25"/>
  <c r="R2495" i="25"/>
  <c r="R2496" i="25"/>
  <c r="R2497" i="25"/>
  <c r="R2498" i="25"/>
  <c r="R2499" i="25"/>
  <c r="R2500" i="25"/>
  <c r="R2501" i="25"/>
  <c r="R2502" i="25"/>
  <c r="R2503" i="25"/>
  <c r="R2504" i="25"/>
  <c r="R2505" i="25"/>
  <c r="R2506" i="25"/>
  <c r="R2507" i="25"/>
  <c r="R2508" i="25"/>
  <c r="R2509" i="25"/>
  <c r="R2510" i="25"/>
  <c r="R2511" i="25"/>
  <c r="R2512" i="25"/>
  <c r="R2513" i="25"/>
  <c r="R2514" i="25"/>
  <c r="R2515" i="25"/>
  <c r="R2516" i="25"/>
  <c r="R2517" i="25"/>
  <c r="R2518" i="25"/>
  <c r="R2519" i="25"/>
  <c r="R2520" i="25"/>
  <c r="R2521" i="25"/>
  <c r="R2522" i="25"/>
  <c r="R2523" i="25"/>
  <c r="R2524" i="25"/>
  <c r="R2525" i="25"/>
  <c r="R2526" i="25"/>
  <c r="R2527" i="25"/>
  <c r="R2528" i="25"/>
  <c r="R2529" i="25"/>
  <c r="R2530" i="25"/>
  <c r="R2531" i="25"/>
  <c r="R2532" i="25"/>
  <c r="R2533" i="25"/>
  <c r="R2534" i="25"/>
  <c r="R2535" i="25"/>
  <c r="R2536" i="25"/>
  <c r="R2537" i="25"/>
  <c r="R2538" i="25"/>
  <c r="R2539" i="25"/>
  <c r="R2540" i="25"/>
  <c r="R2541" i="25"/>
  <c r="R2542" i="25"/>
  <c r="R2543" i="25"/>
  <c r="R2544" i="25"/>
  <c r="R2545" i="25"/>
  <c r="R2546" i="25"/>
  <c r="R2547" i="25"/>
  <c r="R2548" i="25"/>
  <c r="R2549" i="25"/>
  <c r="R2550" i="25"/>
  <c r="R2551" i="25"/>
  <c r="R2552" i="25"/>
  <c r="R2553" i="25"/>
  <c r="R2554" i="25"/>
  <c r="R2555" i="25"/>
  <c r="R2556" i="25"/>
  <c r="R2557" i="25"/>
  <c r="R2558" i="25"/>
  <c r="R2559" i="25"/>
  <c r="R2560" i="25"/>
  <c r="R2561" i="25"/>
  <c r="R2562" i="25"/>
  <c r="R2563" i="25"/>
  <c r="R2564" i="25"/>
  <c r="R2565" i="25"/>
  <c r="R2566" i="25"/>
  <c r="R2567" i="25"/>
  <c r="R2568" i="25"/>
  <c r="R2569" i="25"/>
  <c r="R2570" i="25"/>
  <c r="R2571" i="25"/>
  <c r="R2572" i="25"/>
  <c r="R2573" i="25"/>
  <c r="R2574" i="25"/>
  <c r="R2575" i="25"/>
  <c r="R2576" i="25"/>
  <c r="R2577" i="25"/>
  <c r="R2578" i="25"/>
  <c r="R2579" i="25"/>
  <c r="R2580" i="25"/>
  <c r="R2581" i="25"/>
  <c r="R2582" i="25"/>
  <c r="R2583" i="25"/>
  <c r="R2584" i="25"/>
  <c r="R2585" i="25"/>
  <c r="R2586" i="25"/>
  <c r="R2587" i="25"/>
  <c r="R2588" i="25"/>
  <c r="R2589" i="25"/>
  <c r="R2590" i="25"/>
  <c r="R2591" i="25"/>
  <c r="R2592" i="25"/>
  <c r="R2593" i="25"/>
  <c r="R2594" i="25"/>
  <c r="R2595" i="25"/>
  <c r="R2596" i="25"/>
  <c r="R2597" i="25"/>
  <c r="R2598" i="25"/>
  <c r="R2599" i="25"/>
  <c r="R2600" i="25"/>
  <c r="R2601" i="25"/>
  <c r="R2602" i="25"/>
  <c r="R2603" i="25"/>
  <c r="R2604" i="25"/>
  <c r="R2605" i="25"/>
  <c r="R2606" i="25"/>
  <c r="R2607" i="25"/>
  <c r="R2608" i="25"/>
  <c r="R2609" i="25"/>
  <c r="R2610" i="25"/>
  <c r="R2611" i="25"/>
  <c r="R2612" i="25"/>
  <c r="R2613" i="25"/>
  <c r="R2614" i="25"/>
  <c r="R2615" i="25"/>
  <c r="R2616" i="25"/>
  <c r="R2617" i="25"/>
  <c r="R2618" i="25"/>
  <c r="R2619" i="25"/>
  <c r="R2620" i="25"/>
  <c r="R2621" i="25"/>
  <c r="R2622" i="25"/>
  <c r="R2623" i="25"/>
  <c r="R2624" i="25"/>
  <c r="R2625" i="25"/>
  <c r="R2626" i="25"/>
  <c r="R2627" i="25"/>
  <c r="R2628" i="25"/>
  <c r="R2629" i="25"/>
  <c r="R2630" i="25"/>
  <c r="R2631" i="25"/>
  <c r="R2632" i="25"/>
  <c r="R2633" i="25"/>
  <c r="R2634" i="25"/>
  <c r="R2635" i="25"/>
  <c r="R2636" i="25"/>
  <c r="R2637" i="25"/>
  <c r="R2638" i="25"/>
  <c r="R2639" i="25"/>
  <c r="R2640" i="25"/>
  <c r="R2641" i="25"/>
  <c r="R2642" i="25"/>
  <c r="R2643" i="25"/>
  <c r="R2644" i="25"/>
  <c r="R2645" i="25"/>
  <c r="R2646" i="25"/>
  <c r="R2647" i="25"/>
  <c r="R2648" i="25"/>
  <c r="R2649" i="25"/>
  <c r="R2650" i="25"/>
  <c r="R2651" i="25"/>
  <c r="R2652" i="25"/>
  <c r="R2653" i="25"/>
  <c r="R2654" i="25"/>
  <c r="R2655" i="25"/>
  <c r="R2656" i="25"/>
  <c r="R2657" i="25"/>
  <c r="R2658" i="25"/>
  <c r="R2659" i="25"/>
  <c r="R2660" i="25"/>
  <c r="R2661" i="25"/>
  <c r="R2662" i="25"/>
  <c r="R2663" i="25"/>
  <c r="R2664" i="25"/>
  <c r="R2665" i="25"/>
  <c r="R2666" i="25"/>
  <c r="R2667" i="25"/>
  <c r="R2668" i="25"/>
  <c r="R2669" i="25"/>
  <c r="R2670" i="25"/>
  <c r="R2671" i="25"/>
  <c r="R2672" i="25"/>
  <c r="R2673" i="25"/>
  <c r="R2674" i="25"/>
  <c r="R2675" i="25"/>
  <c r="R2676" i="25"/>
  <c r="R2677" i="25"/>
  <c r="R2678" i="25"/>
  <c r="R2679" i="25"/>
  <c r="R2680" i="25"/>
  <c r="R2681" i="25"/>
  <c r="R2682" i="25"/>
  <c r="R2683" i="25"/>
  <c r="R2684" i="25"/>
  <c r="R2685" i="25"/>
  <c r="R2686" i="25"/>
  <c r="R2687" i="25"/>
  <c r="R2688" i="25"/>
  <c r="R2689" i="25"/>
  <c r="R2690" i="25"/>
  <c r="R2691" i="25"/>
  <c r="R2692" i="25"/>
  <c r="R2693" i="25"/>
  <c r="R2694" i="25"/>
  <c r="R2695" i="25"/>
  <c r="R2696" i="25"/>
  <c r="R2697" i="25"/>
  <c r="R2698" i="25"/>
  <c r="R2699" i="25"/>
  <c r="R2700" i="25"/>
  <c r="R2701" i="25"/>
  <c r="R2702" i="25"/>
  <c r="R2703" i="25"/>
  <c r="R2704" i="25"/>
  <c r="R2705" i="25"/>
  <c r="R2706" i="25"/>
  <c r="R2707" i="25"/>
  <c r="R2708" i="25"/>
  <c r="R2709" i="25"/>
  <c r="R2710" i="25"/>
  <c r="R2711" i="25"/>
  <c r="R2712" i="25"/>
  <c r="R2713" i="25"/>
  <c r="R2714" i="25"/>
  <c r="R2715" i="25"/>
  <c r="R2716" i="25"/>
  <c r="R2717" i="25"/>
  <c r="R2718" i="25"/>
  <c r="R2719" i="25"/>
  <c r="R2720" i="25"/>
  <c r="R2721" i="25"/>
  <c r="R2722" i="25"/>
  <c r="R2723" i="25"/>
  <c r="R2724" i="25"/>
  <c r="R2725" i="25"/>
  <c r="R2726" i="25"/>
  <c r="R2727" i="25"/>
  <c r="R2728" i="25"/>
  <c r="R2729" i="25"/>
  <c r="R2730" i="25"/>
  <c r="R2731" i="25"/>
  <c r="R2732" i="25"/>
  <c r="R2733" i="25"/>
  <c r="R2734" i="25"/>
  <c r="R2735" i="25"/>
  <c r="R2736" i="25"/>
  <c r="R2737" i="25"/>
  <c r="R2738" i="25"/>
  <c r="R2739" i="25"/>
  <c r="R2740" i="25"/>
  <c r="R2741" i="25"/>
  <c r="R2742" i="25"/>
  <c r="R2743" i="25"/>
  <c r="R2744" i="25"/>
  <c r="R2745" i="25"/>
  <c r="R2746" i="25"/>
  <c r="R2747" i="25"/>
  <c r="R2748" i="25"/>
  <c r="R2749" i="25"/>
  <c r="R2750" i="25"/>
  <c r="R2751" i="25"/>
  <c r="R2752" i="25"/>
  <c r="R2753" i="25"/>
  <c r="R2754" i="25"/>
  <c r="R2755" i="25"/>
  <c r="R2756" i="25"/>
  <c r="R2757" i="25"/>
  <c r="R2758" i="25"/>
  <c r="R2759" i="25"/>
  <c r="R2760" i="25"/>
  <c r="R2761" i="25"/>
  <c r="R2762" i="25"/>
  <c r="R2763" i="25"/>
  <c r="R2764" i="25"/>
  <c r="R2765" i="25"/>
  <c r="R2766" i="25"/>
  <c r="R2767" i="25"/>
  <c r="R2768" i="25"/>
  <c r="R2769" i="25"/>
  <c r="R2770" i="25"/>
  <c r="R2771" i="25"/>
  <c r="R2772" i="25"/>
  <c r="R2773" i="25"/>
  <c r="R2774" i="25"/>
  <c r="R2775" i="25"/>
  <c r="R2776" i="25"/>
  <c r="R2777" i="25"/>
  <c r="R2778" i="25"/>
  <c r="R2779" i="25"/>
  <c r="R2780" i="25"/>
  <c r="R2781" i="25"/>
  <c r="R2782" i="25"/>
  <c r="R2783" i="25"/>
  <c r="R2784" i="25"/>
  <c r="R2785" i="25"/>
  <c r="R2786" i="25"/>
  <c r="R2787" i="25"/>
  <c r="R2788" i="25"/>
  <c r="R2789" i="25"/>
  <c r="R2790" i="25"/>
  <c r="R2791" i="25"/>
  <c r="R2792" i="25"/>
  <c r="R2793" i="25"/>
  <c r="R2794" i="25"/>
  <c r="R2795" i="25"/>
  <c r="R2796" i="25"/>
  <c r="R2797" i="25"/>
  <c r="R2798" i="25"/>
  <c r="R2799" i="25"/>
  <c r="R2800" i="25"/>
  <c r="R2801" i="25"/>
  <c r="R2802" i="25"/>
  <c r="R2803" i="25"/>
  <c r="R2804" i="25"/>
  <c r="R2805" i="25"/>
  <c r="R2806" i="25"/>
  <c r="R2807" i="25"/>
  <c r="R2808" i="25"/>
  <c r="R2809" i="25"/>
  <c r="R2810" i="25"/>
  <c r="R2811" i="25"/>
  <c r="R2812" i="25"/>
  <c r="R2813" i="25"/>
  <c r="R2814" i="25"/>
  <c r="R2815" i="25"/>
  <c r="R2816" i="25"/>
  <c r="R2817" i="25"/>
  <c r="R2818" i="25"/>
  <c r="R2819" i="25"/>
  <c r="R2820" i="25"/>
  <c r="R2821" i="25"/>
  <c r="R2822" i="25"/>
  <c r="R2823" i="25"/>
  <c r="R2824" i="25"/>
  <c r="R2825" i="25"/>
  <c r="R2826" i="25"/>
  <c r="R2827" i="25"/>
  <c r="R2828" i="25"/>
  <c r="R2829" i="25"/>
  <c r="R2830" i="25"/>
  <c r="R2831" i="25"/>
  <c r="R2832" i="25"/>
  <c r="R2833" i="25"/>
  <c r="R2834" i="25"/>
  <c r="R2835" i="25"/>
  <c r="R2836" i="25"/>
  <c r="R2837" i="25"/>
  <c r="R2838" i="25"/>
  <c r="R2839" i="25"/>
  <c r="R2840" i="25"/>
  <c r="R2841" i="25"/>
  <c r="R2842" i="25"/>
  <c r="R2843" i="25"/>
  <c r="R2844" i="25"/>
  <c r="R2845" i="25"/>
  <c r="R2846" i="25"/>
  <c r="R2847" i="25"/>
  <c r="R2848" i="25"/>
  <c r="R2849" i="25"/>
  <c r="R2850" i="25"/>
  <c r="R2851" i="25"/>
  <c r="R2852" i="25"/>
  <c r="R2853" i="25"/>
  <c r="R2854" i="25"/>
  <c r="R2855" i="25"/>
  <c r="R2856" i="25"/>
  <c r="R2857" i="25"/>
  <c r="R2858" i="25"/>
  <c r="R2859" i="25"/>
  <c r="R2860" i="25"/>
  <c r="R2861" i="25"/>
  <c r="R2862" i="25"/>
  <c r="R2863" i="25"/>
  <c r="R2864" i="25"/>
  <c r="R2865" i="25"/>
  <c r="R2866" i="25"/>
  <c r="R2867" i="25"/>
  <c r="R2868" i="25"/>
  <c r="R2869" i="25"/>
  <c r="R2870" i="25"/>
  <c r="R2871" i="25"/>
  <c r="R2872" i="25"/>
  <c r="R2873" i="25"/>
  <c r="R2874" i="25"/>
  <c r="R2875" i="25"/>
  <c r="R2876" i="25"/>
  <c r="R2877" i="25"/>
  <c r="R2878" i="25"/>
  <c r="R2879" i="25"/>
  <c r="R2880" i="25"/>
  <c r="R2881" i="25"/>
  <c r="R2882" i="25"/>
  <c r="R2883" i="25"/>
  <c r="R2884" i="25"/>
  <c r="R2885" i="25"/>
  <c r="R2886" i="25"/>
  <c r="R2887" i="25"/>
  <c r="R2888" i="25"/>
  <c r="R2889" i="25"/>
  <c r="R2890" i="25"/>
  <c r="R2891" i="25"/>
  <c r="R2892" i="25"/>
  <c r="R2893" i="25"/>
  <c r="R2894" i="25"/>
  <c r="R2895" i="25"/>
  <c r="R2896" i="25"/>
  <c r="R2897" i="25"/>
  <c r="R2898" i="25"/>
  <c r="R2899" i="25"/>
  <c r="R2900" i="25"/>
  <c r="R2901" i="25"/>
  <c r="R2902" i="25"/>
  <c r="R2903" i="25"/>
  <c r="R2904" i="25"/>
  <c r="R2905" i="25"/>
  <c r="R2906" i="25"/>
  <c r="R2907" i="25"/>
  <c r="R2908" i="25"/>
  <c r="R2909" i="25"/>
  <c r="R2910" i="25"/>
  <c r="R2911" i="25"/>
  <c r="R2912" i="25"/>
  <c r="R2913" i="25"/>
  <c r="R2914" i="25"/>
  <c r="R2915" i="25"/>
  <c r="R2916" i="25"/>
  <c r="R2917" i="25"/>
  <c r="R2918" i="25"/>
  <c r="R2919" i="25"/>
  <c r="R2920" i="25"/>
  <c r="R2921" i="25"/>
  <c r="R2922" i="25"/>
  <c r="R2923" i="25"/>
  <c r="R2924" i="25"/>
  <c r="R2925" i="25"/>
  <c r="R2926" i="25"/>
  <c r="R2927" i="25"/>
  <c r="R2928" i="25"/>
  <c r="R2929" i="25"/>
  <c r="R2930" i="25"/>
  <c r="R2931" i="25"/>
  <c r="R2932" i="25"/>
  <c r="R2933" i="25"/>
  <c r="R2934" i="25"/>
  <c r="R2935" i="25"/>
  <c r="R2936" i="25"/>
  <c r="R2937" i="25"/>
  <c r="R2938" i="25"/>
  <c r="R2939" i="25"/>
  <c r="R2940" i="25"/>
  <c r="R2941" i="25"/>
  <c r="R2942" i="25"/>
  <c r="R2943" i="25"/>
  <c r="R2944" i="25"/>
  <c r="R2945" i="25"/>
  <c r="R2946" i="25"/>
  <c r="R2947" i="25"/>
  <c r="R2948" i="25"/>
  <c r="R2949" i="25"/>
  <c r="R2950" i="25"/>
  <c r="R2951" i="25"/>
  <c r="R2952" i="25"/>
  <c r="R2953" i="25"/>
  <c r="R2954" i="25"/>
  <c r="R2955" i="25"/>
  <c r="R2956" i="25"/>
  <c r="R2957" i="25"/>
  <c r="R2958" i="25"/>
  <c r="R2959" i="25"/>
  <c r="R2960" i="25"/>
  <c r="R2961" i="25"/>
  <c r="R2962" i="25"/>
  <c r="R2963" i="25"/>
  <c r="R2964" i="25"/>
  <c r="R2965" i="25"/>
  <c r="R2966" i="25"/>
  <c r="R2967" i="25"/>
  <c r="R2968" i="25"/>
  <c r="R2969" i="25"/>
  <c r="R2970" i="25"/>
  <c r="R2971" i="25"/>
  <c r="R2972" i="25"/>
  <c r="R2973" i="25"/>
  <c r="R2974" i="25"/>
  <c r="R2975" i="25"/>
  <c r="R2976" i="25"/>
  <c r="R2977" i="25"/>
  <c r="R2978" i="25"/>
  <c r="R2979" i="25"/>
  <c r="R2980" i="25"/>
  <c r="R2981" i="25"/>
  <c r="R2982" i="25"/>
  <c r="R2983" i="25"/>
  <c r="R2984" i="25"/>
  <c r="R2985" i="25"/>
  <c r="R2986" i="25"/>
  <c r="R2987" i="25"/>
  <c r="R2988" i="25"/>
  <c r="R2989" i="25"/>
  <c r="R2990" i="25"/>
  <c r="R2991" i="25"/>
  <c r="R2992" i="25"/>
  <c r="R2993" i="25"/>
  <c r="R2994" i="25"/>
  <c r="R2995" i="25"/>
  <c r="R2996" i="25"/>
  <c r="R2997" i="25"/>
  <c r="R2998" i="25"/>
  <c r="R2999" i="25"/>
  <c r="R3000" i="25"/>
  <c r="R3001" i="25"/>
  <c r="R3002" i="25"/>
  <c r="R3003" i="25"/>
  <c r="R3004" i="25"/>
  <c r="R3005" i="25"/>
  <c r="R3006" i="25"/>
  <c r="R3007" i="25"/>
  <c r="R3008" i="25"/>
  <c r="R3009" i="25"/>
  <c r="R3010" i="25"/>
  <c r="R3011" i="25"/>
  <c r="R3012" i="25"/>
  <c r="R3013" i="25"/>
  <c r="R3014" i="25"/>
  <c r="R3015" i="25"/>
  <c r="R3016" i="25"/>
  <c r="R3017" i="25"/>
  <c r="R3018" i="25"/>
  <c r="R3019" i="25"/>
  <c r="R3020" i="25"/>
  <c r="R3021" i="25"/>
  <c r="R3022" i="25"/>
  <c r="R3023" i="25"/>
  <c r="R3024" i="25"/>
  <c r="R3025" i="25"/>
  <c r="R3026" i="25"/>
  <c r="R3027" i="25"/>
  <c r="R3028" i="25"/>
  <c r="R3029" i="25"/>
  <c r="R3030" i="25"/>
  <c r="R3031" i="25"/>
  <c r="R3032" i="25"/>
  <c r="R3033" i="25"/>
  <c r="R3034" i="25"/>
  <c r="R3035" i="25"/>
  <c r="R3036" i="25"/>
  <c r="R3037" i="25"/>
  <c r="R3038" i="25"/>
  <c r="R3039" i="25"/>
  <c r="R3040" i="25"/>
  <c r="R3041" i="25"/>
  <c r="R3042" i="25"/>
  <c r="R3043" i="25"/>
  <c r="R3044" i="25"/>
  <c r="R3045" i="25"/>
  <c r="R3046" i="25"/>
  <c r="R3047" i="25"/>
  <c r="R3048" i="25"/>
  <c r="R3049" i="25"/>
  <c r="R3050" i="25"/>
  <c r="R3051" i="25"/>
  <c r="R3052" i="25"/>
  <c r="R3053" i="25"/>
  <c r="R3054" i="25"/>
  <c r="R3055" i="25"/>
  <c r="R3056" i="25"/>
  <c r="R3057" i="25"/>
  <c r="R3058" i="25"/>
  <c r="R3059" i="25"/>
  <c r="R3060" i="25"/>
  <c r="R3061" i="25"/>
  <c r="R3062" i="25"/>
  <c r="R3063" i="25"/>
  <c r="R3064" i="25"/>
  <c r="R3065" i="25"/>
  <c r="R3066" i="25"/>
  <c r="R3067" i="25"/>
  <c r="R3068" i="25"/>
  <c r="R3069" i="25"/>
  <c r="R3070" i="25"/>
  <c r="R3071" i="25"/>
  <c r="R3072" i="25"/>
  <c r="R3073" i="25"/>
  <c r="R3074" i="25"/>
  <c r="R3075" i="25"/>
  <c r="R3076" i="25"/>
  <c r="R3077" i="25"/>
  <c r="R3078" i="25"/>
  <c r="R3079" i="25"/>
  <c r="R3080" i="25"/>
  <c r="R3081" i="25"/>
  <c r="R3082" i="25"/>
  <c r="R3083" i="25"/>
  <c r="R3084" i="25"/>
  <c r="R3085" i="25"/>
  <c r="R3086" i="25"/>
  <c r="R3087" i="25"/>
  <c r="R3088" i="25"/>
  <c r="R3089" i="25"/>
  <c r="R3090" i="25"/>
  <c r="R3091" i="25"/>
  <c r="R3092" i="25"/>
  <c r="R3093" i="25"/>
  <c r="R3094" i="25"/>
  <c r="R3095" i="25"/>
  <c r="R3096" i="25"/>
  <c r="R3097" i="25"/>
  <c r="R3098" i="25"/>
  <c r="R3099" i="25"/>
  <c r="R3100" i="25"/>
  <c r="R3101" i="25"/>
  <c r="R3102" i="25"/>
  <c r="R3103" i="25"/>
  <c r="R3104" i="25"/>
  <c r="R3105" i="25"/>
  <c r="R3106" i="25"/>
  <c r="R3107" i="25"/>
  <c r="R3108" i="25"/>
  <c r="R3109" i="25"/>
  <c r="R3110" i="25"/>
  <c r="R3111" i="25"/>
  <c r="R3112" i="25"/>
  <c r="R3113" i="25"/>
  <c r="R3114" i="25"/>
  <c r="R3115" i="25"/>
  <c r="R3116" i="25"/>
  <c r="R3117" i="25"/>
  <c r="R3118" i="25"/>
  <c r="R3119" i="25"/>
  <c r="R3120" i="25"/>
  <c r="R3121" i="25"/>
  <c r="Q2" i="25"/>
  <c r="Q3" i="25"/>
  <c r="Q4" i="25"/>
  <c r="Q5" i="25"/>
  <c r="Q6" i="25"/>
  <c r="Q7" i="25"/>
  <c r="Q8" i="25"/>
  <c r="Q9" i="25"/>
  <c r="Q10" i="25"/>
  <c r="Q11" i="25"/>
  <c r="Q12" i="25"/>
  <c r="Q13" i="25"/>
  <c r="Q14" i="25"/>
  <c r="Q15" i="25"/>
  <c r="Q16" i="25"/>
  <c r="Q17" i="25"/>
  <c r="Q18" i="25"/>
  <c r="Q19" i="25"/>
  <c r="Q20" i="25"/>
  <c r="Q21" i="25"/>
  <c r="Q22" i="25"/>
  <c r="Q23" i="25"/>
  <c r="Q24" i="25"/>
  <c r="Q25" i="25"/>
  <c r="Q26" i="25"/>
  <c r="Q27" i="25"/>
  <c r="Q28" i="25"/>
  <c r="Q29" i="25"/>
  <c r="Q30" i="25"/>
  <c r="Q31" i="25"/>
  <c r="Q32" i="25"/>
  <c r="Q33" i="25"/>
  <c r="Q34" i="25"/>
  <c r="Q35" i="25"/>
  <c r="Q36" i="25"/>
  <c r="Q37" i="25"/>
  <c r="Q38" i="25"/>
  <c r="Q39" i="25"/>
  <c r="Q40" i="25"/>
  <c r="Q41" i="25"/>
  <c r="Q42" i="25"/>
  <c r="Q43" i="25"/>
  <c r="Q44" i="25"/>
  <c r="Q45" i="25"/>
  <c r="Q46" i="25"/>
  <c r="Q47" i="25"/>
  <c r="Q48" i="25"/>
  <c r="Q49" i="25"/>
  <c r="Q50" i="25"/>
  <c r="Q51" i="25"/>
  <c r="Q52" i="25"/>
  <c r="Q53" i="25"/>
  <c r="Q54" i="25"/>
  <c r="Q55" i="25"/>
  <c r="Q56" i="25"/>
  <c r="Q57" i="25"/>
  <c r="Q58" i="25"/>
  <c r="Q59" i="25"/>
  <c r="Q60" i="25"/>
  <c r="Q61" i="25"/>
  <c r="Q62" i="25"/>
  <c r="Q63" i="25"/>
  <c r="Q64" i="25"/>
  <c r="Q65" i="25"/>
  <c r="Q66" i="25"/>
  <c r="Q67" i="25"/>
  <c r="Q68" i="25"/>
  <c r="Q69" i="25"/>
  <c r="Q70" i="25"/>
  <c r="Q71" i="25"/>
  <c r="Q72" i="25"/>
  <c r="Q73" i="25"/>
  <c r="Q74" i="25"/>
  <c r="Q75" i="25"/>
  <c r="Q76" i="25"/>
  <c r="Q77" i="25"/>
  <c r="Q78" i="25"/>
  <c r="Q79" i="25"/>
  <c r="Q80" i="25"/>
  <c r="Q81" i="25"/>
  <c r="Q82" i="25"/>
  <c r="Q83" i="25"/>
  <c r="Q84" i="25"/>
  <c r="Q85" i="25"/>
  <c r="Q86" i="25"/>
  <c r="Q87" i="25"/>
  <c r="Q88" i="25"/>
  <c r="Q89" i="25"/>
  <c r="Q90" i="25"/>
  <c r="Q91" i="25"/>
  <c r="Q92" i="25"/>
  <c r="Q93" i="25"/>
  <c r="Q94" i="25"/>
  <c r="Q95" i="25"/>
  <c r="Q96" i="25"/>
  <c r="Q97" i="25"/>
  <c r="Q98" i="25"/>
  <c r="Q99" i="25"/>
  <c r="Q100" i="25"/>
  <c r="Q101" i="25"/>
  <c r="Q102" i="25"/>
  <c r="Q103" i="25"/>
  <c r="Q104" i="25"/>
  <c r="Q105" i="25"/>
  <c r="Q106" i="25"/>
  <c r="Q107" i="25"/>
  <c r="Q108" i="25"/>
  <c r="Q109" i="25"/>
  <c r="Q110" i="25"/>
  <c r="Q111" i="25"/>
  <c r="Q112" i="25"/>
  <c r="Q113" i="25"/>
  <c r="Q114" i="25"/>
  <c r="Q115" i="25"/>
  <c r="Q116" i="25"/>
  <c r="Q117" i="25"/>
  <c r="Q118" i="25"/>
  <c r="Q119" i="25"/>
  <c r="Q120" i="25"/>
  <c r="Q121" i="25"/>
  <c r="Q122" i="25"/>
  <c r="Q123" i="25"/>
  <c r="Q124" i="25"/>
  <c r="Q125" i="25"/>
  <c r="Q126" i="25"/>
  <c r="Q127" i="25"/>
  <c r="Q128" i="25"/>
  <c r="Q129" i="25"/>
  <c r="Q130" i="25"/>
  <c r="Q131" i="25"/>
  <c r="Q132" i="25"/>
  <c r="Q133" i="25"/>
  <c r="Q134" i="25"/>
  <c r="Q135" i="25"/>
  <c r="Q136" i="25"/>
  <c r="Q137" i="25"/>
  <c r="Q138" i="25"/>
  <c r="Q139" i="25"/>
  <c r="Q140" i="25"/>
  <c r="Q141" i="25"/>
  <c r="Q142" i="25"/>
  <c r="Q143" i="25"/>
  <c r="Q144" i="25"/>
  <c r="Q145" i="25"/>
  <c r="Q146" i="25"/>
  <c r="Q147" i="25"/>
  <c r="Q148" i="25"/>
  <c r="Q149" i="25"/>
  <c r="Q150" i="25"/>
  <c r="Q151" i="25"/>
  <c r="Q152" i="25"/>
  <c r="Q153" i="25"/>
  <c r="Q154" i="25"/>
  <c r="Q155" i="25"/>
  <c r="Q156" i="25"/>
  <c r="Q157" i="25"/>
  <c r="Q158" i="25"/>
  <c r="Q159" i="25"/>
  <c r="Q160" i="25"/>
  <c r="Q161" i="25"/>
  <c r="Q162" i="25"/>
  <c r="Q163" i="25"/>
  <c r="Q164" i="25"/>
  <c r="Q165" i="25"/>
  <c r="Q166" i="25"/>
  <c r="Q167" i="25"/>
  <c r="Q168" i="25"/>
  <c r="Q169" i="25"/>
  <c r="Q170" i="25"/>
  <c r="Q171" i="25"/>
  <c r="Q172" i="25"/>
  <c r="Q173" i="25"/>
  <c r="Q174" i="25"/>
  <c r="Q175" i="25"/>
  <c r="Q176" i="25"/>
  <c r="Q177" i="25"/>
  <c r="Q178" i="25"/>
  <c r="Q179" i="25"/>
  <c r="Q180" i="25"/>
  <c r="Q181" i="25"/>
  <c r="Q182" i="25"/>
  <c r="Q183" i="25"/>
  <c r="Q184" i="25"/>
  <c r="Q185" i="25"/>
  <c r="Q186" i="25"/>
  <c r="Q187" i="25"/>
  <c r="Q188" i="25"/>
  <c r="Q189" i="25"/>
  <c r="Q190" i="25"/>
  <c r="Q191" i="25"/>
  <c r="Q192" i="25"/>
  <c r="Q193" i="25"/>
  <c r="Q194" i="25"/>
  <c r="Q195" i="25"/>
  <c r="Q196" i="25"/>
  <c r="Q197" i="25"/>
  <c r="Q198" i="25"/>
  <c r="Q199" i="25"/>
  <c r="Q200" i="25"/>
  <c r="Q201" i="25"/>
  <c r="Q202" i="25"/>
  <c r="Q203" i="25"/>
  <c r="Q204" i="25"/>
  <c r="Q205" i="25"/>
  <c r="Q206" i="25"/>
  <c r="Q207" i="25"/>
  <c r="Q208" i="25"/>
  <c r="Q209" i="25"/>
  <c r="Q210" i="25"/>
  <c r="Q211" i="25"/>
  <c r="Q212" i="25"/>
  <c r="Q213" i="25"/>
  <c r="Q214" i="25"/>
  <c r="Q215" i="25"/>
  <c r="Q216" i="25"/>
  <c r="Q217" i="25"/>
  <c r="Q218" i="25"/>
  <c r="Q219" i="25"/>
  <c r="Q220" i="25"/>
  <c r="Q221" i="25"/>
  <c r="Q222" i="25"/>
  <c r="Q223" i="25"/>
  <c r="Q224" i="25"/>
  <c r="Q225" i="25"/>
  <c r="Q226" i="25"/>
  <c r="Q227" i="25"/>
  <c r="Q228" i="25"/>
  <c r="Q229" i="25"/>
  <c r="Q230" i="25"/>
  <c r="Q231" i="25"/>
  <c r="Q232" i="25"/>
  <c r="Q233" i="25"/>
  <c r="Q234" i="25"/>
  <c r="Q235" i="25"/>
  <c r="Q236" i="25"/>
  <c r="Q237" i="25"/>
  <c r="Q238" i="25"/>
  <c r="Q239" i="25"/>
  <c r="Q240" i="25"/>
  <c r="Q241" i="25"/>
  <c r="Q242" i="25"/>
  <c r="Q243" i="25"/>
  <c r="Q244" i="25"/>
  <c r="Q245" i="25"/>
  <c r="Q246" i="25"/>
  <c r="Q247" i="25"/>
  <c r="Q248" i="25"/>
  <c r="Q249" i="25"/>
  <c r="Q250" i="25"/>
  <c r="Q251" i="25"/>
  <c r="Q252" i="25"/>
  <c r="Q253" i="25"/>
  <c r="Q254" i="25"/>
  <c r="Q255" i="25"/>
  <c r="Q256" i="25"/>
  <c r="Q257" i="25"/>
  <c r="Q258" i="25"/>
  <c r="Q259" i="25"/>
  <c r="Q260" i="25"/>
  <c r="Q261" i="25"/>
  <c r="Q262" i="25"/>
  <c r="Q263" i="25"/>
  <c r="Q264" i="25"/>
  <c r="Q265" i="25"/>
  <c r="Q266" i="25"/>
  <c r="Q267" i="25"/>
  <c r="Q268" i="25"/>
  <c r="Q269" i="25"/>
  <c r="Q270" i="25"/>
  <c r="Q271" i="25"/>
  <c r="Q272" i="25"/>
  <c r="Q273" i="25"/>
  <c r="Q274" i="25"/>
  <c r="Q275" i="25"/>
  <c r="Q276" i="25"/>
  <c r="Q277" i="25"/>
  <c r="Q278" i="25"/>
  <c r="Q279" i="25"/>
  <c r="Q280" i="25"/>
  <c r="Q281" i="25"/>
  <c r="Q282" i="25"/>
  <c r="Q283" i="25"/>
  <c r="Q284" i="25"/>
  <c r="Q285" i="25"/>
  <c r="Q286" i="25"/>
  <c r="Q287" i="25"/>
  <c r="Q288" i="25"/>
  <c r="Q289" i="25"/>
  <c r="Q290" i="25"/>
  <c r="Q291" i="25"/>
  <c r="Q292" i="25"/>
  <c r="Q293" i="25"/>
  <c r="Q294" i="25"/>
  <c r="Q295" i="25"/>
  <c r="Q296" i="25"/>
  <c r="Q297" i="25"/>
  <c r="Q298" i="25"/>
  <c r="Q299" i="25"/>
  <c r="Q300" i="25"/>
  <c r="Q301" i="25"/>
  <c r="Q302" i="25"/>
  <c r="Q303" i="25"/>
  <c r="Q304" i="25"/>
  <c r="Q305" i="25"/>
  <c r="Q306" i="25"/>
  <c r="Q307" i="25"/>
  <c r="Q308" i="25"/>
  <c r="Q309" i="25"/>
  <c r="Q310" i="25"/>
  <c r="Q311" i="25"/>
  <c r="Q312" i="25"/>
  <c r="Q313" i="25"/>
  <c r="Q314" i="25"/>
  <c r="Q315" i="25"/>
  <c r="Q316" i="25"/>
  <c r="Q317" i="25"/>
  <c r="Q318" i="25"/>
  <c r="Q319" i="25"/>
  <c r="Q320" i="25"/>
  <c r="Q321" i="25"/>
  <c r="Q322" i="25"/>
  <c r="Q323" i="25"/>
  <c r="Q324" i="25"/>
  <c r="Q325" i="25"/>
  <c r="Q326" i="25"/>
  <c r="Q327" i="25"/>
  <c r="Q328" i="25"/>
  <c r="Q329" i="25"/>
  <c r="Q330" i="25"/>
  <c r="Q331" i="25"/>
  <c r="Q332" i="25"/>
  <c r="Q333" i="25"/>
  <c r="Q334" i="25"/>
  <c r="Q335" i="25"/>
  <c r="Q336" i="25"/>
  <c r="Q337" i="25"/>
  <c r="Q338" i="25"/>
  <c r="Q339" i="25"/>
  <c r="Q340" i="25"/>
  <c r="Q341" i="25"/>
  <c r="Q342" i="25"/>
  <c r="Q343" i="25"/>
  <c r="Q344" i="25"/>
  <c r="Q345" i="25"/>
  <c r="Q346" i="25"/>
  <c r="Q347" i="25"/>
  <c r="Q348" i="25"/>
  <c r="Q349" i="25"/>
  <c r="Q350" i="25"/>
  <c r="Q351" i="25"/>
  <c r="Q352" i="25"/>
  <c r="Q353" i="25"/>
  <c r="Q354" i="25"/>
  <c r="Q355" i="25"/>
  <c r="Q356" i="25"/>
  <c r="Q357" i="25"/>
  <c r="Q358" i="25"/>
  <c r="Q359" i="25"/>
  <c r="Q360" i="25"/>
  <c r="Q361" i="25"/>
  <c r="Q362" i="25"/>
  <c r="Q363" i="25"/>
  <c r="Q364" i="25"/>
  <c r="Q365" i="25"/>
  <c r="Q366" i="25"/>
  <c r="Q367" i="25"/>
  <c r="Q368" i="25"/>
  <c r="Q369" i="25"/>
  <c r="Q370" i="25"/>
  <c r="Q371" i="25"/>
  <c r="Q372" i="25"/>
  <c r="Q373" i="25"/>
  <c r="Q374" i="25"/>
  <c r="Q375" i="25"/>
  <c r="Q376" i="25"/>
  <c r="Q377" i="25"/>
  <c r="Q378" i="25"/>
  <c r="Q379" i="25"/>
  <c r="Q380" i="25"/>
  <c r="Q381" i="25"/>
  <c r="Q382" i="25"/>
  <c r="Q383" i="25"/>
  <c r="Q384" i="25"/>
  <c r="Q385" i="25"/>
  <c r="Q386" i="25"/>
  <c r="Q387" i="25"/>
  <c r="Q388" i="25"/>
  <c r="Q389" i="25"/>
  <c r="Q390" i="25"/>
  <c r="Q391" i="25"/>
  <c r="Q392" i="25"/>
  <c r="Q393" i="25"/>
  <c r="Q394" i="25"/>
  <c r="Q395" i="25"/>
  <c r="Q396" i="25"/>
  <c r="Q397" i="25"/>
  <c r="Q398" i="25"/>
  <c r="Q399" i="25"/>
  <c r="Q400" i="25"/>
  <c r="Q401" i="25"/>
  <c r="Q402" i="25"/>
  <c r="Q403" i="25"/>
  <c r="Q404" i="25"/>
  <c r="Q405" i="25"/>
  <c r="Q406" i="25"/>
  <c r="Q407" i="25"/>
  <c r="Q408" i="25"/>
  <c r="Q409" i="25"/>
  <c r="Q410" i="25"/>
  <c r="Q411" i="25"/>
  <c r="Q412" i="25"/>
  <c r="Q413" i="25"/>
  <c r="Q414" i="25"/>
  <c r="Q415" i="25"/>
  <c r="Q416" i="25"/>
  <c r="Q417" i="25"/>
  <c r="Q418" i="25"/>
  <c r="Q419" i="25"/>
  <c r="Q420" i="25"/>
  <c r="Q421" i="25"/>
  <c r="Q422" i="25"/>
  <c r="Q423" i="25"/>
  <c r="Q424" i="25"/>
  <c r="Q425" i="25"/>
  <c r="Q426" i="25"/>
  <c r="Q427" i="25"/>
  <c r="Q428" i="25"/>
  <c r="Q429" i="25"/>
  <c r="Q430" i="25"/>
  <c r="Q431" i="25"/>
  <c r="Q432" i="25"/>
  <c r="Q433" i="25"/>
  <c r="Q434" i="25"/>
  <c r="Q435" i="25"/>
  <c r="Q436" i="25"/>
  <c r="Q437" i="25"/>
  <c r="Q438" i="25"/>
  <c r="Q439" i="25"/>
  <c r="Q440" i="25"/>
  <c r="Q441" i="25"/>
  <c r="Q442" i="25"/>
  <c r="Q443" i="25"/>
  <c r="Q444" i="25"/>
  <c r="Q445" i="25"/>
  <c r="Q446" i="25"/>
  <c r="Q447" i="25"/>
  <c r="Q448" i="25"/>
  <c r="Q449" i="25"/>
  <c r="Q450" i="25"/>
  <c r="Q451" i="25"/>
  <c r="Q452" i="25"/>
  <c r="Q453" i="25"/>
  <c r="Q454" i="25"/>
  <c r="Q455" i="25"/>
  <c r="Q456" i="25"/>
  <c r="Q457" i="25"/>
  <c r="Q458" i="25"/>
  <c r="Q459" i="25"/>
  <c r="Q460" i="25"/>
  <c r="Q461" i="25"/>
  <c r="Q462" i="25"/>
  <c r="Q463" i="25"/>
  <c r="Q464" i="25"/>
  <c r="Q465" i="25"/>
  <c r="Q466" i="25"/>
  <c r="Q467" i="25"/>
  <c r="Q468" i="25"/>
  <c r="Q469" i="25"/>
  <c r="Q470" i="25"/>
  <c r="Q471" i="25"/>
  <c r="Q472" i="25"/>
  <c r="Q473" i="25"/>
  <c r="Q474" i="25"/>
  <c r="Q475" i="25"/>
  <c r="Q476" i="25"/>
  <c r="Q477" i="25"/>
  <c r="Q478" i="25"/>
  <c r="Q479" i="25"/>
  <c r="Q480" i="25"/>
  <c r="Q481" i="25"/>
  <c r="Q482" i="25"/>
  <c r="Q483" i="25"/>
  <c r="Q484" i="25"/>
  <c r="Q485" i="25"/>
  <c r="Q486" i="25"/>
  <c r="Q487" i="25"/>
  <c r="Q488" i="25"/>
  <c r="Q489" i="25"/>
  <c r="Q490" i="25"/>
  <c r="Q491" i="25"/>
  <c r="Q492" i="25"/>
  <c r="Q493" i="25"/>
  <c r="Q494" i="25"/>
  <c r="Q495" i="25"/>
  <c r="Q496" i="25"/>
  <c r="Q497" i="25"/>
  <c r="Q498" i="25"/>
  <c r="Q499" i="25"/>
  <c r="Q500" i="25"/>
  <c r="Q501" i="25"/>
  <c r="Q502" i="25"/>
  <c r="Q503" i="25"/>
  <c r="Q504" i="25"/>
  <c r="Q505" i="25"/>
  <c r="Q506" i="25"/>
  <c r="Q507" i="25"/>
  <c r="Q508" i="25"/>
  <c r="Q509" i="25"/>
  <c r="Q510" i="25"/>
  <c r="Q511" i="25"/>
  <c r="Q512" i="25"/>
  <c r="Q513" i="25"/>
  <c r="Q514" i="25"/>
  <c r="Q515" i="25"/>
  <c r="Q516" i="25"/>
  <c r="Q517" i="25"/>
  <c r="Q518" i="25"/>
  <c r="Q519" i="25"/>
  <c r="Q520" i="25"/>
  <c r="Q521" i="25"/>
  <c r="Q522" i="25"/>
  <c r="Q523" i="25"/>
  <c r="Q524" i="25"/>
  <c r="Q525" i="25"/>
  <c r="Q526" i="25"/>
  <c r="Q527" i="25"/>
  <c r="Q528" i="25"/>
  <c r="Q529" i="25"/>
  <c r="Q530" i="25"/>
  <c r="Q531" i="25"/>
  <c r="Q532" i="25"/>
  <c r="Q533" i="25"/>
  <c r="Q534" i="25"/>
  <c r="Q535" i="25"/>
  <c r="Q536" i="25"/>
  <c r="Q537" i="25"/>
  <c r="Q538" i="25"/>
  <c r="Q539" i="25"/>
  <c r="Q540" i="25"/>
  <c r="Q541" i="25"/>
  <c r="Q542" i="25"/>
  <c r="Q543" i="25"/>
  <c r="Q544" i="25"/>
  <c r="Q545" i="25"/>
  <c r="Q546" i="25"/>
  <c r="Q547" i="25"/>
  <c r="Q548" i="25"/>
  <c r="Q549" i="25"/>
  <c r="Q550" i="25"/>
  <c r="Q551" i="25"/>
  <c r="Q552" i="25"/>
  <c r="Q553" i="25"/>
  <c r="Q554" i="25"/>
  <c r="Q555" i="25"/>
  <c r="Q556" i="25"/>
  <c r="Q557" i="25"/>
  <c r="Q558" i="25"/>
  <c r="Q559" i="25"/>
  <c r="Q560" i="25"/>
  <c r="Q561" i="25"/>
  <c r="Q562" i="25"/>
  <c r="Q563" i="25"/>
  <c r="Q564" i="25"/>
  <c r="Q565" i="25"/>
  <c r="Q566" i="25"/>
  <c r="Q567" i="25"/>
  <c r="Q568" i="25"/>
  <c r="Q569" i="25"/>
  <c r="Q570" i="25"/>
  <c r="Q571" i="25"/>
  <c r="Q572" i="25"/>
  <c r="Q573" i="25"/>
  <c r="Q574" i="25"/>
  <c r="Q575" i="25"/>
  <c r="Q576" i="25"/>
  <c r="Q577" i="25"/>
  <c r="Q578" i="25"/>
  <c r="Q579" i="25"/>
  <c r="Q580" i="25"/>
  <c r="Q581" i="25"/>
  <c r="Q582" i="25"/>
  <c r="Q583" i="25"/>
  <c r="Q584" i="25"/>
  <c r="Q585" i="25"/>
  <c r="Q586" i="25"/>
  <c r="Q587" i="25"/>
  <c r="Q588" i="25"/>
  <c r="Q589" i="25"/>
  <c r="Q590" i="25"/>
  <c r="Q591" i="25"/>
  <c r="Q592" i="25"/>
  <c r="Q593" i="25"/>
  <c r="Q594" i="25"/>
  <c r="Q595" i="25"/>
  <c r="Q596" i="25"/>
  <c r="Q597" i="25"/>
  <c r="Q598" i="25"/>
  <c r="Q599" i="25"/>
  <c r="Q600" i="25"/>
  <c r="Q601" i="25"/>
  <c r="Q602" i="25"/>
  <c r="Q603" i="25"/>
  <c r="Q604" i="25"/>
  <c r="Q605" i="25"/>
  <c r="Q606" i="25"/>
  <c r="Q607" i="25"/>
  <c r="Q608" i="25"/>
  <c r="Q609" i="25"/>
  <c r="Q610" i="25"/>
  <c r="Q611" i="25"/>
  <c r="Q612" i="25"/>
  <c r="Q613" i="25"/>
  <c r="Q614" i="25"/>
  <c r="Q615" i="25"/>
  <c r="Q616" i="25"/>
  <c r="Q617" i="25"/>
  <c r="Q618" i="25"/>
  <c r="Q619" i="25"/>
  <c r="Q620" i="25"/>
  <c r="Q621" i="25"/>
  <c r="Q622" i="25"/>
  <c r="Q623" i="25"/>
  <c r="Q624" i="25"/>
  <c r="Q625" i="25"/>
  <c r="Q626" i="25"/>
  <c r="Q627" i="25"/>
  <c r="Q628" i="25"/>
  <c r="Q629" i="25"/>
  <c r="Q630" i="25"/>
  <c r="Q631" i="25"/>
  <c r="Q632" i="25"/>
  <c r="Q633" i="25"/>
  <c r="Q634" i="25"/>
  <c r="Q635" i="25"/>
  <c r="Q636" i="25"/>
  <c r="Q637" i="25"/>
  <c r="Q638" i="25"/>
  <c r="Q639" i="25"/>
  <c r="Q640" i="25"/>
  <c r="Q641" i="25"/>
  <c r="Q642" i="25"/>
  <c r="Q643" i="25"/>
  <c r="Q644" i="25"/>
  <c r="Q645" i="25"/>
  <c r="Q646" i="25"/>
  <c r="Q647" i="25"/>
  <c r="Q648" i="25"/>
  <c r="Q649" i="25"/>
  <c r="Q650" i="25"/>
  <c r="Q651" i="25"/>
  <c r="Q652" i="25"/>
  <c r="Q653" i="25"/>
  <c r="Q654" i="25"/>
  <c r="Q655" i="25"/>
  <c r="Q656" i="25"/>
  <c r="Q657" i="25"/>
  <c r="Q658" i="25"/>
  <c r="Q659" i="25"/>
  <c r="Q660" i="25"/>
  <c r="Q661" i="25"/>
  <c r="Q662" i="25"/>
  <c r="Q663" i="25"/>
  <c r="Q664" i="25"/>
  <c r="Q665" i="25"/>
  <c r="Q666" i="25"/>
  <c r="Q667" i="25"/>
  <c r="Q668" i="25"/>
  <c r="Q669" i="25"/>
  <c r="Q670" i="25"/>
  <c r="Q671" i="25"/>
  <c r="Q672" i="25"/>
  <c r="Q673" i="25"/>
  <c r="Q674" i="25"/>
  <c r="Q675" i="25"/>
  <c r="Q676" i="25"/>
  <c r="Q677" i="25"/>
  <c r="Q678" i="25"/>
  <c r="Q679" i="25"/>
  <c r="Q680" i="25"/>
  <c r="Q681" i="25"/>
  <c r="Q682" i="25"/>
  <c r="Q683" i="25"/>
  <c r="Q684" i="25"/>
  <c r="Q685" i="25"/>
  <c r="Q686" i="25"/>
  <c r="Q687" i="25"/>
  <c r="Q688" i="25"/>
  <c r="Q689" i="25"/>
  <c r="Q690" i="25"/>
  <c r="Q691" i="25"/>
  <c r="Q692" i="25"/>
  <c r="Q693" i="25"/>
  <c r="Q694" i="25"/>
  <c r="Q695" i="25"/>
  <c r="Q696" i="25"/>
  <c r="Q697" i="25"/>
  <c r="Q698" i="25"/>
  <c r="Q699" i="25"/>
  <c r="Q700" i="25"/>
  <c r="Q701" i="25"/>
  <c r="Q702" i="25"/>
  <c r="Q703" i="25"/>
  <c r="Q704" i="25"/>
  <c r="Q705" i="25"/>
  <c r="Q706" i="25"/>
  <c r="Q707" i="25"/>
  <c r="Q708" i="25"/>
  <c r="Q709" i="25"/>
  <c r="Q710" i="25"/>
  <c r="Q711" i="25"/>
  <c r="Q712" i="25"/>
  <c r="Q713" i="25"/>
  <c r="Q714" i="25"/>
  <c r="Q715" i="25"/>
  <c r="Q716" i="25"/>
  <c r="Q717" i="25"/>
  <c r="Q718" i="25"/>
  <c r="Q719" i="25"/>
  <c r="Q720" i="25"/>
  <c r="Q721" i="25"/>
  <c r="Q722" i="25"/>
  <c r="Q723" i="25"/>
  <c r="Q724" i="25"/>
  <c r="Q725" i="25"/>
  <c r="Q726" i="25"/>
  <c r="Q727" i="25"/>
  <c r="Q728" i="25"/>
  <c r="Q729" i="25"/>
  <c r="Q730" i="25"/>
  <c r="Q731" i="25"/>
  <c r="Q732" i="25"/>
  <c r="Q733" i="25"/>
  <c r="Q734" i="25"/>
  <c r="Q735" i="25"/>
  <c r="Q736" i="25"/>
  <c r="Q737" i="25"/>
  <c r="Q738" i="25"/>
  <c r="Q739" i="25"/>
  <c r="Q740" i="25"/>
  <c r="Q741" i="25"/>
  <c r="Q742" i="25"/>
  <c r="Q743" i="25"/>
  <c r="Q744" i="25"/>
  <c r="Q745" i="25"/>
  <c r="Q746" i="25"/>
  <c r="Q747" i="25"/>
  <c r="Q748" i="25"/>
  <c r="Q749" i="25"/>
  <c r="Q750" i="25"/>
  <c r="Q751" i="25"/>
  <c r="Q752" i="25"/>
  <c r="Q753" i="25"/>
  <c r="Q754" i="25"/>
  <c r="Q755" i="25"/>
  <c r="Q756" i="25"/>
  <c r="Q757" i="25"/>
  <c r="Q758" i="25"/>
  <c r="Q759" i="25"/>
  <c r="Q760" i="25"/>
  <c r="Q761" i="25"/>
  <c r="Q762" i="25"/>
  <c r="Q763" i="25"/>
  <c r="Q764" i="25"/>
  <c r="Q765" i="25"/>
  <c r="Q766" i="25"/>
  <c r="Q767" i="25"/>
  <c r="Q768" i="25"/>
  <c r="Q769" i="25"/>
  <c r="Q770" i="25"/>
  <c r="Q771" i="25"/>
  <c r="Q772" i="25"/>
  <c r="Q773" i="25"/>
  <c r="Q774" i="25"/>
  <c r="Q775" i="25"/>
  <c r="Q776" i="25"/>
  <c r="Q777" i="25"/>
  <c r="Q778" i="25"/>
  <c r="Q779" i="25"/>
  <c r="Q780" i="25"/>
  <c r="Q781" i="25"/>
  <c r="Q782" i="25"/>
  <c r="Q783" i="25"/>
  <c r="Q784" i="25"/>
  <c r="Q785" i="25"/>
  <c r="Q786" i="25"/>
  <c r="Q787" i="25"/>
  <c r="Q788" i="25"/>
  <c r="Q789" i="25"/>
  <c r="Q790" i="25"/>
  <c r="Q791" i="25"/>
  <c r="Q792" i="25"/>
  <c r="Q793" i="25"/>
  <c r="Q794" i="25"/>
  <c r="Q795" i="25"/>
  <c r="Q796" i="25"/>
  <c r="Q797" i="25"/>
  <c r="Q798" i="25"/>
  <c r="Q799" i="25"/>
  <c r="Q800" i="25"/>
  <c r="Q801" i="25"/>
  <c r="Q802" i="25"/>
  <c r="Q803" i="25"/>
  <c r="Q804" i="25"/>
  <c r="Q805" i="25"/>
  <c r="Q806" i="25"/>
  <c r="Q807" i="25"/>
  <c r="Q808" i="25"/>
  <c r="Q809" i="25"/>
  <c r="Q810" i="25"/>
  <c r="Q811" i="25"/>
  <c r="Q812" i="25"/>
  <c r="Q813" i="25"/>
  <c r="Q814" i="25"/>
  <c r="Q815" i="25"/>
  <c r="Q816" i="25"/>
  <c r="Q817" i="25"/>
  <c r="Q818" i="25"/>
  <c r="Q819" i="25"/>
  <c r="Q820" i="25"/>
  <c r="Q821" i="25"/>
  <c r="Q822" i="25"/>
  <c r="Q823" i="25"/>
  <c r="Q824" i="25"/>
  <c r="Q825" i="25"/>
  <c r="Q826" i="25"/>
  <c r="Q827" i="25"/>
  <c r="Q828" i="25"/>
  <c r="Q829" i="25"/>
  <c r="Q830" i="25"/>
  <c r="Q831" i="25"/>
  <c r="Q832" i="25"/>
  <c r="Q833" i="25"/>
  <c r="Q834" i="25"/>
  <c r="Q835" i="25"/>
  <c r="Q836" i="25"/>
  <c r="Q837" i="25"/>
  <c r="Q838" i="25"/>
  <c r="Q839" i="25"/>
  <c r="Q840" i="25"/>
  <c r="Q841" i="25"/>
  <c r="Q842" i="25"/>
  <c r="Q843" i="25"/>
  <c r="Q844" i="25"/>
  <c r="Q845" i="25"/>
  <c r="Q846" i="25"/>
  <c r="Q847" i="25"/>
  <c r="Q848" i="25"/>
  <c r="Q849" i="25"/>
  <c r="Q850" i="25"/>
  <c r="Q851" i="25"/>
  <c r="Q852" i="25"/>
  <c r="Q853" i="25"/>
  <c r="Q854" i="25"/>
  <c r="Q855" i="25"/>
  <c r="Q856" i="25"/>
  <c r="Q857" i="25"/>
  <c r="Q858" i="25"/>
  <c r="Q859" i="25"/>
  <c r="Q860" i="25"/>
  <c r="Q861" i="25"/>
  <c r="Q862" i="25"/>
  <c r="Q863" i="25"/>
  <c r="Q864" i="25"/>
  <c r="Q865" i="25"/>
  <c r="Q866" i="25"/>
  <c r="Q867" i="25"/>
  <c r="Q868" i="25"/>
  <c r="Q869" i="25"/>
  <c r="Q870" i="25"/>
  <c r="Q871" i="25"/>
  <c r="Q872" i="25"/>
  <c r="Q873" i="25"/>
  <c r="Q874" i="25"/>
  <c r="Q875" i="25"/>
  <c r="Q876" i="25"/>
  <c r="Q877" i="25"/>
  <c r="Q878" i="25"/>
  <c r="Q879" i="25"/>
  <c r="Q880" i="25"/>
  <c r="Q881" i="25"/>
  <c r="Q882" i="25"/>
  <c r="Q883" i="25"/>
  <c r="Q884" i="25"/>
  <c r="Q885" i="25"/>
  <c r="Q886" i="25"/>
  <c r="Q887" i="25"/>
  <c r="Q888" i="25"/>
  <c r="Q889" i="25"/>
  <c r="Q890" i="25"/>
  <c r="Q891" i="25"/>
  <c r="Q892" i="25"/>
  <c r="Q893" i="25"/>
  <c r="Q894" i="25"/>
  <c r="Q895" i="25"/>
  <c r="Q896" i="25"/>
  <c r="Q897" i="25"/>
  <c r="Q898" i="25"/>
  <c r="Q899" i="25"/>
  <c r="Q900" i="25"/>
  <c r="Q901" i="25"/>
  <c r="Q902" i="25"/>
  <c r="Q903" i="25"/>
  <c r="Q904" i="25"/>
  <c r="Q905" i="25"/>
  <c r="Q906" i="25"/>
  <c r="Q907" i="25"/>
  <c r="Q908" i="25"/>
  <c r="Q909" i="25"/>
  <c r="Q910" i="25"/>
  <c r="Q911" i="25"/>
  <c r="Q912" i="25"/>
  <c r="Q913" i="25"/>
  <c r="Q914" i="25"/>
  <c r="Q915" i="25"/>
  <c r="Q916" i="25"/>
  <c r="Q917" i="25"/>
  <c r="Q918" i="25"/>
  <c r="Q919" i="25"/>
  <c r="Q920" i="25"/>
  <c r="Q921" i="25"/>
  <c r="Q922" i="25"/>
  <c r="Q923" i="25"/>
  <c r="Q924" i="25"/>
  <c r="Q925" i="25"/>
  <c r="Q926" i="25"/>
  <c r="Q927" i="25"/>
  <c r="Q928" i="25"/>
  <c r="Q929" i="25"/>
  <c r="Q930" i="25"/>
  <c r="Q931" i="25"/>
  <c r="Q932" i="25"/>
  <c r="Q933" i="25"/>
  <c r="Q934" i="25"/>
  <c r="Q935" i="25"/>
  <c r="Q936" i="25"/>
  <c r="Q937" i="25"/>
  <c r="Q938" i="25"/>
  <c r="Q939" i="25"/>
  <c r="Q940" i="25"/>
  <c r="Q941" i="25"/>
  <c r="Q942" i="25"/>
  <c r="Q943" i="25"/>
  <c r="Q944" i="25"/>
  <c r="Q945" i="25"/>
  <c r="Q946" i="25"/>
  <c r="Q947" i="25"/>
  <c r="Q948" i="25"/>
  <c r="Q949" i="25"/>
  <c r="Q950" i="25"/>
  <c r="Q951" i="25"/>
  <c r="Q952" i="25"/>
  <c r="Q953" i="25"/>
  <c r="Q954" i="25"/>
  <c r="Q955" i="25"/>
  <c r="Q956" i="25"/>
  <c r="Q957" i="25"/>
  <c r="Q958" i="25"/>
  <c r="Q959" i="25"/>
  <c r="Q960" i="25"/>
  <c r="Q961" i="25"/>
  <c r="Q962" i="25"/>
  <c r="Q963" i="25"/>
  <c r="Q964" i="25"/>
  <c r="Q965" i="25"/>
  <c r="Q966" i="25"/>
  <c r="Q967" i="25"/>
  <c r="Q968" i="25"/>
  <c r="Q969" i="25"/>
  <c r="Q970" i="25"/>
  <c r="Q971" i="25"/>
  <c r="Q972" i="25"/>
  <c r="Q973" i="25"/>
  <c r="Q974" i="25"/>
  <c r="Q975" i="25"/>
  <c r="Q976" i="25"/>
  <c r="Q977" i="25"/>
  <c r="Q978" i="25"/>
  <c r="Q979" i="25"/>
  <c r="Q980" i="25"/>
  <c r="Q981" i="25"/>
  <c r="Q982" i="25"/>
  <c r="Q983" i="25"/>
  <c r="Q984" i="25"/>
  <c r="Q985" i="25"/>
  <c r="Q986" i="25"/>
  <c r="Q987" i="25"/>
  <c r="Q988" i="25"/>
  <c r="Q989" i="25"/>
  <c r="Q990" i="25"/>
  <c r="Q991" i="25"/>
  <c r="Q992" i="25"/>
  <c r="Q993" i="25"/>
  <c r="Q994" i="25"/>
  <c r="Q995" i="25"/>
  <c r="Q996" i="25"/>
  <c r="Q997" i="25"/>
  <c r="Q998" i="25"/>
  <c r="Q999" i="25"/>
  <c r="Q1000" i="25"/>
  <c r="Q1001" i="25"/>
  <c r="Q1002" i="25"/>
  <c r="Q1003" i="25"/>
  <c r="Q1004" i="25"/>
  <c r="Q1005" i="25"/>
  <c r="Q1006" i="25"/>
  <c r="Q1007" i="25"/>
  <c r="Q1008" i="25"/>
  <c r="Q1009" i="25"/>
  <c r="Q1010" i="25"/>
  <c r="Q1011" i="25"/>
  <c r="Q1012" i="25"/>
  <c r="Q1013" i="25"/>
  <c r="Q1014" i="25"/>
  <c r="Q1015" i="25"/>
  <c r="Q1016" i="25"/>
  <c r="Q1017" i="25"/>
  <c r="Q1018" i="25"/>
  <c r="Q1019" i="25"/>
  <c r="Q1020" i="25"/>
  <c r="Q1021" i="25"/>
  <c r="Q1022" i="25"/>
  <c r="Q1023" i="25"/>
  <c r="Q1024" i="25"/>
  <c r="Q1025" i="25"/>
  <c r="Q1026" i="25"/>
  <c r="Q1027" i="25"/>
  <c r="Q1028" i="25"/>
  <c r="Q1029" i="25"/>
  <c r="Q1030" i="25"/>
  <c r="Q1031" i="25"/>
  <c r="Q1032" i="25"/>
  <c r="Q1033" i="25"/>
  <c r="Q1034" i="25"/>
  <c r="Q1035" i="25"/>
  <c r="Q1036" i="25"/>
  <c r="Q1037" i="25"/>
  <c r="Q1038" i="25"/>
  <c r="Q1039" i="25"/>
  <c r="Q1040" i="25"/>
  <c r="Q1041" i="25"/>
  <c r="Q1042" i="25"/>
  <c r="Q1043" i="25"/>
  <c r="Q1044" i="25"/>
  <c r="Q1045" i="25"/>
  <c r="Q1046" i="25"/>
  <c r="Q1047" i="25"/>
  <c r="Q1048" i="25"/>
  <c r="Q1049" i="25"/>
  <c r="Q1050" i="25"/>
  <c r="Q1051" i="25"/>
  <c r="Q1052" i="25"/>
  <c r="Q1053" i="25"/>
  <c r="Q1054" i="25"/>
  <c r="Q1055" i="25"/>
  <c r="Q1056" i="25"/>
  <c r="Q1057" i="25"/>
  <c r="Q1058" i="25"/>
  <c r="Q1059" i="25"/>
  <c r="Q1060" i="25"/>
  <c r="Q1061" i="25"/>
  <c r="Q1062" i="25"/>
  <c r="Q1063" i="25"/>
  <c r="Q1064" i="25"/>
  <c r="Q1065" i="25"/>
  <c r="Q1066" i="25"/>
  <c r="Q1067" i="25"/>
  <c r="Q1068" i="25"/>
  <c r="Q1069" i="25"/>
  <c r="Q1070" i="25"/>
  <c r="Q1071" i="25"/>
  <c r="Q1072" i="25"/>
  <c r="Q1073" i="25"/>
  <c r="Q1074" i="25"/>
  <c r="Q1075" i="25"/>
  <c r="Q1076" i="25"/>
  <c r="Q1077" i="25"/>
  <c r="Q1078" i="25"/>
  <c r="Q1079" i="25"/>
  <c r="Q1080" i="25"/>
  <c r="Q1081" i="25"/>
  <c r="Q1082" i="25"/>
  <c r="Q1083" i="25"/>
  <c r="Q1084" i="25"/>
  <c r="Q1085" i="25"/>
  <c r="Q1086" i="25"/>
  <c r="Q1087" i="25"/>
  <c r="Q1088" i="25"/>
  <c r="Q1089" i="25"/>
  <c r="Q1090" i="25"/>
  <c r="Q1091" i="25"/>
  <c r="Q1092" i="25"/>
  <c r="Q1093" i="25"/>
  <c r="Q1094" i="25"/>
  <c r="Q1095" i="25"/>
  <c r="Q1096" i="25"/>
  <c r="Q1097" i="25"/>
  <c r="Q1098" i="25"/>
  <c r="Q1099" i="25"/>
  <c r="Q1100" i="25"/>
  <c r="Q1101" i="25"/>
  <c r="Q1102" i="25"/>
  <c r="Q1103" i="25"/>
  <c r="Q1104" i="25"/>
  <c r="Q1105" i="25"/>
  <c r="Q1106" i="25"/>
  <c r="Q1107" i="25"/>
  <c r="Q1108" i="25"/>
  <c r="Q1109" i="25"/>
  <c r="Q1110" i="25"/>
  <c r="Q1111" i="25"/>
  <c r="Q1112" i="25"/>
  <c r="Q1113" i="25"/>
  <c r="Q1114" i="25"/>
  <c r="Q1115" i="25"/>
  <c r="Q1116" i="25"/>
  <c r="Q1117" i="25"/>
  <c r="Q1118" i="25"/>
  <c r="Q1119" i="25"/>
  <c r="Q1120" i="25"/>
  <c r="Q1121" i="25"/>
  <c r="Q1122" i="25"/>
  <c r="Q1123" i="25"/>
  <c r="Q1124" i="25"/>
  <c r="Q1125" i="25"/>
  <c r="Q1126" i="25"/>
  <c r="Q1127" i="25"/>
  <c r="Q1128" i="25"/>
  <c r="Q1129" i="25"/>
  <c r="Q1130" i="25"/>
  <c r="Q1131" i="25"/>
  <c r="Q1132" i="25"/>
  <c r="Q1133" i="25"/>
  <c r="Q1134" i="25"/>
  <c r="Q1135" i="25"/>
  <c r="Q1136" i="25"/>
  <c r="Q1137" i="25"/>
  <c r="Q1138" i="25"/>
  <c r="Q1139" i="25"/>
  <c r="Q1140" i="25"/>
  <c r="Q1141" i="25"/>
  <c r="Q1142" i="25"/>
  <c r="Q1143" i="25"/>
  <c r="Q1144" i="25"/>
  <c r="Q1145" i="25"/>
  <c r="Q1146" i="25"/>
  <c r="Q1147" i="25"/>
  <c r="Q1148" i="25"/>
  <c r="Q1149" i="25"/>
  <c r="Q1150" i="25"/>
  <c r="Q1151" i="25"/>
  <c r="Q1152" i="25"/>
  <c r="Q1153" i="25"/>
  <c r="Q1154" i="25"/>
  <c r="Q1155" i="25"/>
  <c r="Q1156" i="25"/>
  <c r="Q1157" i="25"/>
  <c r="Q1158" i="25"/>
  <c r="Q1159" i="25"/>
  <c r="Q1160" i="25"/>
  <c r="Q1161" i="25"/>
  <c r="Q1162" i="25"/>
  <c r="Q1163" i="25"/>
  <c r="Q1164" i="25"/>
  <c r="Q1165" i="25"/>
  <c r="Q1166" i="25"/>
  <c r="Q1167" i="25"/>
  <c r="Q1168" i="25"/>
  <c r="Q1169" i="25"/>
  <c r="Q1170" i="25"/>
  <c r="Q1171" i="25"/>
  <c r="Q1172" i="25"/>
  <c r="Q1173" i="25"/>
  <c r="Q1174" i="25"/>
  <c r="Q1175" i="25"/>
  <c r="Q1176" i="25"/>
  <c r="Q1177" i="25"/>
  <c r="Q1178" i="25"/>
  <c r="Q1179" i="25"/>
  <c r="Q1180" i="25"/>
  <c r="Q1181" i="25"/>
  <c r="Q1182" i="25"/>
  <c r="Q1183" i="25"/>
  <c r="Q1184" i="25"/>
  <c r="Q1185" i="25"/>
  <c r="Q1186" i="25"/>
  <c r="Q1187" i="25"/>
  <c r="Q1188" i="25"/>
  <c r="Q1189" i="25"/>
  <c r="Q1190" i="25"/>
  <c r="Q1191" i="25"/>
  <c r="Q1192" i="25"/>
  <c r="Q1193" i="25"/>
  <c r="Q1194" i="25"/>
  <c r="Q1195" i="25"/>
  <c r="Q1196" i="25"/>
  <c r="Q1197" i="25"/>
  <c r="Q1198" i="25"/>
  <c r="Q1199" i="25"/>
  <c r="Q1200" i="25"/>
  <c r="Q1201" i="25"/>
  <c r="Q1202" i="25"/>
  <c r="Q1203" i="25"/>
  <c r="Q1204" i="25"/>
  <c r="Q1205" i="25"/>
  <c r="Q1206" i="25"/>
  <c r="Q1207" i="25"/>
  <c r="Q1208" i="25"/>
  <c r="Q1209" i="25"/>
  <c r="Q1210" i="25"/>
  <c r="Q1211" i="25"/>
  <c r="Q1212" i="25"/>
  <c r="Q1213" i="25"/>
  <c r="Q1214" i="25"/>
  <c r="Q1215" i="25"/>
  <c r="Q1216" i="25"/>
  <c r="Q1217" i="25"/>
  <c r="Q1218" i="25"/>
  <c r="Q1219" i="25"/>
  <c r="Q1220" i="25"/>
  <c r="Q1221" i="25"/>
  <c r="Q1222" i="25"/>
  <c r="Q1223" i="25"/>
  <c r="Q1224" i="25"/>
  <c r="Q1225" i="25"/>
  <c r="Q1226" i="25"/>
  <c r="Q1227" i="25"/>
  <c r="Q1228" i="25"/>
  <c r="Q1229" i="25"/>
  <c r="Q1230" i="25"/>
  <c r="Q1231" i="25"/>
  <c r="Q1232" i="25"/>
  <c r="Q1233" i="25"/>
  <c r="Q1234" i="25"/>
  <c r="Q1235" i="25"/>
  <c r="Q1236" i="25"/>
  <c r="Q1237" i="25"/>
  <c r="Q1238" i="25"/>
  <c r="Q1239" i="25"/>
  <c r="Q1240" i="25"/>
  <c r="Q1241" i="25"/>
  <c r="Q1242" i="25"/>
  <c r="Q1243" i="25"/>
  <c r="Q1244" i="25"/>
  <c r="Q1245" i="25"/>
  <c r="Q1246" i="25"/>
  <c r="Q1247" i="25"/>
  <c r="Q1248" i="25"/>
  <c r="Q1249" i="25"/>
  <c r="Q1250" i="25"/>
  <c r="Q1251" i="25"/>
  <c r="Q1252" i="25"/>
  <c r="Q1253" i="25"/>
  <c r="Q1254" i="25"/>
  <c r="Q1255" i="25"/>
  <c r="Q1256" i="25"/>
  <c r="Q1257" i="25"/>
  <c r="Q1258" i="25"/>
  <c r="Q1259" i="25"/>
  <c r="Q1260" i="25"/>
  <c r="Q1261" i="25"/>
  <c r="Q1262" i="25"/>
  <c r="Q1263" i="25"/>
  <c r="Q1264" i="25"/>
  <c r="Q1265" i="25"/>
  <c r="Q1266" i="25"/>
  <c r="Q1267" i="25"/>
  <c r="Q1268" i="25"/>
  <c r="Q1269" i="25"/>
  <c r="Q1270" i="25"/>
  <c r="Q1271" i="25"/>
  <c r="Q1272" i="25"/>
  <c r="Q1273" i="25"/>
  <c r="Q1274" i="25"/>
  <c r="Q1275" i="25"/>
  <c r="Q1276" i="25"/>
  <c r="Q1277" i="25"/>
  <c r="Q1278" i="25"/>
  <c r="Q1279" i="25"/>
  <c r="Q1280" i="25"/>
  <c r="Q1281" i="25"/>
  <c r="Q1282" i="25"/>
  <c r="Q1283" i="25"/>
  <c r="Q1284" i="25"/>
  <c r="Q1285" i="25"/>
  <c r="Q1286" i="25"/>
  <c r="Q1287" i="25"/>
  <c r="Q1288" i="25"/>
  <c r="Q1289" i="25"/>
  <c r="Q1290" i="25"/>
  <c r="Q1291" i="25"/>
  <c r="Q1292" i="25"/>
  <c r="Q1293" i="25"/>
  <c r="Q1294" i="25"/>
  <c r="Q1295" i="25"/>
  <c r="Q1296" i="25"/>
  <c r="Q1297" i="25"/>
  <c r="Q1298" i="25"/>
  <c r="Q1299" i="25"/>
  <c r="Q1300" i="25"/>
  <c r="Q1301" i="25"/>
  <c r="Q1302" i="25"/>
  <c r="Q1303" i="25"/>
  <c r="Q1304" i="25"/>
  <c r="Q1305" i="25"/>
  <c r="Q1306" i="25"/>
  <c r="Q1307" i="25"/>
  <c r="Q1308" i="25"/>
  <c r="Q1309" i="25"/>
  <c r="Q1310" i="25"/>
  <c r="Q1311" i="25"/>
  <c r="Q1312" i="25"/>
  <c r="Q1313" i="25"/>
  <c r="Q1314" i="25"/>
  <c r="Q1315" i="25"/>
  <c r="Q1316" i="25"/>
  <c r="Q1317" i="25"/>
  <c r="Q1318" i="25"/>
  <c r="Q1319" i="25"/>
  <c r="Q1320" i="25"/>
  <c r="Q1321" i="25"/>
  <c r="Q1322" i="25"/>
  <c r="Q1323" i="25"/>
  <c r="Q1324" i="25"/>
  <c r="Q1325" i="25"/>
  <c r="Q1326" i="25"/>
  <c r="Q1327" i="25"/>
  <c r="Q1328" i="25"/>
  <c r="Q1329" i="25"/>
  <c r="Q1330" i="25"/>
  <c r="Q1331" i="25"/>
  <c r="Q1332" i="25"/>
  <c r="Q1333" i="25"/>
  <c r="Q1334" i="25"/>
  <c r="Q1335" i="25"/>
  <c r="Q1336" i="25"/>
  <c r="Q1337" i="25"/>
  <c r="Q1338" i="25"/>
  <c r="Q1339" i="25"/>
  <c r="Q1340" i="25"/>
  <c r="Q1341" i="25"/>
  <c r="Q1342" i="25"/>
  <c r="Q1343" i="25"/>
  <c r="Q1344" i="25"/>
  <c r="Q1345" i="25"/>
  <c r="Q1346" i="25"/>
  <c r="Q1347" i="25"/>
  <c r="Q1348" i="25"/>
  <c r="Q1349" i="25"/>
  <c r="Q1350" i="25"/>
  <c r="Q1351" i="25"/>
  <c r="Q1352" i="25"/>
  <c r="Q1353" i="25"/>
  <c r="Q1354" i="25"/>
  <c r="Q1355" i="25"/>
  <c r="Q1356" i="25"/>
  <c r="Q1357" i="25"/>
  <c r="Q1358" i="25"/>
  <c r="Q1359" i="25"/>
  <c r="Q1360" i="25"/>
  <c r="Q1361" i="25"/>
  <c r="Q1362" i="25"/>
  <c r="Q1363" i="25"/>
  <c r="Q1364" i="25"/>
  <c r="Q1365" i="25"/>
  <c r="Q1366" i="25"/>
  <c r="Q1367" i="25"/>
  <c r="Q1368" i="25"/>
  <c r="Q1369" i="25"/>
  <c r="Q1370" i="25"/>
  <c r="Q1371" i="25"/>
  <c r="Q1372" i="25"/>
  <c r="Q1373" i="25"/>
  <c r="Q1374" i="25"/>
  <c r="Q1375" i="25"/>
  <c r="Q1376" i="25"/>
  <c r="Q1377" i="25"/>
  <c r="Q1378" i="25"/>
  <c r="Q1379" i="25"/>
  <c r="Q1380" i="25"/>
  <c r="Q1381" i="25"/>
  <c r="Q1382" i="25"/>
  <c r="Q1383" i="25"/>
  <c r="Q1384" i="25"/>
  <c r="Q1385" i="25"/>
  <c r="Q1386" i="25"/>
  <c r="Q1387" i="25"/>
  <c r="Q1388" i="25"/>
  <c r="Q1389" i="25"/>
  <c r="Q1390" i="25"/>
  <c r="Q1391" i="25"/>
  <c r="Q1392" i="25"/>
  <c r="Q1393" i="25"/>
  <c r="Q1394" i="25"/>
  <c r="Q1395" i="25"/>
  <c r="Q1396" i="25"/>
  <c r="Q1397" i="25"/>
  <c r="Q1398" i="25"/>
  <c r="Q1399" i="25"/>
  <c r="Q1400" i="25"/>
  <c r="Q1401" i="25"/>
  <c r="Q1402" i="25"/>
  <c r="Q1403" i="25"/>
  <c r="Q1404" i="25"/>
  <c r="Q1405" i="25"/>
  <c r="Q1406" i="25"/>
  <c r="Q1407" i="25"/>
  <c r="Q1408" i="25"/>
  <c r="Q1409" i="25"/>
  <c r="Q1410" i="25"/>
  <c r="Q1411" i="25"/>
  <c r="Q1412" i="25"/>
  <c r="Q1413" i="25"/>
  <c r="Q1414" i="25"/>
  <c r="Q1415" i="25"/>
  <c r="Q1416" i="25"/>
  <c r="Q1417" i="25"/>
  <c r="Q1418" i="25"/>
  <c r="Q1419" i="25"/>
  <c r="Q1420" i="25"/>
  <c r="Q1421" i="25"/>
  <c r="Q1422" i="25"/>
  <c r="Q1423" i="25"/>
  <c r="Q1424" i="25"/>
  <c r="Q1425" i="25"/>
  <c r="Q1426" i="25"/>
  <c r="Q1427" i="25"/>
  <c r="Q1428" i="25"/>
  <c r="Q1429" i="25"/>
  <c r="Q1430" i="25"/>
  <c r="Q1431" i="25"/>
  <c r="Q1432" i="25"/>
  <c r="Q1433" i="25"/>
  <c r="Q1434" i="25"/>
  <c r="Q1435" i="25"/>
  <c r="Q1436" i="25"/>
  <c r="Q1437" i="25"/>
  <c r="Q1438" i="25"/>
  <c r="Q1439" i="25"/>
  <c r="Q1440" i="25"/>
  <c r="Q1441" i="25"/>
  <c r="Q1442" i="25"/>
  <c r="Q1443" i="25"/>
  <c r="Q1444" i="25"/>
  <c r="Q1445" i="25"/>
  <c r="Q1446" i="25"/>
  <c r="Q1447" i="25"/>
  <c r="Q1448" i="25"/>
  <c r="Q1449" i="25"/>
  <c r="Q1450" i="25"/>
  <c r="Q1451" i="25"/>
  <c r="Q1452" i="25"/>
  <c r="Q1453" i="25"/>
  <c r="Q1454" i="25"/>
  <c r="Q1455" i="25"/>
  <c r="Q1456" i="25"/>
  <c r="Q1457" i="25"/>
  <c r="Q1458" i="25"/>
  <c r="Q1459" i="25"/>
  <c r="Q1460" i="25"/>
  <c r="Q1461" i="25"/>
  <c r="Q1462" i="25"/>
  <c r="Q1463" i="25"/>
  <c r="Q1464" i="25"/>
  <c r="Q1465" i="25"/>
  <c r="Q1466" i="25"/>
  <c r="Q1467" i="25"/>
  <c r="Q1468" i="25"/>
  <c r="Q1469" i="25"/>
  <c r="Q1470" i="25"/>
  <c r="Q1471" i="25"/>
  <c r="Q1472" i="25"/>
  <c r="Q1473" i="25"/>
  <c r="Q1474" i="25"/>
  <c r="Q1475" i="25"/>
  <c r="Q1476" i="25"/>
  <c r="Q1477" i="25"/>
  <c r="Q1478" i="25"/>
  <c r="Q1479" i="25"/>
  <c r="Q1480" i="25"/>
  <c r="Q1481" i="25"/>
  <c r="Q1482" i="25"/>
  <c r="Q1483" i="25"/>
  <c r="Q1484" i="25"/>
  <c r="Q1485" i="25"/>
  <c r="Q1486" i="25"/>
  <c r="Q1487" i="25"/>
  <c r="Q1488" i="25"/>
  <c r="Q1489" i="25"/>
  <c r="Q1490" i="25"/>
  <c r="Q1491" i="25"/>
  <c r="Q1492" i="25"/>
  <c r="Q1493" i="25"/>
  <c r="Q1494" i="25"/>
  <c r="Q1495" i="25"/>
  <c r="Q1496" i="25"/>
  <c r="Q1497" i="25"/>
  <c r="Q1498" i="25"/>
  <c r="Q1499" i="25"/>
  <c r="Q1500" i="25"/>
  <c r="Q1501" i="25"/>
  <c r="Q1502" i="25"/>
  <c r="Q1503" i="25"/>
  <c r="Q1504" i="25"/>
  <c r="Q1505" i="25"/>
  <c r="Q1506" i="25"/>
  <c r="Q1507" i="25"/>
  <c r="Q1508" i="25"/>
  <c r="Q1509" i="25"/>
  <c r="Q1510" i="25"/>
  <c r="Q1511" i="25"/>
  <c r="Q1512" i="25"/>
  <c r="Q1513" i="25"/>
  <c r="Q1514" i="25"/>
  <c r="Q1515" i="25"/>
  <c r="Q1516" i="25"/>
  <c r="Q1517" i="25"/>
  <c r="Q1518" i="25"/>
  <c r="Q1519" i="25"/>
  <c r="Q1520" i="25"/>
  <c r="Q1521" i="25"/>
  <c r="Q1522" i="25"/>
  <c r="Q1523" i="25"/>
  <c r="Q1524" i="25"/>
  <c r="Q1525" i="25"/>
  <c r="Q1526" i="25"/>
  <c r="Q1527" i="25"/>
  <c r="Q1528" i="25"/>
  <c r="Q1529" i="25"/>
  <c r="Q1530" i="25"/>
  <c r="Q1531" i="25"/>
  <c r="Q1532" i="25"/>
  <c r="Q1533" i="25"/>
  <c r="Q1534" i="25"/>
  <c r="Q1535" i="25"/>
  <c r="Q1536" i="25"/>
  <c r="Q1537" i="25"/>
  <c r="Q1538" i="25"/>
  <c r="Q1539" i="25"/>
  <c r="Q1540" i="25"/>
  <c r="Q1541" i="25"/>
  <c r="Q1542" i="25"/>
  <c r="Q1543" i="25"/>
  <c r="Q1544" i="25"/>
  <c r="Q1545" i="25"/>
  <c r="Q1546" i="25"/>
  <c r="Q1547" i="25"/>
  <c r="Q1548" i="25"/>
  <c r="Q1549" i="25"/>
  <c r="Q1550" i="25"/>
  <c r="Q1551" i="25"/>
  <c r="Q1552" i="25"/>
  <c r="Q1553" i="25"/>
  <c r="Q1554" i="25"/>
  <c r="Q1555" i="25"/>
  <c r="Q1556" i="25"/>
  <c r="Q1557" i="25"/>
  <c r="Q1558" i="25"/>
  <c r="Q1559" i="25"/>
  <c r="Q1560" i="25"/>
  <c r="Q1561" i="25"/>
  <c r="Q1562" i="25"/>
  <c r="Q1563" i="25"/>
  <c r="Q1564" i="25"/>
  <c r="Q1565" i="25"/>
  <c r="Q1566" i="25"/>
  <c r="Q1567" i="25"/>
  <c r="Q1568" i="25"/>
  <c r="Q1569" i="25"/>
  <c r="Q1570" i="25"/>
  <c r="Q1571" i="25"/>
  <c r="Q1572" i="25"/>
  <c r="Q1573" i="25"/>
  <c r="Q1574" i="25"/>
  <c r="Q1575" i="25"/>
  <c r="Q1576" i="25"/>
  <c r="Q1577" i="25"/>
  <c r="Q1578" i="25"/>
  <c r="Q1579" i="25"/>
  <c r="Q1580" i="25"/>
  <c r="Q1581" i="25"/>
  <c r="Q1582" i="25"/>
  <c r="Q1583" i="25"/>
  <c r="Q1584" i="25"/>
  <c r="Q1585" i="25"/>
  <c r="Q1586" i="25"/>
  <c r="Q1587" i="25"/>
  <c r="Q1588" i="25"/>
  <c r="Q1589" i="25"/>
  <c r="Q1590" i="25"/>
  <c r="Q1591" i="25"/>
  <c r="Q1592" i="25"/>
  <c r="Q1593" i="25"/>
  <c r="Q1594" i="25"/>
  <c r="Q1595" i="25"/>
  <c r="Q1596" i="25"/>
  <c r="Q1597" i="25"/>
  <c r="Q1598" i="25"/>
  <c r="Q1599" i="25"/>
  <c r="Q1600" i="25"/>
  <c r="Q1601" i="25"/>
  <c r="Q1602" i="25"/>
  <c r="Q1603" i="25"/>
  <c r="Q1604" i="25"/>
  <c r="Q1605" i="25"/>
  <c r="Q1606" i="25"/>
  <c r="Q1607" i="25"/>
  <c r="Q1608" i="25"/>
  <c r="Q1609" i="25"/>
  <c r="Q1610" i="25"/>
  <c r="Q1611" i="25"/>
  <c r="Q1612" i="25"/>
  <c r="Q1613" i="25"/>
  <c r="Q1614" i="25"/>
  <c r="Q1615" i="25"/>
  <c r="Q1616" i="25"/>
  <c r="Q1617" i="25"/>
  <c r="Q1618" i="25"/>
  <c r="Q1619" i="25"/>
  <c r="Q1620" i="25"/>
  <c r="Q1621" i="25"/>
  <c r="Q1622" i="25"/>
  <c r="Q1623" i="25"/>
  <c r="Q1624" i="25"/>
  <c r="Q1625" i="25"/>
  <c r="Q1626" i="25"/>
  <c r="Q1627" i="25"/>
  <c r="Q1628" i="25"/>
  <c r="Q1629" i="25"/>
  <c r="Q1630" i="25"/>
  <c r="Q1631" i="25"/>
  <c r="Q1632" i="25"/>
  <c r="Q1633" i="25"/>
  <c r="Q1634" i="25"/>
  <c r="Q1635" i="25"/>
  <c r="Q1636" i="25"/>
  <c r="Q1637" i="25"/>
  <c r="Q1638" i="25"/>
  <c r="Q1639" i="25"/>
  <c r="Q1640" i="25"/>
  <c r="Q1641" i="25"/>
  <c r="Q1642" i="25"/>
  <c r="Q1643" i="25"/>
  <c r="Q1644" i="25"/>
  <c r="Q1645" i="25"/>
  <c r="Q1646" i="25"/>
  <c r="Q1647" i="25"/>
  <c r="Q1648" i="25"/>
  <c r="Q1649" i="25"/>
  <c r="Q1650" i="25"/>
  <c r="Q1651" i="25"/>
  <c r="Q1652" i="25"/>
  <c r="Q1653" i="25"/>
  <c r="Q1654" i="25"/>
  <c r="Q1655" i="25"/>
  <c r="Q1656" i="25"/>
  <c r="Q1657" i="25"/>
  <c r="Q1658" i="25"/>
  <c r="Q1659" i="25"/>
  <c r="Q1660" i="25"/>
  <c r="Q1661" i="25"/>
  <c r="Q1662" i="25"/>
  <c r="Q1663" i="25"/>
  <c r="Q1664" i="25"/>
  <c r="Q1665" i="25"/>
  <c r="Q1666" i="25"/>
  <c r="Q1667" i="25"/>
  <c r="Q1668" i="25"/>
  <c r="Q1669" i="25"/>
  <c r="Q1670" i="25"/>
  <c r="Q1671" i="25"/>
  <c r="Q1672" i="25"/>
  <c r="Q1673" i="25"/>
  <c r="Q1674" i="25"/>
  <c r="Q1675" i="25"/>
  <c r="Q1676" i="25"/>
  <c r="Q1677" i="25"/>
  <c r="Q1678" i="25"/>
  <c r="Q1679" i="25"/>
  <c r="Q1680" i="25"/>
  <c r="Q1681" i="25"/>
  <c r="Q1682" i="25"/>
  <c r="Q1683" i="25"/>
  <c r="Q1684" i="25"/>
  <c r="Q1685" i="25"/>
  <c r="Q1686" i="25"/>
  <c r="Q1687" i="25"/>
  <c r="Q1688" i="25"/>
  <c r="Q1689" i="25"/>
  <c r="Q1690" i="25"/>
  <c r="Q1691" i="25"/>
  <c r="Q1692" i="25"/>
  <c r="Q1693" i="25"/>
  <c r="Q1694" i="25"/>
  <c r="Q1695" i="25"/>
  <c r="Q1696" i="25"/>
  <c r="Q1697" i="25"/>
  <c r="Q1698" i="25"/>
  <c r="Q1699" i="25"/>
  <c r="Q1700" i="25"/>
  <c r="Q1701" i="25"/>
  <c r="Q1702" i="25"/>
  <c r="Q1703" i="25"/>
  <c r="Q1704" i="25"/>
  <c r="Q1705" i="25"/>
  <c r="Q1706" i="25"/>
  <c r="Q1707" i="25"/>
  <c r="Q1708" i="25"/>
  <c r="Q1709" i="25"/>
  <c r="Q1710" i="25"/>
  <c r="Q1711" i="25"/>
  <c r="Q1712" i="25"/>
  <c r="Q1713" i="25"/>
  <c r="Q1714" i="25"/>
  <c r="Q1715" i="25"/>
  <c r="Q1716" i="25"/>
  <c r="Q1717" i="25"/>
  <c r="Q1718" i="25"/>
  <c r="Q1719" i="25"/>
  <c r="Q1720" i="25"/>
  <c r="Q1721" i="25"/>
  <c r="Q1722" i="25"/>
  <c r="Q1723" i="25"/>
  <c r="Q1724" i="25"/>
  <c r="Q1725" i="25"/>
  <c r="Q1726" i="25"/>
  <c r="Q1727" i="25"/>
  <c r="Q1728" i="25"/>
  <c r="Q1729" i="25"/>
  <c r="Q1730" i="25"/>
  <c r="Q1731" i="25"/>
  <c r="Q1732" i="25"/>
  <c r="Q1733" i="25"/>
  <c r="Q1734" i="25"/>
  <c r="Q1735" i="25"/>
  <c r="Q1736" i="25"/>
  <c r="Q1737" i="25"/>
  <c r="Q1738" i="25"/>
  <c r="Q1739" i="25"/>
  <c r="Q1740" i="25"/>
  <c r="Q1741" i="25"/>
  <c r="Q1742" i="25"/>
  <c r="Q1743" i="25"/>
  <c r="Q1744" i="25"/>
  <c r="Q1745" i="25"/>
  <c r="Q1746" i="25"/>
  <c r="Q1747" i="25"/>
  <c r="Q1748" i="25"/>
  <c r="Q1749" i="25"/>
  <c r="Q1750" i="25"/>
  <c r="Q1751" i="25"/>
  <c r="Q1752" i="25"/>
  <c r="Q1753" i="25"/>
  <c r="Q1754" i="25"/>
  <c r="Q1755" i="25"/>
  <c r="Q1756" i="25"/>
  <c r="Q1757" i="25"/>
  <c r="Q1758" i="25"/>
  <c r="Q1759" i="25"/>
  <c r="Q1760" i="25"/>
  <c r="Q1761" i="25"/>
  <c r="Q1762" i="25"/>
  <c r="Q1763" i="25"/>
  <c r="Q1764" i="25"/>
  <c r="Q1765" i="25"/>
  <c r="Q1766" i="25"/>
  <c r="Q1767" i="25"/>
  <c r="Q1768" i="25"/>
  <c r="Q1769" i="25"/>
  <c r="Q1770" i="25"/>
  <c r="Q1771" i="25"/>
  <c r="Q1772" i="25"/>
  <c r="Q1773" i="25"/>
  <c r="Q1774" i="25"/>
  <c r="Q1775" i="25"/>
  <c r="Q1776" i="25"/>
  <c r="Q1777" i="25"/>
  <c r="Q1778" i="25"/>
  <c r="Q1779" i="25"/>
  <c r="Q1780" i="25"/>
  <c r="Q1781" i="25"/>
  <c r="Q1782" i="25"/>
  <c r="Q1783" i="25"/>
  <c r="Q1784" i="25"/>
  <c r="Q1785" i="25"/>
  <c r="Q1786" i="25"/>
  <c r="Q1787" i="25"/>
  <c r="Q1788" i="25"/>
  <c r="Q1789" i="25"/>
  <c r="Q1790" i="25"/>
  <c r="Q1791" i="25"/>
  <c r="Q1792" i="25"/>
  <c r="Q1793" i="25"/>
  <c r="Q1794" i="25"/>
  <c r="Q1795" i="25"/>
  <c r="Q1796" i="25"/>
  <c r="Q1797" i="25"/>
  <c r="Q1798" i="25"/>
  <c r="Q1799" i="25"/>
  <c r="Q1800" i="25"/>
  <c r="Q1801" i="25"/>
  <c r="Q1802" i="25"/>
  <c r="Q1803" i="25"/>
  <c r="Q1804" i="25"/>
  <c r="Q1805" i="25"/>
  <c r="Q1806" i="25"/>
  <c r="Q1807" i="25"/>
  <c r="Q1808" i="25"/>
  <c r="Q1809" i="25"/>
  <c r="Q1810" i="25"/>
  <c r="Q1811" i="25"/>
  <c r="Q1812" i="25"/>
  <c r="Q1813" i="25"/>
  <c r="Q1814" i="25"/>
  <c r="Q1815" i="25"/>
  <c r="Q1816" i="25"/>
  <c r="Q1817" i="25"/>
  <c r="Q1818" i="25"/>
  <c r="Q1819" i="25"/>
  <c r="Q1820" i="25"/>
  <c r="Q1821" i="25"/>
  <c r="Q1822" i="25"/>
  <c r="Q1823" i="25"/>
  <c r="Q1824" i="25"/>
  <c r="Q1825" i="25"/>
  <c r="Q1826" i="25"/>
  <c r="Q1827" i="25"/>
  <c r="Q1828" i="25"/>
  <c r="Q1829" i="25"/>
  <c r="Q1830" i="25"/>
  <c r="Q1831" i="25"/>
  <c r="Q1832" i="25"/>
  <c r="Q1833" i="25"/>
  <c r="Q1834" i="25"/>
  <c r="Q1835" i="25"/>
  <c r="Q1836" i="25"/>
  <c r="Q1837" i="25"/>
  <c r="Q1838" i="25"/>
  <c r="Q1839" i="25"/>
  <c r="Q1840" i="25"/>
  <c r="Q1841" i="25"/>
  <c r="Q1842" i="25"/>
  <c r="Q1843" i="25"/>
  <c r="Q1844" i="25"/>
  <c r="Q1845" i="25"/>
  <c r="Q1846" i="25"/>
  <c r="Q1847" i="25"/>
  <c r="Q1848" i="25"/>
  <c r="Q1849" i="25"/>
  <c r="Q1850" i="25"/>
  <c r="Q1851" i="25"/>
  <c r="Q1852" i="25"/>
  <c r="Q1853" i="25"/>
  <c r="Q1854" i="25"/>
  <c r="Q1855" i="25"/>
  <c r="Q1856" i="25"/>
  <c r="Q1857" i="25"/>
  <c r="Q1858" i="25"/>
  <c r="Q1859" i="25"/>
  <c r="Q1860" i="25"/>
  <c r="Q1861" i="25"/>
  <c r="Q1862" i="25"/>
  <c r="Q1863" i="25"/>
  <c r="Q1864" i="25"/>
  <c r="Q1865" i="25"/>
  <c r="Q1866" i="25"/>
  <c r="Q1867" i="25"/>
  <c r="Q1868" i="25"/>
  <c r="Q1869" i="25"/>
  <c r="Q1870" i="25"/>
  <c r="Q1871" i="25"/>
  <c r="Q1872" i="25"/>
  <c r="Q1873" i="25"/>
  <c r="Q1874" i="25"/>
  <c r="Q1875" i="25"/>
  <c r="Q1876" i="25"/>
  <c r="Q1877" i="25"/>
  <c r="Q1878" i="25"/>
  <c r="Q1879" i="25"/>
  <c r="Q1880" i="25"/>
  <c r="Q1881" i="25"/>
  <c r="Q1882" i="25"/>
  <c r="Q1883" i="25"/>
  <c r="Q1884" i="25"/>
  <c r="Q1885" i="25"/>
  <c r="Q1886" i="25"/>
  <c r="Q1887" i="25"/>
  <c r="Q1888" i="25"/>
  <c r="Q1889" i="25"/>
  <c r="Q1890" i="25"/>
  <c r="Q1891" i="25"/>
  <c r="Q1892" i="25"/>
  <c r="Q1893" i="25"/>
  <c r="Q1894" i="25"/>
  <c r="Q1895" i="25"/>
  <c r="Q1896" i="25"/>
  <c r="Q1897" i="25"/>
  <c r="Q1898" i="25"/>
  <c r="Q1899" i="25"/>
  <c r="Q1900" i="25"/>
  <c r="Q1901" i="25"/>
  <c r="Q1902" i="25"/>
  <c r="Q1903" i="25"/>
  <c r="Q1904" i="25"/>
  <c r="Q1905" i="25"/>
  <c r="Q1906" i="25"/>
  <c r="Q1907" i="25"/>
  <c r="Q1908" i="25"/>
  <c r="Q1909" i="25"/>
  <c r="Q1910" i="25"/>
  <c r="Q1911" i="25"/>
  <c r="Q1912" i="25"/>
  <c r="Q1913" i="25"/>
  <c r="Q1914" i="25"/>
  <c r="Q1915" i="25"/>
  <c r="Q1916" i="25"/>
  <c r="Q1917" i="25"/>
  <c r="Q1918" i="25"/>
  <c r="Q1919" i="25"/>
  <c r="Q1920" i="25"/>
  <c r="Q1921" i="25"/>
  <c r="Q1922" i="25"/>
  <c r="Q1923" i="25"/>
  <c r="Q1924" i="25"/>
  <c r="Q1925" i="25"/>
  <c r="Q1926" i="25"/>
  <c r="Q1927" i="25"/>
  <c r="Q1928" i="25"/>
  <c r="Q1929" i="25"/>
  <c r="Q1930" i="25"/>
  <c r="Q1931" i="25"/>
  <c r="Q1932" i="25"/>
  <c r="Q1933" i="25"/>
  <c r="Q1934" i="25"/>
  <c r="Q1935" i="25"/>
  <c r="Q1936" i="25"/>
  <c r="Q1937" i="25"/>
  <c r="Q1938" i="25"/>
  <c r="Q1939" i="25"/>
  <c r="Q1940" i="25"/>
  <c r="Q1941" i="25"/>
  <c r="Q1942" i="25"/>
  <c r="Q1943" i="25"/>
  <c r="Q1944" i="25"/>
  <c r="Q1945" i="25"/>
  <c r="Q1946" i="25"/>
  <c r="Q1947" i="25"/>
  <c r="Q1948" i="25"/>
  <c r="Q1949" i="25"/>
  <c r="Q1950" i="25"/>
  <c r="Q1951" i="25"/>
  <c r="Q1952" i="25"/>
  <c r="Q1953" i="25"/>
  <c r="Q1954" i="25"/>
  <c r="Q1955" i="25"/>
  <c r="Q1956" i="25"/>
  <c r="Q1957" i="25"/>
  <c r="Q1958" i="25"/>
  <c r="Q1959" i="25"/>
  <c r="Q1960" i="25"/>
  <c r="Q1961" i="25"/>
  <c r="Q1962" i="25"/>
  <c r="Q1963" i="25"/>
  <c r="Q1964" i="25"/>
  <c r="Q1965" i="25"/>
  <c r="Q1966" i="25"/>
  <c r="Q1967" i="25"/>
  <c r="Q1968" i="25"/>
  <c r="Q1969" i="25"/>
  <c r="Q1970" i="25"/>
  <c r="Q1971" i="25"/>
  <c r="Q1972" i="25"/>
  <c r="Q1973" i="25"/>
  <c r="Q1974" i="25"/>
  <c r="Q1975" i="25"/>
  <c r="Q1976" i="25"/>
  <c r="Q1977" i="25"/>
  <c r="Q1978" i="25"/>
  <c r="Q1979" i="25"/>
  <c r="Q1980" i="25"/>
  <c r="Q1981" i="25"/>
  <c r="Q1982" i="25"/>
  <c r="Q1983" i="25"/>
  <c r="Q1984" i="25"/>
  <c r="Q1985" i="25"/>
  <c r="Q1986" i="25"/>
  <c r="Q1987" i="25"/>
  <c r="Q1988" i="25"/>
  <c r="Q1989" i="25"/>
  <c r="Q1990" i="25"/>
  <c r="Q1991" i="25"/>
  <c r="Q1992" i="25"/>
  <c r="Q1993" i="25"/>
  <c r="Q1994" i="25"/>
  <c r="Q1995" i="25"/>
  <c r="Q1996" i="25"/>
  <c r="Q1997" i="25"/>
  <c r="Q1998" i="25"/>
  <c r="Q1999" i="25"/>
  <c r="Q2000" i="25"/>
  <c r="Q2001" i="25"/>
  <c r="Q2002" i="25"/>
  <c r="Q2003" i="25"/>
  <c r="Q2004" i="25"/>
  <c r="Q2005" i="25"/>
  <c r="Q2006" i="25"/>
  <c r="Q2007" i="25"/>
  <c r="Q2008" i="25"/>
  <c r="Q2009" i="25"/>
  <c r="Q2010" i="25"/>
  <c r="Q2011" i="25"/>
  <c r="Q2012" i="25"/>
  <c r="Q2013" i="25"/>
  <c r="Q2014" i="25"/>
  <c r="Q2015" i="25"/>
  <c r="Q2016" i="25"/>
  <c r="Q2017" i="25"/>
  <c r="Q2018" i="25"/>
  <c r="Q2019" i="25"/>
  <c r="Q2020" i="25"/>
  <c r="Q2021" i="25"/>
  <c r="Q2022" i="25"/>
  <c r="Q2023" i="25"/>
  <c r="Q2024" i="25"/>
  <c r="Q2025" i="25"/>
  <c r="Q2026" i="25"/>
  <c r="Q2027" i="25"/>
  <c r="Q2028" i="25"/>
  <c r="Q2029" i="25"/>
  <c r="Q2030" i="25"/>
  <c r="Q2031" i="25"/>
  <c r="Q2032" i="25"/>
  <c r="Q2033" i="25"/>
  <c r="Q2034" i="25"/>
  <c r="Q2035" i="25"/>
  <c r="Q2036" i="25"/>
  <c r="Q2037" i="25"/>
  <c r="Q2038" i="25"/>
  <c r="Q2039" i="25"/>
  <c r="Q2040" i="25"/>
  <c r="Q2041" i="25"/>
  <c r="Q2042" i="25"/>
  <c r="Q2043" i="25"/>
  <c r="Q2044" i="25"/>
  <c r="Q2045" i="25"/>
  <c r="Q2046" i="25"/>
  <c r="Q2047" i="25"/>
  <c r="Q2048" i="25"/>
  <c r="Q2049" i="25"/>
  <c r="Q2050" i="25"/>
  <c r="Q2051" i="25"/>
  <c r="Q2052" i="25"/>
  <c r="Q2053" i="25"/>
  <c r="Q2054" i="25"/>
  <c r="Q2055" i="25"/>
  <c r="Q2056" i="25"/>
  <c r="Q2057" i="25"/>
  <c r="Q2058" i="25"/>
  <c r="Q2059" i="25"/>
  <c r="Q2060" i="25"/>
  <c r="Q2061" i="25"/>
  <c r="Q2062" i="25"/>
  <c r="Q2063" i="25"/>
  <c r="Q2064" i="25"/>
  <c r="Q2065" i="25"/>
  <c r="Q2066" i="25"/>
  <c r="Q2067" i="25"/>
  <c r="Q2068" i="25"/>
  <c r="Q2069" i="25"/>
  <c r="Q2070" i="25"/>
  <c r="Q2071" i="25"/>
  <c r="Q2072" i="25"/>
  <c r="Q2073" i="25"/>
  <c r="Q2074" i="25"/>
  <c r="Q2075" i="25"/>
  <c r="Q2076" i="25"/>
  <c r="Q2077" i="25"/>
  <c r="Q2078" i="25"/>
  <c r="Q2079" i="25"/>
  <c r="Q2080" i="25"/>
  <c r="Q2081" i="25"/>
  <c r="Q2082" i="25"/>
  <c r="Q2083" i="25"/>
  <c r="Q2084" i="25"/>
  <c r="Q2085" i="25"/>
  <c r="Q2086" i="25"/>
  <c r="Q2087" i="25"/>
  <c r="Q2088" i="25"/>
  <c r="Q2089" i="25"/>
  <c r="Q2090" i="25"/>
  <c r="Q2091" i="25"/>
  <c r="Q2092" i="25"/>
  <c r="Q2093" i="25"/>
  <c r="Q2094" i="25"/>
  <c r="Q2095" i="25"/>
  <c r="Q2096" i="25"/>
  <c r="Q2097" i="25"/>
  <c r="Q2098" i="25"/>
  <c r="Q2099" i="25"/>
  <c r="Q2100" i="25"/>
  <c r="Q2101" i="25"/>
  <c r="Q2102" i="25"/>
  <c r="Q2103" i="25"/>
  <c r="Q2104" i="25"/>
  <c r="Q2105" i="25"/>
  <c r="Q2106" i="25"/>
  <c r="Q2107" i="25"/>
  <c r="Q2108" i="25"/>
  <c r="Q2109" i="25"/>
  <c r="Q2110" i="25"/>
  <c r="Q2111" i="25"/>
  <c r="Q2112" i="25"/>
  <c r="Q2113" i="25"/>
  <c r="Q2114" i="25"/>
  <c r="Q2115" i="25"/>
  <c r="Q2116" i="25"/>
  <c r="Q2117" i="25"/>
  <c r="Q2118" i="25"/>
  <c r="Q2119" i="25"/>
  <c r="Q2120" i="25"/>
  <c r="Q2121" i="25"/>
  <c r="Q2122" i="25"/>
  <c r="Q2123" i="25"/>
  <c r="Q2124" i="25"/>
  <c r="Q2125" i="25"/>
  <c r="Q2126" i="25"/>
  <c r="Q2127" i="25"/>
  <c r="Q2128" i="25"/>
  <c r="Q2129" i="25"/>
  <c r="Q2130" i="25"/>
  <c r="Q2131" i="25"/>
  <c r="Q2132" i="25"/>
  <c r="Q2133" i="25"/>
  <c r="Q2134" i="25"/>
  <c r="Q2135" i="25"/>
  <c r="Q2136" i="25"/>
  <c r="Q2137" i="25"/>
  <c r="Q2138" i="25"/>
  <c r="Q2139" i="25"/>
  <c r="Q2140" i="25"/>
  <c r="Q2141" i="25"/>
  <c r="Q2142" i="25"/>
  <c r="Q2143" i="25"/>
  <c r="Q2144" i="25"/>
  <c r="Q2145" i="25"/>
  <c r="Q2146" i="25"/>
  <c r="Q2147" i="25"/>
  <c r="Q2148" i="25"/>
  <c r="Q2149" i="25"/>
  <c r="Q2150" i="25"/>
  <c r="Q2151" i="25"/>
  <c r="Q2152" i="25"/>
  <c r="Q2153" i="25"/>
  <c r="Q2154" i="25"/>
  <c r="Q2155" i="25"/>
  <c r="Q2156" i="25"/>
  <c r="Q2157" i="25"/>
  <c r="Q2158" i="25"/>
  <c r="Q2159" i="25"/>
  <c r="Q2160" i="25"/>
  <c r="Q2161" i="25"/>
  <c r="Q2162" i="25"/>
  <c r="Q2163" i="25"/>
  <c r="Q2164" i="25"/>
  <c r="Q2165" i="25"/>
  <c r="Q2166" i="25"/>
  <c r="Q2167" i="25"/>
  <c r="Q2168" i="25"/>
  <c r="Q2169" i="25"/>
  <c r="Q2170" i="25"/>
  <c r="Q2171" i="25"/>
  <c r="Q2172" i="25"/>
  <c r="Q2173" i="25"/>
  <c r="Q2174" i="25"/>
  <c r="Q2175" i="25"/>
  <c r="Q2176" i="25"/>
  <c r="Q2177" i="25"/>
  <c r="Q2178" i="25"/>
  <c r="Q2179" i="25"/>
  <c r="Q2180" i="25"/>
  <c r="Q2181" i="25"/>
  <c r="Q2182" i="25"/>
  <c r="Q2183" i="25"/>
  <c r="Q2184" i="25"/>
  <c r="Q2185" i="25"/>
  <c r="Q2186" i="25"/>
  <c r="Q2187" i="25"/>
  <c r="Q2188" i="25"/>
  <c r="Q2189" i="25"/>
  <c r="Q2190" i="25"/>
  <c r="Q2191" i="25"/>
  <c r="Q2192" i="25"/>
  <c r="Q2193" i="25"/>
  <c r="Q2194" i="25"/>
  <c r="Q2195" i="25"/>
  <c r="Q2196" i="25"/>
  <c r="Q2197" i="25"/>
  <c r="Q2198" i="25"/>
  <c r="Q2199" i="25"/>
  <c r="Q2200" i="25"/>
  <c r="Q2201" i="25"/>
  <c r="Q2202" i="25"/>
  <c r="Q2203" i="25"/>
  <c r="Q2204" i="25"/>
  <c r="Q2205" i="25"/>
  <c r="Q2206" i="25"/>
  <c r="Q2207" i="25"/>
  <c r="Q2208" i="25"/>
  <c r="Q2209" i="25"/>
  <c r="Q2210" i="25"/>
  <c r="Q2211" i="25"/>
  <c r="Q2212" i="25"/>
  <c r="Q2213" i="25"/>
  <c r="Q2214" i="25"/>
  <c r="Q2215" i="25"/>
  <c r="Q2216" i="25"/>
  <c r="Q2217" i="25"/>
  <c r="Q2218" i="25"/>
  <c r="Q2219" i="25"/>
  <c r="Q2220" i="25"/>
  <c r="Q2221" i="25"/>
  <c r="Q2222" i="25"/>
  <c r="Q2223" i="25"/>
  <c r="Q2224" i="25"/>
  <c r="Q2225" i="25"/>
  <c r="Q2226" i="25"/>
  <c r="Q2227" i="25"/>
  <c r="Q2228" i="25"/>
  <c r="Q2229" i="25"/>
  <c r="Q2230" i="25"/>
  <c r="Q2231" i="25"/>
  <c r="Q2232" i="25"/>
  <c r="Q2233" i="25"/>
  <c r="Q2234" i="25"/>
  <c r="Q2235" i="25"/>
  <c r="Q2236" i="25"/>
  <c r="Q2237" i="25"/>
  <c r="Q2238" i="25"/>
  <c r="Q2239" i="25"/>
  <c r="Q2240" i="25"/>
  <c r="Q2241" i="25"/>
  <c r="Q2242" i="25"/>
  <c r="Q2243" i="25"/>
  <c r="Q2244" i="25"/>
  <c r="Q2245" i="25"/>
  <c r="Q2246" i="25"/>
  <c r="Q2247" i="25"/>
  <c r="Q2248" i="25"/>
  <c r="Q2249" i="25"/>
  <c r="Q2250" i="25"/>
  <c r="Q2251" i="25"/>
  <c r="Q2252" i="25"/>
  <c r="Q2253" i="25"/>
  <c r="Q2254" i="25"/>
  <c r="Q2255" i="25"/>
  <c r="Q2256" i="25"/>
  <c r="Q2257" i="25"/>
  <c r="Q2258" i="25"/>
  <c r="Q2259" i="25"/>
  <c r="Q2260" i="25"/>
  <c r="Q2261" i="25"/>
  <c r="Q2262" i="25"/>
  <c r="Q2263" i="25"/>
  <c r="Q2264" i="25"/>
  <c r="Q2265" i="25"/>
  <c r="Q2266" i="25"/>
  <c r="Q2267" i="25"/>
  <c r="Q2268" i="25"/>
  <c r="Q2269" i="25"/>
  <c r="Q2270" i="25"/>
  <c r="Q2271" i="25"/>
  <c r="Q2272" i="25"/>
  <c r="Q2273" i="25"/>
  <c r="Q2274" i="25"/>
  <c r="Q2275" i="25"/>
  <c r="Q2276" i="25"/>
  <c r="Q2277" i="25"/>
  <c r="Q2278" i="25"/>
  <c r="Q2279" i="25"/>
  <c r="Q2280" i="25"/>
  <c r="Q2281" i="25"/>
  <c r="Q2282" i="25"/>
  <c r="Q2283" i="25"/>
  <c r="Q2284" i="25"/>
  <c r="Q2285" i="25"/>
  <c r="Q2286" i="25"/>
  <c r="Q2287" i="25"/>
  <c r="Q2288" i="25"/>
  <c r="Q2289" i="25"/>
  <c r="Q2290" i="25"/>
  <c r="Q2291" i="25"/>
  <c r="Q2292" i="25"/>
  <c r="Q2293" i="25"/>
  <c r="Q2294" i="25"/>
  <c r="Q2295" i="25"/>
  <c r="Q2296" i="25"/>
  <c r="Q2297" i="25"/>
  <c r="Q2298" i="25"/>
  <c r="Q2299" i="25"/>
  <c r="Q2300" i="25"/>
  <c r="Q2301" i="25"/>
  <c r="Q2302" i="25"/>
  <c r="Q2303" i="25"/>
  <c r="Q2304" i="25"/>
  <c r="Q2305" i="25"/>
  <c r="Q2306" i="25"/>
  <c r="Q2307" i="25"/>
  <c r="Q2308" i="25"/>
  <c r="Q2309" i="25"/>
  <c r="Q2310" i="25"/>
  <c r="Q2311" i="25"/>
  <c r="Q2312" i="25"/>
  <c r="Q2313" i="25"/>
  <c r="Q2314" i="25"/>
  <c r="Q2315" i="25"/>
  <c r="Q2316" i="25"/>
  <c r="Q2317" i="25"/>
  <c r="Q2318" i="25"/>
  <c r="Q2319" i="25"/>
  <c r="Q2320" i="25"/>
  <c r="Q2321" i="25"/>
  <c r="Q2322" i="25"/>
  <c r="Q2323" i="25"/>
  <c r="Q2324" i="25"/>
  <c r="Q2325" i="25"/>
  <c r="Q2326" i="25"/>
  <c r="Q2327" i="25"/>
  <c r="Q2328" i="25"/>
  <c r="Q2329" i="25"/>
  <c r="Q2330" i="25"/>
  <c r="Q2331" i="25"/>
  <c r="Q2332" i="25"/>
  <c r="Q2333" i="25"/>
  <c r="Q2334" i="25"/>
  <c r="Q2335" i="25"/>
  <c r="Q2336" i="25"/>
  <c r="Q2337" i="25"/>
  <c r="Q2338" i="25"/>
  <c r="Q2339" i="25"/>
  <c r="Q2340" i="25"/>
  <c r="Q2341" i="25"/>
  <c r="Q2342" i="25"/>
  <c r="Q2343" i="25"/>
  <c r="Q2344" i="25"/>
  <c r="Q2345" i="25"/>
  <c r="Q2346" i="25"/>
  <c r="Q2347" i="25"/>
  <c r="Q2348" i="25"/>
  <c r="Q2349" i="25"/>
  <c r="Q2350" i="25"/>
  <c r="Q2351" i="25"/>
  <c r="Q2352" i="25"/>
  <c r="Q2353" i="25"/>
  <c r="Q2354" i="25"/>
  <c r="Q2355" i="25"/>
  <c r="Q2356" i="25"/>
  <c r="Q2357" i="25"/>
  <c r="Q2358" i="25"/>
  <c r="Q2359" i="25"/>
  <c r="Q2360" i="25"/>
  <c r="Q2361" i="25"/>
  <c r="Q2362" i="25"/>
  <c r="Q2363" i="25"/>
  <c r="Q2364" i="25"/>
  <c r="Q2365" i="25"/>
  <c r="Q2366" i="25"/>
  <c r="Q2367" i="25"/>
  <c r="Q2368" i="25"/>
  <c r="Q2369" i="25"/>
  <c r="Q2370" i="25"/>
  <c r="Q2371" i="25"/>
  <c r="Q2372" i="25"/>
  <c r="Q2373" i="25"/>
  <c r="Q2374" i="25"/>
  <c r="Q2375" i="25"/>
  <c r="Q2376" i="25"/>
  <c r="Q2377" i="25"/>
  <c r="Q2378" i="25"/>
  <c r="Q2379" i="25"/>
  <c r="Q2380" i="25"/>
  <c r="Q2381" i="25"/>
  <c r="Q2382" i="25"/>
  <c r="Q2383" i="25"/>
  <c r="Q2384" i="25"/>
  <c r="Q2385" i="25"/>
  <c r="Q2386" i="25"/>
  <c r="Q2387" i="25"/>
  <c r="Q2388" i="25"/>
  <c r="Q2389" i="25"/>
  <c r="Q2390" i="25"/>
  <c r="Q2391" i="25"/>
  <c r="Q2392" i="25"/>
  <c r="Q2393" i="25"/>
  <c r="Q2394" i="25"/>
  <c r="Q2395" i="25"/>
  <c r="Q2396" i="25"/>
  <c r="Q2397" i="25"/>
  <c r="Q2398" i="25"/>
  <c r="Q2399" i="25"/>
  <c r="Q2400" i="25"/>
  <c r="Q2401" i="25"/>
  <c r="Q2402" i="25"/>
  <c r="Q2403" i="25"/>
  <c r="Q2404" i="25"/>
  <c r="Q2405" i="25"/>
  <c r="Q2406" i="25"/>
  <c r="Q2407" i="25"/>
  <c r="Q2408" i="25"/>
  <c r="Q2409" i="25"/>
  <c r="Q2410" i="25"/>
  <c r="Q2411" i="25"/>
  <c r="Q2412" i="25"/>
  <c r="Q2413" i="25"/>
  <c r="Q2414" i="25"/>
  <c r="Q2415" i="25"/>
  <c r="Q2416" i="25"/>
  <c r="Q2417" i="25"/>
  <c r="Q2418" i="25"/>
  <c r="Q2419" i="25"/>
  <c r="Q2420" i="25"/>
  <c r="Q2421" i="25"/>
  <c r="Q2422" i="25"/>
  <c r="Q2423" i="25"/>
  <c r="Q2424" i="25"/>
  <c r="Q2425" i="25"/>
  <c r="Q2426" i="25"/>
  <c r="Q2427" i="25"/>
  <c r="Q2428" i="25"/>
  <c r="Q2429" i="25"/>
  <c r="Q2430" i="25"/>
  <c r="Q2431" i="25"/>
  <c r="Q2432" i="25"/>
  <c r="Q2433" i="25"/>
  <c r="Q2434" i="25"/>
  <c r="Q2435" i="25"/>
  <c r="Q2436" i="25"/>
  <c r="Q2437" i="25"/>
  <c r="Q2438" i="25"/>
  <c r="Q2439" i="25"/>
  <c r="Q2440" i="25"/>
  <c r="Q2441" i="25"/>
  <c r="Q2442" i="25"/>
  <c r="Q2443" i="25"/>
  <c r="Q2444" i="25"/>
  <c r="Q2445" i="25"/>
  <c r="Q2446" i="25"/>
  <c r="Q2447" i="25"/>
  <c r="Q2448" i="25"/>
  <c r="Q2449" i="25"/>
  <c r="Q2450" i="25"/>
  <c r="Q2451" i="25"/>
  <c r="Q2452" i="25"/>
  <c r="Q2453" i="25"/>
  <c r="Q2454" i="25"/>
  <c r="Q2455" i="25"/>
  <c r="Q2456" i="25"/>
  <c r="Q2457" i="25"/>
  <c r="Q2458" i="25"/>
  <c r="Q2459" i="25"/>
  <c r="Q2460" i="25"/>
  <c r="Q2461" i="25"/>
  <c r="Q2462" i="25"/>
  <c r="Q2463" i="25"/>
  <c r="Q2464" i="25"/>
  <c r="Q2465" i="25"/>
  <c r="Q2466" i="25"/>
  <c r="Q2467" i="25"/>
  <c r="Q2468" i="25"/>
  <c r="Q2469" i="25"/>
  <c r="Q2470" i="25"/>
  <c r="Q2471" i="25"/>
  <c r="Q2472" i="25"/>
  <c r="Q2473" i="25"/>
  <c r="Q2474" i="25"/>
  <c r="Q2475" i="25"/>
  <c r="Q2476" i="25"/>
  <c r="Q2477" i="25"/>
  <c r="Q2478" i="25"/>
  <c r="Q2479" i="25"/>
  <c r="Q2480" i="25"/>
  <c r="Q2481" i="25"/>
  <c r="Q2482" i="25"/>
  <c r="Q2483" i="25"/>
  <c r="Q2484" i="25"/>
  <c r="Q2485" i="25"/>
  <c r="Q2486" i="25"/>
  <c r="Q2487" i="25"/>
  <c r="Q2488" i="25"/>
  <c r="Q2489" i="25"/>
  <c r="Q2490" i="25"/>
  <c r="Q2491" i="25"/>
  <c r="Q2492" i="25"/>
  <c r="Q2493" i="25"/>
  <c r="Q2494" i="25"/>
  <c r="Q2495" i="25"/>
  <c r="Q2496" i="25"/>
  <c r="Q2497" i="25"/>
  <c r="Q2498" i="25"/>
  <c r="Q2499" i="25"/>
  <c r="Q2500" i="25"/>
  <c r="Q2501" i="25"/>
  <c r="Q2502" i="25"/>
  <c r="Q2503" i="25"/>
  <c r="Q2504" i="25"/>
  <c r="Q2505" i="25"/>
  <c r="Q2506" i="25"/>
  <c r="Q2507" i="25"/>
  <c r="Q2508" i="25"/>
  <c r="Q2509" i="25"/>
  <c r="Q2510" i="25"/>
  <c r="Q2511" i="25"/>
  <c r="Q2512" i="25"/>
  <c r="Q2513" i="25"/>
  <c r="Q2514" i="25"/>
  <c r="Q2515" i="25"/>
  <c r="Q2516" i="25"/>
  <c r="Q2517" i="25"/>
  <c r="Q2518" i="25"/>
  <c r="Q2519" i="25"/>
  <c r="Q2520" i="25"/>
  <c r="Q2521" i="25"/>
  <c r="Q2522" i="25"/>
  <c r="Q2523" i="25"/>
  <c r="Q2524" i="25"/>
  <c r="Q2525" i="25"/>
  <c r="Q2526" i="25"/>
  <c r="Q2527" i="25"/>
  <c r="Q2528" i="25"/>
  <c r="Q2529" i="25"/>
  <c r="Q2530" i="25"/>
  <c r="Q2531" i="25"/>
  <c r="Q2532" i="25"/>
  <c r="Q2533" i="25"/>
  <c r="Q2534" i="25"/>
  <c r="Q2535" i="25"/>
  <c r="Q2536" i="25"/>
  <c r="Q2537" i="25"/>
  <c r="Q2538" i="25"/>
  <c r="Q2539" i="25"/>
  <c r="Q2540" i="25"/>
  <c r="Q2541" i="25"/>
  <c r="Q2542" i="25"/>
  <c r="Q2543" i="25"/>
  <c r="Q2544" i="25"/>
  <c r="Q2545" i="25"/>
  <c r="Q2546" i="25"/>
  <c r="Q2547" i="25"/>
  <c r="Q2548" i="25"/>
  <c r="Q2549" i="25"/>
  <c r="Q2550" i="25"/>
  <c r="Q2551" i="25"/>
  <c r="Q2552" i="25"/>
  <c r="Q2553" i="25"/>
  <c r="Q2554" i="25"/>
  <c r="Q2555" i="25"/>
  <c r="Q2556" i="25"/>
  <c r="Q2557" i="25"/>
  <c r="Q2558" i="25"/>
  <c r="Q2559" i="25"/>
  <c r="Q2560" i="25"/>
  <c r="Q2561" i="25"/>
  <c r="Q2562" i="25"/>
  <c r="Q2563" i="25"/>
  <c r="Q2564" i="25"/>
  <c r="Q2565" i="25"/>
  <c r="Q2566" i="25"/>
  <c r="Q2567" i="25"/>
  <c r="Q2568" i="25"/>
  <c r="Q2569" i="25"/>
  <c r="Q2570" i="25"/>
  <c r="Q2571" i="25"/>
  <c r="Q2572" i="25"/>
  <c r="Q2573" i="25"/>
  <c r="Q2574" i="25"/>
  <c r="Q2575" i="25"/>
  <c r="Q2576" i="25"/>
  <c r="Q2577" i="25"/>
  <c r="Q2578" i="25"/>
  <c r="Q2579" i="25"/>
  <c r="Q2580" i="25"/>
  <c r="Q2581" i="25"/>
  <c r="Q2582" i="25"/>
  <c r="Q2583" i="25"/>
  <c r="Q2584" i="25"/>
  <c r="Q2585" i="25"/>
  <c r="Q2586" i="25"/>
  <c r="Q2587" i="25"/>
  <c r="Q2588" i="25"/>
  <c r="Q2589" i="25"/>
  <c r="Q2590" i="25"/>
  <c r="Q2591" i="25"/>
  <c r="Q2592" i="25"/>
  <c r="Q2593" i="25"/>
  <c r="Q2594" i="25"/>
  <c r="Q2595" i="25"/>
  <c r="Q2596" i="25"/>
  <c r="Q2597" i="25"/>
  <c r="Q2598" i="25"/>
  <c r="Q2599" i="25"/>
  <c r="Q2600" i="25"/>
  <c r="Q2601" i="25"/>
  <c r="Q2602" i="25"/>
  <c r="Q2603" i="25"/>
  <c r="Q2604" i="25"/>
  <c r="Q2605" i="25"/>
  <c r="Q2606" i="25"/>
  <c r="Q2607" i="25"/>
  <c r="Q2608" i="25"/>
  <c r="Q2609" i="25"/>
  <c r="Q2610" i="25"/>
  <c r="Q2611" i="25"/>
  <c r="Q2612" i="25"/>
  <c r="Q2613" i="25"/>
  <c r="Q2614" i="25"/>
  <c r="Q2615" i="25"/>
  <c r="Q2616" i="25"/>
  <c r="Q2617" i="25"/>
  <c r="Q2618" i="25"/>
  <c r="Q2619" i="25"/>
  <c r="Q2620" i="25"/>
  <c r="Q2621" i="25"/>
  <c r="Q2622" i="25"/>
  <c r="Q2623" i="25"/>
  <c r="Q2624" i="25"/>
  <c r="Q2625" i="25"/>
  <c r="Q2626" i="25"/>
  <c r="Q2627" i="25"/>
  <c r="Q2628" i="25"/>
  <c r="Q2629" i="25"/>
  <c r="Q2630" i="25"/>
  <c r="Q2631" i="25"/>
  <c r="Q2632" i="25"/>
  <c r="Q2633" i="25"/>
  <c r="Q2634" i="25"/>
  <c r="Q2635" i="25"/>
  <c r="Q2636" i="25"/>
  <c r="Q2637" i="25"/>
  <c r="Q2638" i="25"/>
  <c r="Q2639" i="25"/>
  <c r="Q2640" i="25"/>
  <c r="Q2641" i="25"/>
  <c r="Q2642" i="25"/>
  <c r="Q2643" i="25"/>
  <c r="Q2644" i="25"/>
  <c r="Q2645" i="25"/>
  <c r="Q2646" i="25"/>
  <c r="Q2647" i="25"/>
  <c r="Q2648" i="25"/>
  <c r="Q2649" i="25"/>
  <c r="Q2650" i="25"/>
  <c r="Q2651" i="25"/>
  <c r="Q2652" i="25"/>
  <c r="Q2653" i="25"/>
  <c r="Q2654" i="25"/>
  <c r="Q2655" i="25"/>
  <c r="Q2656" i="25"/>
  <c r="Q2657" i="25"/>
  <c r="Q2658" i="25"/>
  <c r="Q2659" i="25"/>
  <c r="Q2660" i="25"/>
  <c r="Q2661" i="25"/>
  <c r="Q2662" i="25"/>
  <c r="Q2663" i="25"/>
  <c r="Q2664" i="25"/>
  <c r="Q2665" i="25"/>
  <c r="Q2666" i="25"/>
  <c r="Q2667" i="25"/>
  <c r="Q2668" i="25"/>
  <c r="Q2669" i="25"/>
  <c r="Q2670" i="25"/>
  <c r="Q2671" i="25"/>
  <c r="Q2672" i="25"/>
  <c r="Q2673" i="25"/>
  <c r="Q2674" i="25"/>
  <c r="Q2675" i="25"/>
  <c r="Q2676" i="25"/>
  <c r="Q2677" i="25"/>
  <c r="Q2678" i="25"/>
  <c r="Q2679" i="25"/>
  <c r="Q2680" i="25"/>
  <c r="Q2681" i="25"/>
  <c r="Q2682" i="25"/>
  <c r="Q2683" i="25"/>
  <c r="Q2684" i="25"/>
  <c r="Q2685" i="25"/>
  <c r="Q2686" i="25"/>
  <c r="Q2687" i="25"/>
  <c r="Q2688" i="25"/>
  <c r="Q2689" i="25"/>
  <c r="Q2690" i="25"/>
  <c r="Q2691" i="25"/>
  <c r="Q2692" i="25"/>
  <c r="Q2693" i="25"/>
  <c r="Q2694" i="25"/>
  <c r="Q2695" i="25"/>
  <c r="Q2696" i="25"/>
  <c r="Q2697" i="25"/>
  <c r="Q2698" i="25"/>
  <c r="Q2699" i="25"/>
  <c r="Q2700" i="25"/>
  <c r="Q2701" i="25"/>
  <c r="Q2702" i="25"/>
  <c r="Q2703" i="25"/>
  <c r="Q2704" i="25"/>
  <c r="Q2705" i="25"/>
  <c r="Q2706" i="25"/>
  <c r="Q2707" i="25"/>
  <c r="Q2708" i="25"/>
  <c r="Q2709" i="25"/>
  <c r="Q2710" i="25"/>
  <c r="Q2711" i="25"/>
  <c r="Q2712" i="25"/>
  <c r="Q2713" i="25"/>
  <c r="Q2714" i="25"/>
  <c r="Q2715" i="25"/>
  <c r="Q2716" i="25"/>
  <c r="Q2717" i="25"/>
  <c r="Q2718" i="25"/>
  <c r="Q2719" i="25"/>
  <c r="Q2720" i="25"/>
  <c r="Q2721" i="25"/>
  <c r="Q2722" i="25"/>
  <c r="Q2723" i="25"/>
  <c r="Q2724" i="25"/>
  <c r="Q2725" i="25"/>
  <c r="Q2726" i="25"/>
  <c r="Q2727" i="25"/>
  <c r="Q2728" i="25"/>
  <c r="Q2729" i="25"/>
  <c r="Q2730" i="25"/>
  <c r="Q2731" i="25"/>
  <c r="Q2732" i="25"/>
  <c r="Q2733" i="25"/>
  <c r="Q2734" i="25"/>
  <c r="Q2735" i="25"/>
  <c r="Q2736" i="25"/>
  <c r="Q2737" i="25"/>
  <c r="Q2738" i="25"/>
  <c r="Q2739" i="25"/>
  <c r="Q2740" i="25"/>
  <c r="Q2741" i="25"/>
  <c r="Q2742" i="25"/>
  <c r="Q2743" i="25"/>
  <c r="Q2744" i="25"/>
  <c r="Q2745" i="25"/>
  <c r="Q2746" i="25"/>
  <c r="Q2747" i="25"/>
  <c r="Q2748" i="25"/>
  <c r="Q2749" i="25"/>
  <c r="Q2750" i="25"/>
  <c r="Q2751" i="25"/>
  <c r="Q2752" i="25"/>
  <c r="Q2753" i="25"/>
  <c r="Q2754" i="25"/>
  <c r="Q2755" i="25"/>
  <c r="Q2756" i="25"/>
  <c r="Q2757" i="25"/>
  <c r="Q2758" i="25"/>
  <c r="Q2759" i="25"/>
  <c r="Q2760" i="25"/>
  <c r="Q2761" i="25"/>
  <c r="Q2762" i="25"/>
  <c r="Q2763" i="25"/>
  <c r="Q2764" i="25"/>
  <c r="Q2765" i="25"/>
  <c r="Q2766" i="25"/>
  <c r="Q2767" i="25"/>
  <c r="Q2768" i="25"/>
  <c r="Q2769" i="25"/>
  <c r="Q2770" i="25"/>
  <c r="Q2771" i="25"/>
  <c r="Q2772" i="25"/>
  <c r="Q2773" i="25"/>
  <c r="Q2774" i="25"/>
  <c r="Q2775" i="25"/>
  <c r="Q2776" i="25"/>
  <c r="Q2777" i="25"/>
  <c r="Q2778" i="25"/>
  <c r="Q2779" i="25"/>
  <c r="Q2780" i="25"/>
  <c r="Q2781" i="25"/>
  <c r="Q2782" i="25"/>
  <c r="Q2783" i="25"/>
  <c r="Q2784" i="25"/>
  <c r="Q2785" i="25"/>
  <c r="Q2786" i="25"/>
  <c r="Q2787" i="25"/>
  <c r="Q2788" i="25"/>
  <c r="Q2789" i="25"/>
  <c r="Q2790" i="25"/>
  <c r="Q2791" i="25"/>
  <c r="Q2792" i="25"/>
  <c r="Q2793" i="25"/>
  <c r="Q2794" i="25"/>
  <c r="Q2795" i="25"/>
  <c r="Q2796" i="25"/>
  <c r="Q2797" i="25"/>
  <c r="Q2798" i="25"/>
  <c r="Q2799" i="25"/>
  <c r="Q2800" i="25"/>
  <c r="Q2801" i="25"/>
  <c r="Q2802" i="25"/>
  <c r="Q2803" i="25"/>
  <c r="Q2804" i="25"/>
  <c r="Q2805" i="25"/>
  <c r="Q2806" i="25"/>
  <c r="Q2807" i="25"/>
  <c r="Q2808" i="25"/>
  <c r="Q2809" i="25"/>
  <c r="Q2810" i="25"/>
  <c r="Q2811" i="25"/>
  <c r="Q2812" i="25"/>
  <c r="Q2813" i="25"/>
  <c r="Q2814" i="25"/>
  <c r="Q2815" i="25"/>
  <c r="Q2816" i="25"/>
  <c r="Q2817" i="25"/>
  <c r="Q2818" i="25"/>
  <c r="Q2819" i="25"/>
  <c r="Q2820" i="25"/>
  <c r="Q2821" i="25"/>
  <c r="Q2822" i="25"/>
  <c r="Q2823" i="25"/>
  <c r="Q2824" i="25"/>
  <c r="Q2825" i="25"/>
  <c r="Q2826" i="25"/>
  <c r="Q2827" i="25"/>
  <c r="Q2828" i="25"/>
  <c r="Q2829" i="25"/>
  <c r="Q2830" i="25"/>
  <c r="Q2831" i="25"/>
  <c r="Q2832" i="25"/>
  <c r="Q2833" i="25"/>
  <c r="Q2834" i="25"/>
  <c r="Q2835" i="25"/>
  <c r="Q2836" i="25"/>
  <c r="Q2837" i="25"/>
  <c r="Q2838" i="25"/>
  <c r="Q2839" i="25"/>
  <c r="Q2840" i="25"/>
  <c r="Q2841" i="25"/>
  <c r="Q2842" i="25"/>
  <c r="Q2843" i="25"/>
  <c r="Q2844" i="25"/>
  <c r="Q2845" i="25"/>
  <c r="Q2846" i="25"/>
  <c r="Q2847" i="25"/>
  <c r="Q2848" i="25"/>
  <c r="Q2849" i="25"/>
  <c r="Q2850" i="25"/>
  <c r="Q2851" i="25"/>
  <c r="Q2852" i="25"/>
  <c r="Q2853" i="25"/>
  <c r="Q2854" i="25"/>
  <c r="Q2855" i="25"/>
  <c r="Q2856" i="25"/>
  <c r="Q2857" i="25"/>
  <c r="Q2858" i="25"/>
  <c r="Q2859" i="25"/>
  <c r="Q2860" i="25"/>
  <c r="Q2861" i="25"/>
  <c r="Q2862" i="25"/>
  <c r="Q2863" i="25"/>
  <c r="Q2864" i="25"/>
  <c r="Q2865" i="25"/>
  <c r="Q2866" i="25"/>
  <c r="Q2867" i="25"/>
  <c r="Q2868" i="25"/>
  <c r="Q2869" i="25"/>
  <c r="Q2870" i="25"/>
  <c r="Q2871" i="25"/>
  <c r="Q2872" i="25"/>
  <c r="Q2873" i="25"/>
  <c r="Q2874" i="25"/>
  <c r="Q2875" i="25"/>
  <c r="Q2876" i="25"/>
  <c r="Q2877" i="25"/>
  <c r="Q2878" i="25"/>
  <c r="Q2879" i="25"/>
  <c r="Q2880" i="25"/>
  <c r="Q2881" i="25"/>
  <c r="Q2882" i="25"/>
  <c r="Q2883" i="25"/>
  <c r="Q2884" i="25"/>
  <c r="Q2885" i="25"/>
  <c r="Q2886" i="25"/>
  <c r="Q2887" i="25"/>
  <c r="Q2888" i="25"/>
  <c r="Q2889" i="25"/>
  <c r="Q2890" i="25"/>
  <c r="Q2891" i="25"/>
  <c r="Q2892" i="25"/>
  <c r="Q2893" i="25"/>
  <c r="Q2894" i="25"/>
  <c r="Q2895" i="25"/>
  <c r="Q2896" i="25"/>
  <c r="Q2897" i="25"/>
  <c r="Q2898" i="25"/>
  <c r="Q2899" i="25"/>
  <c r="Q2900" i="25"/>
  <c r="Q2901" i="25"/>
  <c r="Q2902" i="25"/>
  <c r="Q2903" i="25"/>
  <c r="Q2904" i="25"/>
  <c r="Q2905" i="25"/>
  <c r="Q2906" i="25"/>
  <c r="Q2907" i="25"/>
  <c r="Q2908" i="25"/>
  <c r="Q2909" i="25"/>
  <c r="Q2910" i="25"/>
  <c r="Q2911" i="25"/>
  <c r="Q2912" i="25"/>
  <c r="Q2913" i="25"/>
  <c r="Q2914" i="25"/>
  <c r="Q2915" i="25"/>
  <c r="Q2916" i="25"/>
  <c r="Q2917" i="25"/>
  <c r="Q2918" i="25"/>
  <c r="Q2919" i="25"/>
  <c r="Q2920" i="25"/>
  <c r="Q2921" i="25"/>
  <c r="Q2922" i="25"/>
  <c r="Q2923" i="25"/>
  <c r="Q2924" i="25"/>
  <c r="Q2925" i="25"/>
  <c r="Q2926" i="25"/>
  <c r="Q2927" i="25"/>
  <c r="Q2928" i="25"/>
  <c r="Q2929" i="25"/>
  <c r="Q2930" i="25"/>
  <c r="Q2931" i="25"/>
  <c r="Q2932" i="25"/>
  <c r="Q2933" i="25"/>
  <c r="Q2934" i="25"/>
  <c r="Q2935" i="25"/>
  <c r="Q2936" i="25"/>
  <c r="Q2937" i="25"/>
  <c r="Q2938" i="25"/>
  <c r="Q2939" i="25"/>
  <c r="Q2940" i="25"/>
  <c r="Q2941" i="25"/>
  <c r="Q2942" i="25"/>
  <c r="Q2943" i="25"/>
  <c r="Q2944" i="25"/>
  <c r="Q2945" i="25"/>
  <c r="Q2946" i="25"/>
  <c r="Q2947" i="25"/>
  <c r="Q2948" i="25"/>
  <c r="Q2949" i="25"/>
  <c r="Q2950" i="25"/>
  <c r="Q2951" i="25"/>
  <c r="Q2952" i="25"/>
  <c r="Q2953" i="25"/>
  <c r="Q2954" i="25"/>
  <c r="Q2955" i="25"/>
  <c r="Q2956" i="25"/>
  <c r="Q2957" i="25"/>
  <c r="Q2958" i="25"/>
  <c r="Q2959" i="25"/>
  <c r="Q2960" i="25"/>
  <c r="Q2961" i="25"/>
  <c r="Q2962" i="25"/>
  <c r="Q2963" i="25"/>
  <c r="Q2964" i="25"/>
  <c r="Q2965" i="25"/>
  <c r="Q2966" i="25"/>
  <c r="Q2967" i="25"/>
  <c r="Q2968" i="25"/>
  <c r="Q2969" i="25"/>
  <c r="Q2970" i="25"/>
  <c r="Q2971" i="25"/>
  <c r="Q2972" i="25"/>
  <c r="Q2973" i="25"/>
  <c r="Q2974" i="25"/>
  <c r="Q2975" i="25"/>
  <c r="Q2976" i="25"/>
  <c r="Q2977" i="25"/>
  <c r="Q2978" i="25"/>
  <c r="Q2979" i="25"/>
  <c r="Q2980" i="25"/>
  <c r="Q2981" i="25"/>
  <c r="Q2982" i="25"/>
  <c r="Q2983" i="25"/>
  <c r="Q2984" i="25"/>
  <c r="Q2985" i="25"/>
  <c r="Q2986" i="25"/>
  <c r="Q2987" i="25"/>
  <c r="Q2988" i="25"/>
  <c r="Q2989" i="25"/>
  <c r="Q2990" i="25"/>
  <c r="Q2991" i="25"/>
  <c r="Q2992" i="25"/>
  <c r="Q2993" i="25"/>
  <c r="Q2994" i="25"/>
  <c r="Q2995" i="25"/>
  <c r="Q2996" i="25"/>
  <c r="Q2997" i="25"/>
  <c r="Q2998" i="25"/>
  <c r="Q2999" i="25"/>
  <c r="Q3000" i="25"/>
  <c r="Q3001" i="25"/>
  <c r="Q3002" i="25"/>
  <c r="Q3003" i="25"/>
  <c r="Q3004" i="25"/>
  <c r="Q3005" i="25"/>
  <c r="Q3006" i="25"/>
  <c r="Q3007" i="25"/>
  <c r="Q3008" i="25"/>
  <c r="Q3009" i="25"/>
  <c r="Q3010" i="25"/>
  <c r="Q3011" i="25"/>
  <c r="Q3012" i="25"/>
  <c r="Q3013" i="25"/>
  <c r="Q3014" i="25"/>
  <c r="Q3015" i="25"/>
  <c r="Q3016" i="25"/>
  <c r="Q3017" i="25"/>
  <c r="Q3018" i="25"/>
  <c r="Q3019" i="25"/>
  <c r="Q3020" i="25"/>
  <c r="Q3021" i="25"/>
  <c r="Q3022" i="25"/>
  <c r="Q3023" i="25"/>
  <c r="Q3024" i="25"/>
  <c r="Q3025" i="25"/>
  <c r="Q3026" i="25"/>
  <c r="Q3027" i="25"/>
  <c r="Q3028" i="25"/>
  <c r="Q3029" i="25"/>
  <c r="Q3030" i="25"/>
  <c r="Q3031" i="25"/>
  <c r="Q3032" i="25"/>
  <c r="Q3033" i="25"/>
  <c r="Q3034" i="25"/>
  <c r="Q3035" i="25"/>
  <c r="Q3036" i="25"/>
  <c r="Q3037" i="25"/>
  <c r="Q3038" i="25"/>
  <c r="Q3039" i="25"/>
  <c r="Q3040" i="25"/>
  <c r="Q3041" i="25"/>
  <c r="Q3042" i="25"/>
  <c r="Q3043" i="25"/>
  <c r="Q3044" i="25"/>
  <c r="Q3045" i="25"/>
  <c r="Q3046" i="25"/>
  <c r="Q3047" i="25"/>
  <c r="Q3048" i="25"/>
  <c r="Q3049" i="25"/>
  <c r="Q3050" i="25"/>
  <c r="Q3051" i="25"/>
  <c r="Q3052" i="25"/>
  <c r="Q3053" i="25"/>
  <c r="Q3054" i="25"/>
  <c r="Q3055" i="25"/>
  <c r="Q3056" i="25"/>
  <c r="Q3057" i="25"/>
  <c r="Q3058" i="25"/>
  <c r="Q3059" i="25"/>
  <c r="Q3060" i="25"/>
  <c r="Q3061" i="25"/>
  <c r="Q3062" i="25"/>
  <c r="Q3063" i="25"/>
  <c r="Q3064" i="25"/>
  <c r="Q3065" i="25"/>
  <c r="Q3066" i="25"/>
  <c r="Q3067" i="25"/>
  <c r="Q3068" i="25"/>
  <c r="Q3069" i="25"/>
  <c r="Q3070" i="25"/>
  <c r="Q3071" i="25"/>
  <c r="Q3072" i="25"/>
  <c r="Q3073" i="25"/>
  <c r="Q3074" i="25"/>
  <c r="Q3075" i="25"/>
  <c r="Q3076" i="25"/>
  <c r="Q3077" i="25"/>
  <c r="Q3078" i="25"/>
  <c r="Q3079" i="25"/>
  <c r="Q3080" i="25"/>
  <c r="Q3081" i="25"/>
  <c r="Q3082" i="25"/>
  <c r="Q3083" i="25"/>
  <c r="Q3084" i="25"/>
  <c r="Q3085" i="25"/>
  <c r="Q3086" i="25"/>
  <c r="Q3087" i="25"/>
  <c r="Q3088" i="25"/>
  <c r="Q3089" i="25"/>
  <c r="Q3090" i="25"/>
  <c r="Q3091" i="25"/>
  <c r="Q3092" i="25"/>
  <c r="Q3093" i="25"/>
  <c r="Q3094" i="25"/>
  <c r="Q3095" i="25"/>
  <c r="Q3096" i="25"/>
  <c r="Q3097" i="25"/>
  <c r="Q3098" i="25"/>
  <c r="Q3099" i="25"/>
  <c r="Q3100" i="25"/>
  <c r="Q3101" i="25"/>
  <c r="Q3102" i="25"/>
  <c r="Q3103" i="25"/>
  <c r="Q3104" i="25"/>
  <c r="Q3105" i="25"/>
  <c r="Q3106" i="25"/>
  <c r="Q3107" i="25"/>
  <c r="Q3108" i="25"/>
  <c r="Q3109" i="25"/>
  <c r="Q3110" i="25"/>
  <c r="Q3111" i="25"/>
  <c r="Q3112" i="25"/>
  <c r="Q3113" i="25"/>
  <c r="Q3114" i="25"/>
  <c r="Q3115" i="25"/>
  <c r="Q3116" i="25"/>
  <c r="Q3117" i="25"/>
  <c r="Q3118" i="25"/>
  <c r="Q3119" i="25"/>
  <c r="Q3120" i="25"/>
  <c r="Q3121" i="25"/>
  <c r="R10" i="38" a="1"/>
  <c r="R10" i="38"/>
  <c r="R18" i="38" a="1"/>
  <c r="R18" i="38"/>
  <c r="R26" i="38" a="1"/>
  <c r="R26" i="38"/>
  <c r="R34" i="38" a="1"/>
  <c r="R34" i="38"/>
  <c r="R42" i="38" a="1"/>
  <c r="R42" i="38"/>
  <c r="R50" i="38" a="1"/>
  <c r="R50" i="38"/>
  <c r="R58" i="38" a="1"/>
  <c r="R58" i="38"/>
  <c r="R66" i="38" a="1"/>
  <c r="R66" i="38"/>
  <c r="R74" i="38" a="1"/>
  <c r="R74" i="38"/>
  <c r="R82" i="38" a="1"/>
  <c r="R82" i="38"/>
  <c r="R90" i="38" a="1"/>
  <c r="R90" i="38"/>
  <c r="R98" i="38" a="1"/>
  <c r="R98" i="38"/>
  <c r="R106" i="38" a="1"/>
  <c r="R106" i="38"/>
  <c r="R114" i="38" a="1"/>
  <c r="R114" i="38"/>
  <c r="R122" i="38" a="1"/>
  <c r="R122" i="38"/>
  <c r="R130" i="38" a="1"/>
  <c r="R130" i="38"/>
  <c r="R141" i="38" a="1"/>
  <c r="R141" i="38" s="1"/>
  <c r="R146" i="38" a="1"/>
  <c r="R146" i="38"/>
  <c r="R157" i="38" a="1"/>
  <c r="R157" i="38" s="1"/>
  <c r="R162" i="38" a="1"/>
  <c r="R162" i="38"/>
  <c r="R173" i="38" a="1"/>
  <c r="R173" i="38" s="1"/>
  <c r="R177" i="38" a="1"/>
  <c r="R177" i="38" s="1"/>
  <c r="R181" i="38" a="1"/>
  <c r="R181" i="38" s="1"/>
  <c r="R185" i="38" a="1"/>
  <c r="R185" i="38" s="1"/>
  <c r="R189" i="38" a="1"/>
  <c r="R189" i="38" s="1"/>
  <c r="R193" i="38" a="1"/>
  <c r="R193" i="38" s="1"/>
  <c r="R197" i="38" a="1"/>
  <c r="R197" i="38" s="1"/>
  <c r="R201" i="38" a="1"/>
  <c r="R201" i="38" s="1"/>
  <c r="R205" i="38" a="1"/>
  <c r="R205" i="38" s="1"/>
  <c r="R209" i="38" a="1"/>
  <c r="R209" i="38" s="1"/>
  <c r="R213" i="38" a="1"/>
  <c r="R213" i="38" s="1"/>
  <c r="R217" i="38" a="1"/>
  <c r="R217" i="38" s="1"/>
  <c r="R221" i="38" a="1"/>
  <c r="R221" i="38" s="1"/>
  <c r="R225" i="38" a="1"/>
  <c r="R225" i="38" s="1"/>
  <c r="R229" i="38" a="1"/>
  <c r="R229" i="38" s="1"/>
  <c r="R233" i="38" a="1"/>
  <c r="R233" i="38" s="1"/>
  <c r="R238" i="38" a="1"/>
  <c r="R238" i="38"/>
  <c r="R241" i="38" a="1"/>
  <c r="R241" i="38" s="1"/>
  <c r="R246" i="38" a="1"/>
  <c r="R246" i="38"/>
  <c r="R250" i="38" a="1"/>
  <c r="R250" i="38"/>
  <c r="R254" i="38" a="1"/>
  <c r="R254" i="38"/>
  <c r="R258" i="38" a="1"/>
  <c r="R258" i="38"/>
  <c r="R262" i="38" a="1"/>
  <c r="R262" i="38"/>
  <c r="R266" i="38" a="1"/>
  <c r="R266" i="38"/>
  <c r="R270" i="38" a="1"/>
  <c r="R270" i="38"/>
  <c r="R274" i="38" a="1"/>
  <c r="R274" i="38"/>
  <c r="R278" i="38" a="1"/>
  <c r="R278" i="38"/>
  <c r="R282" i="38" a="1"/>
  <c r="R282" i="38"/>
  <c r="R286" i="38" a="1"/>
  <c r="R286" i="38"/>
  <c r="R290" i="38" a="1"/>
  <c r="R290" i="38"/>
  <c r="R294" i="38" a="1"/>
  <c r="R294" i="38"/>
  <c r="R298" i="38" a="1"/>
  <c r="R298" i="38"/>
  <c r="R302" i="38" a="1"/>
  <c r="R302" i="38"/>
  <c r="R306" i="38" a="1"/>
  <c r="R306" i="38"/>
  <c r="R310" i="38" a="1"/>
  <c r="R310" i="38"/>
  <c r="R314" i="38" a="1"/>
  <c r="R314" i="38"/>
  <c r="R318" i="38" a="1"/>
  <c r="R318" i="38"/>
  <c r="R322" i="38" a="1"/>
  <c r="R322" i="38"/>
  <c r="R326" i="38" a="1"/>
  <c r="R326" i="38"/>
  <c r="R330" i="38" a="1"/>
  <c r="R330" i="38"/>
  <c r="R334" i="38" a="1"/>
  <c r="R334" i="38"/>
  <c r="R338" i="38" a="1"/>
  <c r="R338" i="38"/>
  <c r="P3" i="38"/>
  <c r="R3" i="38" s="1" a="1"/>
  <c r="R3" i="38" s="1"/>
  <c r="P4" i="38"/>
  <c r="R4" i="38" s="1" a="1"/>
  <c r="R4" i="38" s="1"/>
  <c r="P5" i="38"/>
  <c r="R5" i="38" s="1" a="1"/>
  <c r="R5" i="38" s="1"/>
  <c r="P6" i="38"/>
  <c r="R6" i="38" s="1" a="1"/>
  <c r="R6" i="38" s="1"/>
  <c r="P7" i="38"/>
  <c r="R7" i="38" s="1" a="1"/>
  <c r="R7" i="38" s="1"/>
  <c r="P8" i="38"/>
  <c r="R8" i="38" s="1" a="1"/>
  <c r="R8" i="38" s="1"/>
  <c r="P9" i="38"/>
  <c r="R9" i="38" s="1" a="1"/>
  <c r="R9" i="38" s="1"/>
  <c r="P10" i="38"/>
  <c r="P11" i="38"/>
  <c r="R11" i="38" s="1" a="1"/>
  <c r="R11" i="38" s="1"/>
  <c r="P12" i="38"/>
  <c r="R12" i="38" s="1" a="1"/>
  <c r="R12" i="38" s="1"/>
  <c r="P13" i="38"/>
  <c r="R13" i="38" s="1" a="1"/>
  <c r="R13" i="38" s="1"/>
  <c r="P14" i="38"/>
  <c r="R14" i="38" s="1" a="1"/>
  <c r="R14" i="38" s="1"/>
  <c r="P15" i="38"/>
  <c r="R15" i="38" s="1" a="1"/>
  <c r="R15" i="38" s="1"/>
  <c r="P16" i="38"/>
  <c r="R16" i="38" s="1" a="1"/>
  <c r="R16" i="38" s="1"/>
  <c r="P17" i="38"/>
  <c r="R17" i="38" s="1" a="1"/>
  <c r="R17" i="38" s="1"/>
  <c r="P18" i="38"/>
  <c r="P19" i="38"/>
  <c r="R19" i="38" s="1" a="1"/>
  <c r="R19" i="38" s="1"/>
  <c r="P20" i="38"/>
  <c r="R20" i="38" s="1" a="1"/>
  <c r="R20" i="38" s="1"/>
  <c r="P21" i="38"/>
  <c r="R21" i="38" s="1" a="1"/>
  <c r="R21" i="38" s="1"/>
  <c r="P22" i="38"/>
  <c r="R22" i="38" s="1" a="1"/>
  <c r="R22" i="38" s="1"/>
  <c r="P23" i="38"/>
  <c r="R23" i="38" s="1" a="1"/>
  <c r="R23" i="38" s="1"/>
  <c r="P24" i="38"/>
  <c r="R24" i="38" s="1" a="1"/>
  <c r="R24" i="38" s="1"/>
  <c r="P25" i="38"/>
  <c r="R25" i="38" s="1" a="1"/>
  <c r="R25" i="38" s="1"/>
  <c r="P26" i="38"/>
  <c r="P27" i="38"/>
  <c r="R27" i="38" s="1" a="1"/>
  <c r="R27" i="38" s="1"/>
  <c r="P28" i="38"/>
  <c r="R28" i="38" s="1" a="1"/>
  <c r="R28" i="38" s="1"/>
  <c r="P29" i="38"/>
  <c r="R29" i="38" s="1" a="1"/>
  <c r="R29" i="38" s="1"/>
  <c r="P30" i="38"/>
  <c r="R30" i="38" s="1" a="1"/>
  <c r="R30" i="38" s="1"/>
  <c r="P31" i="38"/>
  <c r="R31" i="38" s="1" a="1"/>
  <c r="R31" i="38" s="1"/>
  <c r="P32" i="38"/>
  <c r="R32" i="38" s="1" a="1"/>
  <c r="R32" i="38" s="1"/>
  <c r="P33" i="38"/>
  <c r="R33" i="38" s="1" a="1"/>
  <c r="R33" i="38" s="1"/>
  <c r="P34" i="38"/>
  <c r="P35" i="38"/>
  <c r="R35" i="38" s="1" a="1"/>
  <c r="R35" i="38" s="1"/>
  <c r="P36" i="38"/>
  <c r="R36" i="38" s="1" a="1"/>
  <c r="R36" i="38" s="1"/>
  <c r="P37" i="38"/>
  <c r="R37" i="38" s="1" a="1"/>
  <c r="R37" i="38" s="1"/>
  <c r="P38" i="38"/>
  <c r="R38" i="38" s="1" a="1"/>
  <c r="R38" i="38" s="1"/>
  <c r="P39" i="38"/>
  <c r="R39" i="38" s="1" a="1"/>
  <c r="R39" i="38" s="1"/>
  <c r="P40" i="38"/>
  <c r="R40" i="38" s="1" a="1"/>
  <c r="R40" i="38" s="1"/>
  <c r="P41" i="38"/>
  <c r="R41" i="38" s="1" a="1"/>
  <c r="R41" i="38" s="1"/>
  <c r="P42" i="38"/>
  <c r="P43" i="38"/>
  <c r="R43" i="38" s="1" a="1"/>
  <c r="R43" i="38" s="1"/>
  <c r="P44" i="38"/>
  <c r="R44" i="38" s="1" a="1"/>
  <c r="R44" i="38" s="1"/>
  <c r="P45" i="38"/>
  <c r="R45" i="38" s="1" a="1"/>
  <c r="R45" i="38" s="1"/>
  <c r="P46" i="38"/>
  <c r="R46" i="38" s="1" a="1"/>
  <c r="R46" i="38" s="1"/>
  <c r="P47" i="38"/>
  <c r="R47" i="38" s="1" a="1"/>
  <c r="R47" i="38" s="1"/>
  <c r="P48" i="38"/>
  <c r="R48" i="38" s="1" a="1"/>
  <c r="R48" i="38" s="1"/>
  <c r="P49" i="38"/>
  <c r="R49" i="38" s="1" a="1"/>
  <c r="R49" i="38" s="1"/>
  <c r="P50" i="38"/>
  <c r="P51" i="38"/>
  <c r="R51" i="38" s="1" a="1"/>
  <c r="R51" i="38" s="1"/>
  <c r="P52" i="38"/>
  <c r="R52" i="38" s="1" a="1"/>
  <c r="R52" i="38" s="1"/>
  <c r="P53" i="38"/>
  <c r="R53" i="38" s="1" a="1"/>
  <c r="R53" i="38" s="1"/>
  <c r="P54" i="38"/>
  <c r="R54" i="38" s="1" a="1"/>
  <c r="R54" i="38" s="1"/>
  <c r="P55" i="38"/>
  <c r="R55" i="38" s="1" a="1"/>
  <c r="R55" i="38" s="1"/>
  <c r="P56" i="38"/>
  <c r="R56" i="38" s="1" a="1"/>
  <c r="R56" i="38" s="1"/>
  <c r="P57" i="38"/>
  <c r="R57" i="38" s="1" a="1"/>
  <c r="R57" i="38" s="1"/>
  <c r="P58" i="38"/>
  <c r="P59" i="38"/>
  <c r="R59" i="38" s="1" a="1"/>
  <c r="R59" i="38" s="1"/>
  <c r="P60" i="38"/>
  <c r="R60" i="38" s="1" a="1"/>
  <c r="R60" i="38" s="1"/>
  <c r="P61" i="38"/>
  <c r="R61" i="38" s="1" a="1"/>
  <c r="R61" i="38" s="1"/>
  <c r="P62" i="38"/>
  <c r="R62" i="38" s="1" a="1"/>
  <c r="R62" i="38" s="1"/>
  <c r="P63" i="38"/>
  <c r="R63" i="38" s="1" a="1"/>
  <c r="R63" i="38" s="1"/>
  <c r="P64" i="38"/>
  <c r="R64" i="38" s="1" a="1"/>
  <c r="R64" i="38" s="1"/>
  <c r="P65" i="38"/>
  <c r="R65" i="38" s="1" a="1"/>
  <c r="R65" i="38" s="1"/>
  <c r="P66" i="38"/>
  <c r="P67" i="38"/>
  <c r="R67" i="38" s="1" a="1"/>
  <c r="R67" i="38" s="1"/>
  <c r="P68" i="38"/>
  <c r="R68" i="38" s="1" a="1"/>
  <c r="R68" i="38" s="1"/>
  <c r="P69" i="38"/>
  <c r="R69" i="38" s="1" a="1"/>
  <c r="R69" i="38" s="1"/>
  <c r="P70" i="38"/>
  <c r="R70" i="38" s="1" a="1"/>
  <c r="R70" i="38" s="1"/>
  <c r="P71" i="38"/>
  <c r="R71" i="38" s="1" a="1"/>
  <c r="R71" i="38" s="1"/>
  <c r="P72" i="38"/>
  <c r="R72" i="38" s="1" a="1"/>
  <c r="R72" i="38" s="1"/>
  <c r="P73" i="38"/>
  <c r="R73" i="38" s="1" a="1"/>
  <c r="R73" i="38" s="1"/>
  <c r="P74" i="38"/>
  <c r="P75" i="38"/>
  <c r="R75" i="38" s="1" a="1"/>
  <c r="R75" i="38" s="1"/>
  <c r="P76" i="38"/>
  <c r="R76" i="38" s="1" a="1"/>
  <c r="R76" i="38" s="1"/>
  <c r="P77" i="38"/>
  <c r="R77" i="38" s="1" a="1"/>
  <c r="R77" i="38" s="1"/>
  <c r="P78" i="38"/>
  <c r="R78" i="38" s="1" a="1"/>
  <c r="R78" i="38" s="1"/>
  <c r="P79" i="38"/>
  <c r="R79" i="38" s="1" a="1"/>
  <c r="R79" i="38" s="1"/>
  <c r="P80" i="38"/>
  <c r="R80" i="38" s="1" a="1"/>
  <c r="R80" i="38" s="1"/>
  <c r="P81" i="38"/>
  <c r="R81" i="38" s="1" a="1"/>
  <c r="R81" i="38" s="1"/>
  <c r="P82" i="38"/>
  <c r="P83" i="38"/>
  <c r="R83" i="38" s="1" a="1"/>
  <c r="R83" i="38" s="1"/>
  <c r="P84" i="38"/>
  <c r="R84" i="38" s="1" a="1"/>
  <c r="R84" i="38" s="1"/>
  <c r="P85" i="38"/>
  <c r="R85" i="38" s="1" a="1"/>
  <c r="R85" i="38" s="1"/>
  <c r="P86" i="38"/>
  <c r="R86" i="38" s="1" a="1"/>
  <c r="R86" i="38" s="1"/>
  <c r="P87" i="38"/>
  <c r="R87" i="38" s="1" a="1"/>
  <c r="R87" i="38" s="1"/>
  <c r="P88" i="38"/>
  <c r="R88" i="38" s="1" a="1"/>
  <c r="R88" i="38" s="1"/>
  <c r="P89" i="38"/>
  <c r="R89" i="38" s="1" a="1"/>
  <c r="R89" i="38" s="1"/>
  <c r="P90" i="38"/>
  <c r="P91" i="38"/>
  <c r="R91" i="38" s="1" a="1"/>
  <c r="R91" i="38" s="1"/>
  <c r="P92" i="38"/>
  <c r="R92" i="38" s="1" a="1"/>
  <c r="R92" i="38" s="1"/>
  <c r="P93" i="38"/>
  <c r="R93" i="38" s="1" a="1"/>
  <c r="R93" i="38" s="1"/>
  <c r="P94" i="38"/>
  <c r="R94" i="38" s="1" a="1"/>
  <c r="R94" i="38" s="1"/>
  <c r="P95" i="38"/>
  <c r="R95" i="38" s="1" a="1"/>
  <c r="R95" i="38" s="1"/>
  <c r="P96" i="38"/>
  <c r="R96" i="38" s="1" a="1"/>
  <c r="R96" i="38" s="1"/>
  <c r="P97" i="38"/>
  <c r="R97" i="38" s="1" a="1"/>
  <c r="R97" i="38" s="1"/>
  <c r="P98" i="38"/>
  <c r="P99" i="38"/>
  <c r="R99" i="38" s="1" a="1"/>
  <c r="R99" i="38" s="1"/>
  <c r="P100" i="38"/>
  <c r="R100" i="38" s="1" a="1"/>
  <c r="R100" i="38" s="1"/>
  <c r="P101" i="38"/>
  <c r="R101" i="38" s="1" a="1"/>
  <c r="R101" i="38" s="1"/>
  <c r="P102" i="38"/>
  <c r="R102" i="38" s="1" a="1"/>
  <c r="R102" i="38" s="1"/>
  <c r="P103" i="38"/>
  <c r="R103" i="38" s="1" a="1"/>
  <c r="R103" i="38" s="1"/>
  <c r="P104" i="38"/>
  <c r="R104" i="38" s="1" a="1"/>
  <c r="R104" i="38" s="1"/>
  <c r="P105" i="38"/>
  <c r="R105" i="38" s="1" a="1"/>
  <c r="R105" i="38" s="1"/>
  <c r="P106" i="38"/>
  <c r="P107" i="38"/>
  <c r="R107" i="38" s="1" a="1"/>
  <c r="R107" i="38" s="1"/>
  <c r="P108" i="38"/>
  <c r="R108" i="38" s="1" a="1"/>
  <c r="R108" i="38" s="1"/>
  <c r="P109" i="38"/>
  <c r="R109" i="38" s="1" a="1"/>
  <c r="R109" i="38" s="1"/>
  <c r="P110" i="38"/>
  <c r="R110" i="38" s="1" a="1"/>
  <c r="R110" i="38" s="1"/>
  <c r="P111" i="38"/>
  <c r="R111" i="38" s="1" a="1"/>
  <c r="R111" i="38" s="1"/>
  <c r="P112" i="38"/>
  <c r="R112" i="38" s="1" a="1"/>
  <c r="R112" i="38" s="1"/>
  <c r="P113" i="38"/>
  <c r="R113" i="38" s="1" a="1"/>
  <c r="R113" i="38" s="1"/>
  <c r="P114" i="38"/>
  <c r="P115" i="38"/>
  <c r="R115" i="38" s="1" a="1"/>
  <c r="R115" i="38" s="1"/>
  <c r="P116" i="38"/>
  <c r="R116" i="38" s="1" a="1"/>
  <c r="R116" i="38" s="1"/>
  <c r="P117" i="38"/>
  <c r="R117" i="38" s="1" a="1"/>
  <c r="R117" i="38" s="1"/>
  <c r="P118" i="38"/>
  <c r="R118" i="38" s="1" a="1"/>
  <c r="R118" i="38" s="1"/>
  <c r="P119" i="38"/>
  <c r="R119" i="38" s="1" a="1"/>
  <c r="R119" i="38" s="1"/>
  <c r="P120" i="38"/>
  <c r="R120" i="38" s="1" a="1"/>
  <c r="R120" i="38" s="1"/>
  <c r="P121" i="38"/>
  <c r="R121" i="38" s="1" a="1"/>
  <c r="R121" i="38" s="1"/>
  <c r="P122" i="38"/>
  <c r="P123" i="38"/>
  <c r="R123" i="38" s="1" a="1"/>
  <c r="R123" i="38" s="1"/>
  <c r="P124" i="38"/>
  <c r="R124" i="38" s="1" a="1"/>
  <c r="R124" i="38" s="1"/>
  <c r="P125" i="38"/>
  <c r="R125" i="38" s="1" a="1"/>
  <c r="R125" i="38" s="1"/>
  <c r="P126" i="38"/>
  <c r="R126" i="38" s="1" a="1"/>
  <c r="R126" i="38" s="1"/>
  <c r="P127" i="38"/>
  <c r="R127" i="38" s="1" a="1"/>
  <c r="R127" i="38" s="1"/>
  <c r="P128" i="38"/>
  <c r="R128" i="38" s="1" a="1"/>
  <c r="R128" i="38" s="1"/>
  <c r="P129" i="38"/>
  <c r="R129" i="38" s="1" a="1"/>
  <c r="R129" i="38" s="1"/>
  <c r="P130" i="38"/>
  <c r="P131" i="38"/>
  <c r="R131" i="38" s="1" a="1"/>
  <c r="R131" i="38" s="1"/>
  <c r="P132" i="38"/>
  <c r="R132" i="38" s="1" a="1"/>
  <c r="R132" i="38" s="1"/>
  <c r="P133" i="38"/>
  <c r="R133" i="38" s="1" a="1"/>
  <c r="R133" i="38" s="1"/>
  <c r="P134" i="38"/>
  <c r="R134" i="38" s="1" a="1"/>
  <c r="R134" i="38" s="1"/>
  <c r="P135" i="38"/>
  <c r="R135" i="38" s="1" a="1"/>
  <c r="R135" i="38" s="1"/>
  <c r="P136" i="38"/>
  <c r="R136" i="38" s="1" a="1"/>
  <c r="R136" i="38" s="1"/>
  <c r="P137" i="38"/>
  <c r="R137" i="38" s="1" a="1"/>
  <c r="R137" i="38" s="1"/>
  <c r="P138" i="38"/>
  <c r="R138" i="38" s="1" a="1"/>
  <c r="R138" i="38" s="1"/>
  <c r="P139" i="38"/>
  <c r="R139" i="38" s="1" a="1"/>
  <c r="R139" i="38" s="1"/>
  <c r="P140" i="38"/>
  <c r="R140" i="38" s="1" a="1"/>
  <c r="R140" i="38" s="1"/>
  <c r="P141" i="38"/>
  <c r="P142" i="38"/>
  <c r="R142" i="38" s="1" a="1"/>
  <c r="R142" i="38" s="1"/>
  <c r="P143" i="38"/>
  <c r="R143" i="38" s="1" a="1"/>
  <c r="R143" i="38" s="1"/>
  <c r="P144" i="38"/>
  <c r="R144" i="38" s="1" a="1"/>
  <c r="R144" i="38" s="1"/>
  <c r="P145" i="38"/>
  <c r="R145" i="38" s="1" a="1"/>
  <c r="R145" i="38" s="1"/>
  <c r="P146" i="38"/>
  <c r="P147" i="38"/>
  <c r="R147" i="38" s="1" a="1"/>
  <c r="R147" i="38" s="1"/>
  <c r="P148" i="38"/>
  <c r="R148" i="38" s="1" a="1"/>
  <c r="R148" i="38" s="1"/>
  <c r="P149" i="38"/>
  <c r="R149" i="38" s="1" a="1"/>
  <c r="R149" i="38" s="1"/>
  <c r="P150" i="38"/>
  <c r="R150" i="38" s="1" a="1"/>
  <c r="R150" i="38" s="1"/>
  <c r="P151" i="38"/>
  <c r="R151" i="38" s="1" a="1"/>
  <c r="R151" i="38" s="1"/>
  <c r="P152" i="38"/>
  <c r="R152" i="38" s="1" a="1"/>
  <c r="R152" i="38" s="1"/>
  <c r="P153" i="38"/>
  <c r="R153" i="38" s="1" a="1"/>
  <c r="R153" i="38" s="1"/>
  <c r="P154" i="38"/>
  <c r="R154" i="38" s="1" a="1"/>
  <c r="R154" i="38" s="1"/>
  <c r="P155" i="38"/>
  <c r="R155" i="38" s="1" a="1"/>
  <c r="R155" i="38" s="1"/>
  <c r="P156" i="38"/>
  <c r="R156" i="38" s="1" a="1"/>
  <c r="R156" i="38" s="1"/>
  <c r="P157" i="38"/>
  <c r="P158" i="38"/>
  <c r="R158" i="38" s="1" a="1"/>
  <c r="R158" i="38" s="1"/>
  <c r="P159" i="38"/>
  <c r="R159" i="38" s="1" a="1"/>
  <c r="R159" i="38" s="1"/>
  <c r="P160" i="38"/>
  <c r="R160" i="38" s="1" a="1"/>
  <c r="R160" i="38" s="1"/>
  <c r="P161" i="38"/>
  <c r="R161" i="38" s="1" a="1"/>
  <c r="R161" i="38" s="1"/>
  <c r="P162" i="38"/>
  <c r="P163" i="38"/>
  <c r="R163" i="38" s="1" a="1"/>
  <c r="R163" i="38" s="1"/>
  <c r="P164" i="38"/>
  <c r="R164" i="38" s="1" a="1"/>
  <c r="R164" i="38" s="1"/>
  <c r="P165" i="38"/>
  <c r="R165" i="38" s="1" a="1"/>
  <c r="R165" i="38" s="1"/>
  <c r="P166" i="38"/>
  <c r="R166" i="38" s="1" a="1"/>
  <c r="R166" i="38" s="1"/>
  <c r="P167" i="38"/>
  <c r="R167" i="38" s="1" a="1"/>
  <c r="R167" i="38" s="1"/>
  <c r="P168" i="38"/>
  <c r="R168" i="38" s="1" a="1"/>
  <c r="R168" i="38" s="1"/>
  <c r="P169" i="38"/>
  <c r="R169" i="38" s="1" a="1"/>
  <c r="R169" i="38" s="1"/>
  <c r="P170" i="38"/>
  <c r="R170" i="38" s="1" a="1"/>
  <c r="R170" i="38" s="1"/>
  <c r="P171" i="38"/>
  <c r="R171" i="38" s="1" a="1"/>
  <c r="R171" i="38" s="1"/>
  <c r="P172" i="38"/>
  <c r="R172" i="38" s="1" a="1"/>
  <c r="R172" i="38" s="1"/>
  <c r="P173" i="38"/>
  <c r="P174" i="38"/>
  <c r="R174" i="38" s="1" a="1"/>
  <c r="R174" i="38" s="1"/>
  <c r="P175" i="38"/>
  <c r="R175" i="38" s="1" a="1"/>
  <c r="R175" i="38" s="1"/>
  <c r="P176" i="38"/>
  <c r="R176" i="38" s="1" a="1"/>
  <c r="R176" i="38" s="1"/>
  <c r="P177" i="38"/>
  <c r="P178" i="38"/>
  <c r="R178" i="38" s="1" a="1"/>
  <c r="R178" i="38" s="1"/>
  <c r="P179" i="38"/>
  <c r="R179" i="38" s="1" a="1"/>
  <c r="R179" i="38" s="1"/>
  <c r="P180" i="38"/>
  <c r="R180" i="38" s="1" a="1"/>
  <c r="R180" i="38" s="1"/>
  <c r="P181" i="38"/>
  <c r="P182" i="38"/>
  <c r="R182" i="38" s="1" a="1"/>
  <c r="R182" i="38" s="1"/>
  <c r="P183" i="38"/>
  <c r="R183" i="38" s="1" a="1"/>
  <c r="R183" i="38" s="1"/>
  <c r="P184" i="38"/>
  <c r="R184" i="38" s="1" a="1"/>
  <c r="R184" i="38" s="1"/>
  <c r="P185" i="38"/>
  <c r="P186" i="38"/>
  <c r="R186" i="38" s="1" a="1"/>
  <c r="R186" i="38" s="1"/>
  <c r="P187" i="38"/>
  <c r="R187" i="38" s="1" a="1"/>
  <c r="R187" i="38" s="1"/>
  <c r="P188" i="38"/>
  <c r="R188" i="38" s="1" a="1"/>
  <c r="R188" i="38" s="1"/>
  <c r="P189" i="38"/>
  <c r="P190" i="38"/>
  <c r="R190" i="38" s="1" a="1"/>
  <c r="R190" i="38" s="1"/>
  <c r="P191" i="38"/>
  <c r="R191" i="38" s="1" a="1"/>
  <c r="R191" i="38" s="1"/>
  <c r="P192" i="38"/>
  <c r="R192" i="38" s="1" a="1"/>
  <c r="R192" i="38" s="1"/>
  <c r="P193" i="38"/>
  <c r="P194" i="38"/>
  <c r="R194" i="38" s="1" a="1"/>
  <c r="R194" i="38" s="1"/>
  <c r="P195" i="38"/>
  <c r="R195" i="38" s="1" a="1"/>
  <c r="R195" i="38" s="1"/>
  <c r="P196" i="38"/>
  <c r="R196" i="38" s="1" a="1"/>
  <c r="R196" i="38" s="1"/>
  <c r="P197" i="38"/>
  <c r="P198" i="38"/>
  <c r="R198" i="38" s="1" a="1"/>
  <c r="R198" i="38" s="1"/>
  <c r="P199" i="38"/>
  <c r="R199" i="38" s="1" a="1"/>
  <c r="R199" i="38" s="1"/>
  <c r="P200" i="38"/>
  <c r="R200" i="38" s="1" a="1"/>
  <c r="R200" i="38" s="1"/>
  <c r="P201" i="38"/>
  <c r="P202" i="38"/>
  <c r="R202" i="38" s="1" a="1"/>
  <c r="R202" i="38" s="1"/>
  <c r="P203" i="38"/>
  <c r="R203" i="38" s="1" a="1"/>
  <c r="R203" i="38" s="1"/>
  <c r="P204" i="38"/>
  <c r="R204" i="38" s="1" a="1"/>
  <c r="R204" i="38" s="1"/>
  <c r="P205" i="38"/>
  <c r="P206" i="38"/>
  <c r="R206" i="38" s="1" a="1"/>
  <c r="R206" i="38" s="1"/>
  <c r="P207" i="38"/>
  <c r="R207" i="38" s="1" a="1"/>
  <c r="R207" i="38" s="1"/>
  <c r="P208" i="38"/>
  <c r="R208" i="38" s="1" a="1"/>
  <c r="R208" i="38" s="1"/>
  <c r="P209" i="38"/>
  <c r="P210" i="38"/>
  <c r="R210" i="38" s="1" a="1"/>
  <c r="R210" i="38" s="1"/>
  <c r="P211" i="38"/>
  <c r="R211" i="38" s="1" a="1"/>
  <c r="R211" i="38" s="1"/>
  <c r="P212" i="38"/>
  <c r="R212" i="38" s="1" a="1"/>
  <c r="R212" i="38" s="1"/>
  <c r="P213" i="38"/>
  <c r="P214" i="38"/>
  <c r="R214" i="38" s="1" a="1"/>
  <c r="R214" i="38" s="1"/>
  <c r="P215" i="38"/>
  <c r="R215" i="38" s="1" a="1"/>
  <c r="R215" i="38" s="1"/>
  <c r="P216" i="38"/>
  <c r="R216" i="38" s="1" a="1"/>
  <c r="R216" i="38" s="1"/>
  <c r="P217" i="38"/>
  <c r="P218" i="38"/>
  <c r="R218" i="38" s="1" a="1"/>
  <c r="R218" i="38" s="1"/>
  <c r="P219" i="38"/>
  <c r="R219" i="38" s="1" a="1"/>
  <c r="R219" i="38" s="1"/>
  <c r="P220" i="38"/>
  <c r="R220" i="38" s="1" a="1"/>
  <c r="R220" i="38" s="1"/>
  <c r="P221" i="38"/>
  <c r="P222" i="38"/>
  <c r="R222" i="38" s="1" a="1"/>
  <c r="R222" i="38" s="1"/>
  <c r="P223" i="38"/>
  <c r="R223" i="38" s="1" a="1"/>
  <c r="R223" i="38" s="1"/>
  <c r="P224" i="38"/>
  <c r="R224" i="38" s="1" a="1"/>
  <c r="R224" i="38" s="1"/>
  <c r="P225" i="38"/>
  <c r="P226" i="38"/>
  <c r="R226" i="38" s="1" a="1"/>
  <c r="R226" i="38" s="1"/>
  <c r="P227" i="38"/>
  <c r="R227" i="38" s="1" a="1"/>
  <c r="R227" i="38" s="1"/>
  <c r="P228" i="38"/>
  <c r="R228" i="38" s="1" a="1"/>
  <c r="R228" i="38" s="1"/>
  <c r="P229" i="38"/>
  <c r="P230" i="38"/>
  <c r="R230" i="38" s="1" a="1"/>
  <c r="R230" i="38" s="1"/>
  <c r="P231" i="38"/>
  <c r="R231" i="38" s="1" a="1"/>
  <c r="R231" i="38" s="1"/>
  <c r="P232" i="38"/>
  <c r="R232" i="38" s="1" a="1"/>
  <c r="R232" i="38" s="1"/>
  <c r="P233" i="38"/>
  <c r="P234" i="38"/>
  <c r="R234" i="38" s="1" a="1"/>
  <c r="R234" i="38" s="1"/>
  <c r="P235" i="38"/>
  <c r="R235" i="38" s="1" a="1"/>
  <c r="R235" i="38" s="1"/>
  <c r="P236" i="38"/>
  <c r="R236" i="38" s="1" a="1"/>
  <c r="R236" i="38" s="1"/>
  <c r="P237" i="38"/>
  <c r="R237" i="38" s="1" a="1"/>
  <c r="R237" i="38" s="1"/>
  <c r="P238" i="38"/>
  <c r="P239" i="38"/>
  <c r="R239" i="38" s="1" a="1"/>
  <c r="R239" i="38" s="1"/>
  <c r="P240" i="38"/>
  <c r="R240" i="38" s="1" a="1"/>
  <c r="R240" i="38" s="1"/>
  <c r="P241" i="38"/>
  <c r="P242" i="38"/>
  <c r="R242" i="38" s="1" a="1"/>
  <c r="R242" i="38" s="1"/>
  <c r="P243" i="38"/>
  <c r="R243" i="38" s="1" a="1"/>
  <c r="R243" i="38" s="1"/>
  <c r="P244" i="38"/>
  <c r="R244" i="38" s="1" a="1"/>
  <c r="R244" i="38" s="1"/>
  <c r="P245" i="38"/>
  <c r="R245" i="38" s="1" a="1"/>
  <c r="R245" i="38" s="1"/>
  <c r="P246" i="38"/>
  <c r="P247" i="38"/>
  <c r="R247" i="38" s="1" a="1"/>
  <c r="R247" i="38" s="1"/>
  <c r="P248" i="38"/>
  <c r="R248" i="38" s="1" a="1"/>
  <c r="R248" i="38" s="1"/>
  <c r="P249" i="38"/>
  <c r="R249" i="38" s="1" a="1"/>
  <c r="R249" i="38" s="1"/>
  <c r="P250" i="38"/>
  <c r="P251" i="38"/>
  <c r="R251" i="38" s="1" a="1"/>
  <c r="R251" i="38" s="1"/>
  <c r="P252" i="38"/>
  <c r="R252" i="38" s="1" a="1"/>
  <c r="R252" i="38" s="1"/>
  <c r="P253" i="38"/>
  <c r="R253" i="38" s="1" a="1"/>
  <c r="R253" i="38" s="1"/>
  <c r="P254" i="38"/>
  <c r="P255" i="38"/>
  <c r="R255" i="38" s="1" a="1"/>
  <c r="R255" i="38" s="1"/>
  <c r="P256" i="38"/>
  <c r="R256" i="38" s="1" a="1"/>
  <c r="R256" i="38" s="1"/>
  <c r="P257" i="38"/>
  <c r="R257" i="38" s="1" a="1"/>
  <c r="R257" i="38" s="1"/>
  <c r="P258" i="38"/>
  <c r="P259" i="38"/>
  <c r="R259" i="38" s="1" a="1"/>
  <c r="R259" i="38" s="1"/>
  <c r="P260" i="38"/>
  <c r="R260" i="38" s="1" a="1"/>
  <c r="R260" i="38" s="1"/>
  <c r="P261" i="38"/>
  <c r="R261" i="38" s="1" a="1"/>
  <c r="R261" i="38" s="1"/>
  <c r="P262" i="38"/>
  <c r="P263" i="38"/>
  <c r="R263" i="38" s="1" a="1"/>
  <c r="R263" i="38" s="1"/>
  <c r="P264" i="38"/>
  <c r="R264" i="38" s="1" a="1"/>
  <c r="R264" i="38" s="1"/>
  <c r="P265" i="38"/>
  <c r="R265" i="38" s="1" a="1"/>
  <c r="R265" i="38" s="1"/>
  <c r="P266" i="38"/>
  <c r="P267" i="38"/>
  <c r="R267" i="38" s="1" a="1"/>
  <c r="R267" i="38" s="1"/>
  <c r="P268" i="38"/>
  <c r="R268" i="38" s="1" a="1"/>
  <c r="R268" i="38" s="1"/>
  <c r="P269" i="38"/>
  <c r="R269" i="38" s="1" a="1"/>
  <c r="R269" i="38" s="1"/>
  <c r="P270" i="38"/>
  <c r="P271" i="38"/>
  <c r="R271" i="38" s="1" a="1"/>
  <c r="R271" i="38" s="1"/>
  <c r="P272" i="38"/>
  <c r="R272" i="38" s="1" a="1"/>
  <c r="R272" i="38" s="1"/>
  <c r="P273" i="38"/>
  <c r="R273" i="38" s="1" a="1"/>
  <c r="R273" i="38" s="1"/>
  <c r="P274" i="38"/>
  <c r="P275" i="38"/>
  <c r="R275" i="38" s="1" a="1"/>
  <c r="R275" i="38" s="1"/>
  <c r="P276" i="38"/>
  <c r="R276" i="38" s="1" a="1"/>
  <c r="R276" i="38" s="1"/>
  <c r="P277" i="38"/>
  <c r="R277" i="38" s="1" a="1"/>
  <c r="R277" i="38" s="1"/>
  <c r="P278" i="38"/>
  <c r="P279" i="38"/>
  <c r="R279" i="38" s="1" a="1"/>
  <c r="R279" i="38" s="1"/>
  <c r="P280" i="38"/>
  <c r="R280" i="38" s="1" a="1"/>
  <c r="R280" i="38" s="1"/>
  <c r="P281" i="38"/>
  <c r="R281" i="38" s="1" a="1"/>
  <c r="R281" i="38" s="1"/>
  <c r="P282" i="38"/>
  <c r="P283" i="38"/>
  <c r="R283" i="38" s="1" a="1"/>
  <c r="R283" i="38" s="1"/>
  <c r="P284" i="38"/>
  <c r="R284" i="38" s="1" a="1"/>
  <c r="R284" i="38" s="1"/>
  <c r="P285" i="38"/>
  <c r="R285" i="38" s="1" a="1"/>
  <c r="R285" i="38" s="1"/>
  <c r="P286" i="38"/>
  <c r="P287" i="38"/>
  <c r="R287" i="38" s="1" a="1"/>
  <c r="R287" i="38" s="1"/>
  <c r="P288" i="38"/>
  <c r="R288" i="38" s="1" a="1"/>
  <c r="R288" i="38" s="1"/>
  <c r="P289" i="38"/>
  <c r="R289" i="38" s="1" a="1"/>
  <c r="R289" i="38" s="1"/>
  <c r="P290" i="38"/>
  <c r="P291" i="38"/>
  <c r="R291" i="38" s="1" a="1"/>
  <c r="R291" i="38" s="1"/>
  <c r="P292" i="38"/>
  <c r="R292" i="38" s="1" a="1"/>
  <c r="R292" i="38" s="1"/>
  <c r="P293" i="38"/>
  <c r="R293" i="38" s="1" a="1"/>
  <c r="R293" i="38" s="1"/>
  <c r="P294" i="38"/>
  <c r="P295" i="38"/>
  <c r="R295" i="38" s="1" a="1"/>
  <c r="R295" i="38" s="1"/>
  <c r="P296" i="38"/>
  <c r="R296" i="38" s="1" a="1"/>
  <c r="R296" i="38" s="1"/>
  <c r="P297" i="38"/>
  <c r="R297" i="38" s="1" a="1"/>
  <c r="R297" i="38" s="1"/>
  <c r="P298" i="38"/>
  <c r="P299" i="38"/>
  <c r="R299" i="38" s="1" a="1"/>
  <c r="R299" i="38" s="1"/>
  <c r="P300" i="38"/>
  <c r="R300" i="38" s="1" a="1"/>
  <c r="R300" i="38" s="1"/>
  <c r="P301" i="38"/>
  <c r="R301" i="38" s="1" a="1"/>
  <c r="R301" i="38" s="1"/>
  <c r="P302" i="38"/>
  <c r="P303" i="38"/>
  <c r="R303" i="38" s="1" a="1"/>
  <c r="R303" i="38" s="1"/>
  <c r="P304" i="38"/>
  <c r="R304" i="38" s="1" a="1"/>
  <c r="R304" i="38" s="1"/>
  <c r="P305" i="38"/>
  <c r="R305" i="38" s="1" a="1"/>
  <c r="R305" i="38" s="1"/>
  <c r="P306" i="38"/>
  <c r="P307" i="38"/>
  <c r="R307" i="38" s="1" a="1"/>
  <c r="R307" i="38" s="1"/>
  <c r="P308" i="38"/>
  <c r="R308" i="38" s="1" a="1"/>
  <c r="R308" i="38" s="1"/>
  <c r="P309" i="38"/>
  <c r="R309" i="38" s="1" a="1"/>
  <c r="R309" i="38" s="1"/>
  <c r="P310" i="38"/>
  <c r="P311" i="38"/>
  <c r="R311" i="38" s="1" a="1"/>
  <c r="R311" i="38" s="1"/>
  <c r="P312" i="38"/>
  <c r="R312" i="38" s="1" a="1"/>
  <c r="R312" i="38" s="1"/>
  <c r="P313" i="38"/>
  <c r="R313" i="38" s="1" a="1"/>
  <c r="R313" i="38" s="1"/>
  <c r="P314" i="38"/>
  <c r="P315" i="38"/>
  <c r="R315" i="38" s="1" a="1"/>
  <c r="R315" i="38" s="1"/>
  <c r="P316" i="38"/>
  <c r="R316" i="38" s="1" a="1"/>
  <c r="R316" i="38" s="1"/>
  <c r="P317" i="38"/>
  <c r="R317" i="38" s="1" a="1"/>
  <c r="R317" i="38" s="1"/>
  <c r="P318" i="38"/>
  <c r="P319" i="38"/>
  <c r="R319" i="38" s="1" a="1"/>
  <c r="R319" i="38" s="1"/>
  <c r="P320" i="38"/>
  <c r="R320" i="38" s="1" a="1"/>
  <c r="R320" i="38" s="1"/>
  <c r="P321" i="38"/>
  <c r="R321" i="38" s="1" a="1"/>
  <c r="R321" i="38" s="1"/>
  <c r="P322" i="38"/>
  <c r="P323" i="38"/>
  <c r="R323" i="38" s="1" a="1"/>
  <c r="R323" i="38" s="1"/>
  <c r="P324" i="38"/>
  <c r="R324" i="38" s="1" a="1"/>
  <c r="R324" i="38" s="1"/>
  <c r="P325" i="38"/>
  <c r="R325" i="38" s="1" a="1"/>
  <c r="R325" i="38" s="1"/>
  <c r="P326" i="38"/>
  <c r="P327" i="38"/>
  <c r="R327" i="38" s="1" a="1"/>
  <c r="R327" i="38" s="1"/>
  <c r="P328" i="38"/>
  <c r="R328" i="38" s="1" a="1"/>
  <c r="R328" i="38" s="1"/>
  <c r="P329" i="38"/>
  <c r="R329" i="38" s="1" a="1"/>
  <c r="R329" i="38" s="1"/>
  <c r="P330" i="38"/>
  <c r="P331" i="38"/>
  <c r="R331" i="38" s="1" a="1"/>
  <c r="R331" i="38" s="1"/>
  <c r="P332" i="38"/>
  <c r="R332" i="38" s="1" a="1"/>
  <c r="R332" i="38" s="1"/>
  <c r="P333" i="38"/>
  <c r="R333" i="38" s="1" a="1"/>
  <c r="R333" i="38" s="1"/>
  <c r="P334" i="38"/>
  <c r="P335" i="38"/>
  <c r="R335" i="38" s="1" a="1"/>
  <c r="R335" i="38" s="1"/>
  <c r="P336" i="38"/>
  <c r="R336" i="38" s="1" a="1"/>
  <c r="R336" i="38" s="1"/>
  <c r="P337" i="38"/>
  <c r="R337" i="38" s="1" a="1"/>
  <c r="R337" i="38" s="1"/>
  <c r="P338" i="38"/>
  <c r="P339" i="38"/>
  <c r="R339" i="38" s="1" a="1"/>
  <c r="R339" i="38" s="1"/>
  <c r="Q3" i="38" a="1"/>
  <c r="Q3" i="38"/>
  <c r="Q4" i="38" a="1"/>
  <c r="Q4" i="38"/>
  <c r="Q5" i="38" a="1"/>
  <c r="Q5" i="38"/>
  <c r="Q6" i="38" a="1"/>
  <c r="Q6" i="38"/>
  <c r="Q7" i="38" a="1"/>
  <c r="Q7" i="38"/>
  <c r="Q8" i="38" a="1"/>
  <c r="Q8" i="38"/>
  <c r="Q9" i="38" a="1"/>
  <c r="Q9" i="38"/>
  <c r="Q10" i="38" a="1"/>
  <c r="Q10" i="38"/>
  <c r="Q11" i="38" a="1"/>
  <c r="Q11" i="38"/>
  <c r="Q12" i="38" a="1"/>
  <c r="Q12" i="38"/>
  <c r="Q13" i="38" a="1"/>
  <c r="Q13" i="38"/>
  <c r="Q14" i="38" a="1"/>
  <c r="Q14" i="38"/>
  <c r="Q15" i="38" a="1"/>
  <c r="Q15" i="38"/>
  <c r="Q16" i="38" a="1"/>
  <c r="Q16" i="38"/>
  <c r="Q17" i="38" a="1"/>
  <c r="Q17" i="38"/>
  <c r="Q18" i="38" a="1"/>
  <c r="Q18" i="38"/>
  <c r="Q19" i="38" a="1"/>
  <c r="Q19" i="38"/>
  <c r="Q20" i="38" a="1"/>
  <c r="Q20" i="38"/>
  <c r="Q21" i="38" a="1"/>
  <c r="Q21" i="38"/>
  <c r="Q22" i="38" a="1"/>
  <c r="Q22" i="38"/>
  <c r="Q23" i="38" a="1"/>
  <c r="Q23" i="38"/>
  <c r="Q24" i="38" a="1"/>
  <c r="Q24" i="38"/>
  <c r="Q25" i="38" a="1"/>
  <c r="Q25" i="38"/>
  <c r="Q26" i="38" a="1"/>
  <c r="Q26" i="38"/>
  <c r="Q27" i="38" a="1"/>
  <c r="Q27" i="38"/>
  <c r="Q28" i="38" a="1"/>
  <c r="Q28" i="38"/>
  <c r="Q29" i="38" a="1"/>
  <c r="Q29" i="38"/>
  <c r="Q30" i="38" a="1"/>
  <c r="Q30" i="38"/>
  <c r="Q31" i="38" a="1"/>
  <c r="Q31" i="38"/>
  <c r="Q32" i="38" a="1"/>
  <c r="Q32" i="38"/>
  <c r="Q33" i="38" a="1"/>
  <c r="Q33" i="38"/>
  <c r="Q34" i="38" a="1"/>
  <c r="Q34" i="38"/>
  <c r="Q35" i="38" a="1"/>
  <c r="Q35" i="38"/>
  <c r="Q36" i="38" a="1"/>
  <c r="Q36" i="38"/>
  <c r="Q37" i="38" a="1"/>
  <c r="Q37" i="38"/>
  <c r="Q38" i="38" a="1"/>
  <c r="Q38" i="38"/>
  <c r="Q39" i="38" a="1"/>
  <c r="Q39" i="38"/>
  <c r="Q40" i="38" a="1"/>
  <c r="Q40" i="38"/>
  <c r="Q41" i="38" a="1"/>
  <c r="Q41" i="38"/>
  <c r="Q42" i="38" a="1"/>
  <c r="Q42" i="38"/>
  <c r="Q43" i="38" a="1"/>
  <c r="Q43" i="38"/>
  <c r="Q44" i="38" a="1"/>
  <c r="Q44" i="38"/>
  <c r="Q45" i="38" a="1"/>
  <c r="Q45" i="38"/>
  <c r="Q46" i="38" a="1"/>
  <c r="Q46" i="38"/>
  <c r="Q47" i="38" a="1"/>
  <c r="Q47" i="38"/>
  <c r="Q48" i="38" a="1"/>
  <c r="Q48" i="38"/>
  <c r="Q49" i="38" a="1"/>
  <c r="Q49" i="38"/>
  <c r="Q50" i="38" a="1"/>
  <c r="Q50" i="38"/>
  <c r="Q51" i="38" a="1"/>
  <c r="Q51" i="38"/>
  <c r="Q52" i="38" a="1"/>
  <c r="Q52" i="38"/>
  <c r="Q53" i="38" a="1"/>
  <c r="Q53" i="38"/>
  <c r="Q54" i="38" a="1"/>
  <c r="Q54" i="38"/>
  <c r="Q55" i="38" a="1"/>
  <c r="Q55" i="38"/>
  <c r="Q56" i="38" a="1"/>
  <c r="Q56" i="38"/>
  <c r="Q57" i="38" a="1"/>
  <c r="Q57" i="38"/>
  <c r="Q58" i="38" a="1"/>
  <c r="Q58" i="38"/>
  <c r="Q59" i="38" a="1"/>
  <c r="Q59" i="38"/>
  <c r="Q60" i="38" a="1"/>
  <c r="Q60" i="38"/>
  <c r="Q61" i="38" a="1"/>
  <c r="Q61" i="38"/>
  <c r="Q62" i="38" a="1"/>
  <c r="Q62" i="38"/>
  <c r="Q63" i="38" a="1"/>
  <c r="Q63" i="38"/>
  <c r="Q64" i="38" a="1"/>
  <c r="Q64" i="38"/>
  <c r="Q65" i="38" a="1"/>
  <c r="Q65" i="38"/>
  <c r="Q66" i="38" a="1"/>
  <c r="Q66" i="38"/>
  <c r="Q67" i="38" a="1"/>
  <c r="Q67" i="38"/>
  <c r="Q68" i="38" a="1"/>
  <c r="Q68" i="38"/>
  <c r="Q69" i="38" a="1"/>
  <c r="Q69" i="38"/>
  <c r="Q70" i="38" a="1"/>
  <c r="Q70" i="38"/>
  <c r="Q71" i="38" a="1"/>
  <c r="Q71" i="38"/>
  <c r="Q72" i="38" a="1"/>
  <c r="Q72" i="38"/>
  <c r="Q73" i="38" a="1"/>
  <c r="Q73" i="38"/>
  <c r="Q74" i="38" a="1"/>
  <c r="Q74" i="38"/>
  <c r="Q75" i="38" a="1"/>
  <c r="Q75" i="38"/>
  <c r="Q76" i="38" a="1"/>
  <c r="Q76" i="38"/>
  <c r="Q77" i="38" a="1"/>
  <c r="Q77" i="38"/>
  <c r="Q78" i="38" a="1"/>
  <c r="Q78" i="38"/>
  <c r="Q79" i="38" a="1"/>
  <c r="Q79" i="38"/>
  <c r="Q80" i="38" a="1"/>
  <c r="Q80" i="38"/>
  <c r="Q81" i="38" a="1"/>
  <c r="Q81" i="38"/>
  <c r="Q82" i="38" a="1"/>
  <c r="Q82" i="38"/>
  <c r="Q83" i="38" a="1"/>
  <c r="Q83" i="38"/>
  <c r="Q84" i="38" a="1"/>
  <c r="Q84" i="38"/>
  <c r="Q85" i="38" a="1"/>
  <c r="Q85" i="38"/>
  <c r="Q86" i="38" a="1"/>
  <c r="Q86" i="38"/>
  <c r="Q87" i="38" a="1"/>
  <c r="Q87" i="38"/>
  <c r="Q88" i="38" a="1"/>
  <c r="Q88" i="38"/>
  <c r="Q89" i="38" a="1"/>
  <c r="Q89" i="38"/>
  <c r="Q90" i="38" a="1"/>
  <c r="Q90" i="38"/>
  <c r="Q91" i="38" a="1"/>
  <c r="Q91" i="38"/>
  <c r="Q92" i="38" a="1"/>
  <c r="Q92" i="38"/>
  <c r="Q93" i="38" a="1"/>
  <c r="Q93" i="38"/>
  <c r="Q94" i="38" a="1"/>
  <c r="Q94" i="38"/>
  <c r="Q95" i="38" a="1"/>
  <c r="Q95" i="38"/>
  <c r="Q96" i="38" a="1"/>
  <c r="Q96" i="38"/>
  <c r="Q97" i="38" a="1"/>
  <c r="Q97" i="38"/>
  <c r="Q98" i="38" a="1"/>
  <c r="Q98" i="38"/>
  <c r="Q99" i="38" a="1"/>
  <c r="Q99" i="38"/>
  <c r="Q100" i="38" a="1"/>
  <c r="Q100" i="38"/>
  <c r="Q101" i="38" a="1"/>
  <c r="Q101" i="38"/>
  <c r="Q102" i="38" a="1"/>
  <c r="Q102" i="38"/>
  <c r="Q103" i="38" a="1"/>
  <c r="Q103" i="38"/>
  <c r="Q104" i="38" a="1"/>
  <c r="Q104" i="38"/>
  <c r="Q105" i="38" a="1"/>
  <c r="Q105" i="38"/>
  <c r="Q106" i="38" a="1"/>
  <c r="Q106" i="38"/>
  <c r="Q107" i="38" a="1"/>
  <c r="Q107" i="38"/>
  <c r="Q108" i="38" a="1"/>
  <c r="Q108" i="38"/>
  <c r="Q109" i="38" a="1"/>
  <c r="Q109" i="38"/>
  <c r="Q110" i="38" a="1"/>
  <c r="Q110" i="38"/>
  <c r="Q111" i="38" a="1"/>
  <c r="Q111" i="38"/>
  <c r="Q112" i="38" a="1"/>
  <c r="Q112" i="38"/>
  <c r="Q113" i="38" a="1"/>
  <c r="Q113" i="38"/>
  <c r="Q114" i="38" a="1"/>
  <c r="Q114" i="38"/>
  <c r="Q115" i="38" a="1"/>
  <c r="Q115" i="38"/>
  <c r="Q116" i="38" a="1"/>
  <c r="Q116" i="38"/>
  <c r="Q117" i="38" a="1"/>
  <c r="Q117" i="38"/>
  <c r="Q118" i="38" a="1"/>
  <c r="Q118" i="38"/>
  <c r="Q119" i="38" a="1"/>
  <c r="Q119" i="38"/>
  <c r="Q120" i="38" a="1"/>
  <c r="Q120" i="38"/>
  <c r="Q121" i="38" a="1"/>
  <c r="Q121" i="38"/>
  <c r="Q122" i="38" a="1"/>
  <c r="Q122" i="38"/>
  <c r="Q123" i="38" a="1"/>
  <c r="Q123" i="38"/>
  <c r="Q124" i="38" a="1"/>
  <c r="Q124" i="38"/>
  <c r="Q125" i="38" a="1"/>
  <c r="Q125" i="38"/>
  <c r="Q126" i="38" a="1"/>
  <c r="Q126" i="38"/>
  <c r="Q127" i="38" a="1"/>
  <c r="Q127" i="38"/>
  <c r="Q128" i="38" a="1"/>
  <c r="Q128" i="38"/>
  <c r="Q129" i="38" a="1"/>
  <c r="Q129" i="38"/>
  <c r="Q130" i="38" a="1"/>
  <c r="Q130" i="38"/>
  <c r="Q131" i="38" a="1"/>
  <c r="Q131" i="38"/>
  <c r="Q132" i="38" a="1"/>
  <c r="Q132" i="38"/>
  <c r="Q133" i="38" a="1"/>
  <c r="Q133" i="38"/>
  <c r="Q134" i="38" a="1"/>
  <c r="Q134" i="38"/>
  <c r="Q135" i="38" a="1"/>
  <c r="Q135" i="38"/>
  <c r="Q136" i="38" a="1"/>
  <c r="Q136" i="38"/>
  <c r="Q137" i="38" a="1"/>
  <c r="Q137" i="38"/>
  <c r="Q138" i="38" a="1"/>
  <c r="Q138" i="38"/>
  <c r="Q139" i="38" a="1"/>
  <c r="Q139" i="38"/>
  <c r="Q140" i="38" a="1"/>
  <c r="Q140" i="38"/>
  <c r="Q141" i="38" a="1"/>
  <c r="Q141" i="38"/>
  <c r="Q142" i="38" a="1"/>
  <c r="Q142" i="38"/>
  <c r="Q143" i="38" a="1"/>
  <c r="Q143" i="38"/>
  <c r="Q144" i="38" a="1"/>
  <c r="Q144" i="38"/>
  <c r="Q145" i="38" a="1"/>
  <c r="Q145" i="38"/>
  <c r="Q146" i="38" a="1"/>
  <c r="Q146" i="38"/>
  <c r="Q147" i="38" a="1"/>
  <c r="Q147" i="38"/>
  <c r="Q148" i="38" a="1"/>
  <c r="Q148" i="38"/>
  <c r="Q149" i="38" a="1"/>
  <c r="Q149" i="38"/>
  <c r="Q150" i="38" a="1"/>
  <c r="Q150" i="38"/>
  <c r="Q151" i="38" a="1"/>
  <c r="Q151" i="38"/>
  <c r="Q152" i="38" a="1"/>
  <c r="Q152" i="38"/>
  <c r="Q153" i="38" a="1"/>
  <c r="Q153" i="38"/>
  <c r="Q154" i="38" a="1"/>
  <c r="Q154" i="38"/>
  <c r="Q155" i="38" a="1"/>
  <c r="Q155" i="38"/>
  <c r="Q156" i="38" a="1"/>
  <c r="Q156" i="38"/>
  <c r="Q157" i="38" a="1"/>
  <c r="Q157" i="38"/>
  <c r="Q158" i="38" a="1"/>
  <c r="Q158" i="38"/>
  <c r="Q159" i="38" a="1"/>
  <c r="Q159" i="38"/>
  <c r="Q160" i="38" a="1"/>
  <c r="Q160" i="38"/>
  <c r="Q161" i="38" a="1"/>
  <c r="Q161" i="38"/>
  <c r="Q162" i="38" a="1"/>
  <c r="Q162" i="38"/>
  <c r="Q163" i="38" a="1"/>
  <c r="Q163" i="38"/>
  <c r="Q164" i="38" a="1"/>
  <c r="Q164" i="38" s="1"/>
  <c r="Q165" i="38" a="1"/>
  <c r="Q165" i="38" s="1"/>
  <c r="Q166" i="38" a="1"/>
  <c r="Q166" i="38" s="1"/>
  <c r="Q167" i="38" a="1"/>
  <c r="Q167" i="38" s="1"/>
  <c r="Q168" i="38" a="1"/>
  <c r="Q168" i="38" s="1"/>
  <c r="Q169" i="38" a="1"/>
  <c r="Q169" i="38" s="1"/>
  <c r="Q170" i="38" a="1"/>
  <c r="Q170" i="38" s="1"/>
  <c r="Q171" i="38" a="1"/>
  <c r="Q171" i="38" s="1"/>
  <c r="Q172" i="38" a="1"/>
  <c r="Q172" i="38" s="1"/>
  <c r="Q173" i="38" a="1"/>
  <c r="Q173" i="38" s="1"/>
  <c r="Q174" i="38" a="1"/>
  <c r="Q174" i="38" s="1"/>
  <c r="Q175" i="38" a="1"/>
  <c r="Q175" i="38" s="1"/>
  <c r="Q176" i="38" a="1"/>
  <c r="Q176" i="38" s="1"/>
  <c r="Q177" i="38" a="1"/>
  <c r="Q177" i="38" s="1"/>
  <c r="Q178" i="38" a="1"/>
  <c r="Q178" i="38" s="1"/>
  <c r="Q179" i="38" a="1"/>
  <c r="Q179" i="38" s="1"/>
  <c r="Q180" i="38" a="1"/>
  <c r="Q180" i="38" s="1"/>
  <c r="Q181" i="38" a="1"/>
  <c r="Q181" i="38" s="1"/>
  <c r="Q182" i="38" a="1"/>
  <c r="Q182" i="38" s="1"/>
  <c r="Q183" i="38" a="1"/>
  <c r="Q183" i="38" s="1"/>
  <c r="Q184" i="38" a="1"/>
  <c r="Q184" i="38" s="1"/>
  <c r="Q185" i="38" a="1"/>
  <c r="Q185" i="38" s="1"/>
  <c r="Q186" i="38" a="1"/>
  <c r="Q186" i="38" s="1"/>
  <c r="Q187" i="38" a="1"/>
  <c r="Q187" i="38" s="1"/>
  <c r="Q188" i="38" a="1"/>
  <c r="Q188" i="38" s="1"/>
  <c r="Q189" i="38" a="1"/>
  <c r="Q189" i="38" s="1"/>
  <c r="Q190" i="38" a="1"/>
  <c r="Q190" i="38" s="1"/>
  <c r="Q191" i="38" a="1"/>
  <c r="Q191" i="38" s="1"/>
  <c r="Q192" i="38" a="1"/>
  <c r="Q192" i="38" s="1"/>
  <c r="Q193" i="38" a="1"/>
  <c r="Q193" i="38" s="1"/>
  <c r="Q194" i="38" a="1"/>
  <c r="Q194" i="38" s="1"/>
  <c r="Q195" i="38" a="1"/>
  <c r="Q195" i="38" s="1"/>
  <c r="Q196" i="38" a="1"/>
  <c r="Q196" i="38" s="1"/>
  <c r="Q197" i="38" a="1"/>
  <c r="Q197" i="38" s="1"/>
  <c r="Q198" i="38" a="1"/>
  <c r="Q198" i="38" s="1"/>
  <c r="Q199" i="38" a="1"/>
  <c r="Q199" i="38" s="1"/>
  <c r="Q200" i="38" a="1"/>
  <c r="Q200" i="38" s="1"/>
  <c r="Q201" i="38" a="1"/>
  <c r="Q201" i="38" s="1"/>
  <c r="Q202" i="38" a="1"/>
  <c r="Q202" i="38" s="1"/>
  <c r="Q203" i="38" a="1"/>
  <c r="Q203" i="38" s="1"/>
  <c r="Q204" i="38" a="1"/>
  <c r="Q204" i="38" s="1"/>
  <c r="Q205" i="38" a="1"/>
  <c r="Q205" i="38" s="1"/>
  <c r="Q206" i="38" a="1"/>
  <c r="Q206" i="38" s="1"/>
  <c r="Q207" i="38" a="1"/>
  <c r="Q207" i="38" s="1"/>
  <c r="Q208" i="38" a="1"/>
  <c r="Q208" i="38" s="1"/>
  <c r="Q209" i="38" a="1"/>
  <c r="Q209" i="38" s="1"/>
  <c r="Q210" i="38" a="1"/>
  <c r="Q210" i="38" s="1"/>
  <c r="Q211" i="38" a="1"/>
  <c r="Q211" i="38" s="1"/>
  <c r="Q212" i="38" a="1"/>
  <c r="Q212" i="38" s="1"/>
  <c r="Q213" i="38" a="1"/>
  <c r="Q213" i="38" s="1"/>
  <c r="Q214" i="38" a="1"/>
  <c r="Q214" i="38" s="1"/>
  <c r="Q215" i="38" a="1"/>
  <c r="Q215" i="38" s="1"/>
  <c r="Q216" i="38" a="1"/>
  <c r="Q216" i="38" s="1"/>
  <c r="Q217" i="38" a="1"/>
  <c r="Q217" i="38" s="1"/>
  <c r="Q218" i="38" a="1"/>
  <c r="Q218" i="38" s="1"/>
  <c r="Q219" i="38" a="1"/>
  <c r="Q219" i="38" s="1"/>
  <c r="Q220" i="38" a="1"/>
  <c r="Q220" i="38" s="1"/>
  <c r="Q221" i="38" a="1"/>
  <c r="Q221" i="38" s="1"/>
  <c r="Q222" i="38" a="1"/>
  <c r="Q222" i="38" s="1"/>
  <c r="Q223" i="38" a="1"/>
  <c r="Q223" i="38" s="1"/>
  <c r="Q224" i="38" a="1"/>
  <c r="Q224" i="38" s="1"/>
  <c r="Q225" i="38" a="1"/>
  <c r="Q225" i="38" s="1"/>
  <c r="Q226" i="38" a="1"/>
  <c r="Q226" i="38" s="1"/>
  <c r="Q227" i="38" a="1"/>
  <c r="Q227" i="38" s="1"/>
  <c r="Q228" i="38" a="1"/>
  <c r="Q228" i="38" s="1"/>
  <c r="Q229" i="38" a="1"/>
  <c r="Q229" i="38" s="1"/>
  <c r="Q230" i="38" a="1"/>
  <c r="Q230" i="38" s="1"/>
  <c r="Q231" i="38" a="1"/>
  <c r="Q231" i="38" s="1"/>
  <c r="Q232" i="38" a="1"/>
  <c r="Q232" i="38" s="1"/>
  <c r="Q233" i="38" a="1"/>
  <c r="Q233" i="38" s="1"/>
  <c r="Q234" i="38" a="1"/>
  <c r="Q234" i="38" s="1"/>
  <c r="Q235" i="38" a="1"/>
  <c r="Q235" i="38" s="1"/>
  <c r="Q236" i="38" a="1"/>
  <c r="Q236" i="38" s="1"/>
  <c r="Q237" i="38" a="1"/>
  <c r="Q237" i="38" s="1"/>
  <c r="Q238" i="38" a="1"/>
  <c r="Q238" i="38" s="1"/>
  <c r="Q239" i="38" a="1"/>
  <c r="Q239" i="38" s="1"/>
  <c r="Q240" i="38" a="1"/>
  <c r="Q240" i="38" s="1"/>
  <c r="Q241" i="38" a="1"/>
  <c r="Q241" i="38" s="1"/>
  <c r="Q242" i="38" a="1"/>
  <c r="Q242" i="38" s="1"/>
  <c r="Q243" i="38" a="1"/>
  <c r="Q243" i="38" s="1"/>
  <c r="Q244" i="38" a="1"/>
  <c r="Q244" i="38" s="1"/>
  <c r="Q245" i="38" a="1"/>
  <c r="Q245" i="38" s="1"/>
  <c r="Q246" i="38" a="1"/>
  <c r="Q246" i="38" s="1"/>
  <c r="Q247" i="38" a="1"/>
  <c r="Q247" i="38" s="1"/>
  <c r="Q248" i="38" a="1"/>
  <c r="Q248" i="38" s="1"/>
  <c r="Q249" i="38" a="1"/>
  <c r="Q249" i="38" s="1"/>
  <c r="Q250" i="38" a="1"/>
  <c r="Q250" i="38" s="1"/>
  <c r="Q251" i="38" a="1"/>
  <c r="Q251" i="38" s="1"/>
  <c r="Q252" i="38" a="1"/>
  <c r="Q252" i="38" s="1"/>
  <c r="Q253" i="38" a="1"/>
  <c r="Q253" i="38" s="1"/>
  <c r="Q254" i="38" a="1"/>
  <c r="Q254" i="38" s="1"/>
  <c r="Q255" i="38" a="1"/>
  <c r="Q255" i="38" s="1"/>
  <c r="Q256" i="38" a="1"/>
  <c r="Q256" i="38" s="1"/>
  <c r="Q257" i="38" a="1"/>
  <c r="Q257" i="38" s="1"/>
  <c r="Q258" i="38" a="1"/>
  <c r="Q258" i="38" s="1"/>
  <c r="Q259" i="38" a="1"/>
  <c r="Q259" i="38" s="1"/>
  <c r="Q260" i="38" a="1"/>
  <c r="Q260" i="38" s="1"/>
  <c r="Q261" i="38" a="1"/>
  <c r="Q261" i="38" s="1"/>
  <c r="Q262" i="38" a="1"/>
  <c r="Q262" i="38" s="1"/>
  <c r="Q263" i="38" a="1"/>
  <c r="Q263" i="38" s="1"/>
  <c r="Q264" i="38" a="1"/>
  <c r="Q264" i="38" s="1"/>
  <c r="Q265" i="38" a="1"/>
  <c r="Q265" i="38" s="1"/>
  <c r="Q266" i="38" a="1"/>
  <c r="Q266" i="38" s="1"/>
  <c r="Q267" i="38" a="1"/>
  <c r="Q267" i="38" s="1"/>
  <c r="Q268" i="38" a="1"/>
  <c r="Q268" i="38" s="1"/>
  <c r="Q269" i="38" a="1"/>
  <c r="Q269" i="38" s="1"/>
  <c r="Q270" i="38" a="1"/>
  <c r="Q270" i="38" s="1"/>
  <c r="Q271" i="38" a="1"/>
  <c r="Q271" i="38" s="1"/>
  <c r="Q272" i="38" a="1"/>
  <c r="Q272" i="38" s="1"/>
  <c r="Q273" i="38" a="1"/>
  <c r="Q273" i="38" s="1"/>
  <c r="Q274" i="38" a="1"/>
  <c r="Q274" i="38" s="1"/>
  <c r="Q275" i="38" a="1"/>
  <c r="Q275" i="38" s="1"/>
  <c r="Q276" i="38" a="1"/>
  <c r="Q276" i="38" s="1"/>
  <c r="Q277" i="38" a="1"/>
  <c r="Q277" i="38" s="1"/>
  <c r="Q278" i="38" a="1"/>
  <c r="Q278" i="38" s="1"/>
  <c r="Q279" i="38" a="1"/>
  <c r="Q279" i="38" s="1"/>
  <c r="Q280" i="38" a="1"/>
  <c r="Q280" i="38" s="1"/>
  <c r="Q281" i="38" a="1"/>
  <c r="Q281" i="38" s="1"/>
  <c r="Q282" i="38" a="1"/>
  <c r="Q282" i="38" s="1"/>
  <c r="Q283" i="38" a="1"/>
  <c r="Q283" i="38" s="1"/>
  <c r="Q284" i="38" a="1"/>
  <c r="Q284" i="38" s="1"/>
  <c r="Q285" i="38" a="1"/>
  <c r="Q285" i="38" s="1"/>
  <c r="Q286" i="38" a="1"/>
  <c r="Q286" i="38" s="1"/>
  <c r="Q287" i="38" a="1"/>
  <c r="Q287" i="38" s="1"/>
  <c r="Q288" i="38" a="1"/>
  <c r="Q288" i="38" s="1"/>
  <c r="Q289" i="38" a="1"/>
  <c r="Q289" i="38" s="1"/>
  <c r="Q290" i="38" a="1"/>
  <c r="Q290" i="38" s="1"/>
  <c r="Q291" i="38" a="1"/>
  <c r="Q291" i="38" s="1"/>
  <c r="Q292" i="38" a="1"/>
  <c r="Q292" i="38" s="1"/>
  <c r="Q293" i="38" a="1"/>
  <c r="Q293" i="38" s="1"/>
  <c r="Q294" i="38" a="1"/>
  <c r="Q294" i="38" s="1"/>
  <c r="Q295" i="38" a="1"/>
  <c r="Q295" i="38" s="1"/>
  <c r="Q296" i="38" a="1"/>
  <c r="Q296" i="38" s="1"/>
  <c r="Q297" i="38" a="1"/>
  <c r="Q297" i="38" s="1"/>
  <c r="Q298" i="38" a="1"/>
  <c r="Q298" i="38" s="1"/>
  <c r="Q299" i="38" a="1"/>
  <c r="Q299" i="38" s="1"/>
  <c r="Q300" i="38" a="1"/>
  <c r="Q300" i="38" s="1"/>
  <c r="Q301" i="38" a="1"/>
  <c r="Q301" i="38" s="1"/>
  <c r="Q302" i="38" a="1"/>
  <c r="Q302" i="38" s="1"/>
  <c r="Q303" i="38" a="1"/>
  <c r="Q303" i="38" s="1"/>
  <c r="Q304" i="38" a="1"/>
  <c r="Q304" i="38" s="1"/>
  <c r="Q305" i="38" a="1"/>
  <c r="Q305" i="38" s="1"/>
  <c r="Q306" i="38" a="1"/>
  <c r="Q306" i="38" s="1"/>
  <c r="Q307" i="38" a="1"/>
  <c r="Q307" i="38" s="1"/>
  <c r="Q308" i="38" a="1"/>
  <c r="Q308" i="38" s="1"/>
  <c r="Q309" i="38" a="1"/>
  <c r="Q309" i="38" s="1"/>
  <c r="Q310" i="38" a="1"/>
  <c r="Q310" i="38" s="1"/>
  <c r="Q311" i="38" a="1"/>
  <c r="Q311" i="38" s="1"/>
  <c r="Q312" i="38" a="1"/>
  <c r="Q312" i="38" s="1"/>
  <c r="Q313" i="38" a="1"/>
  <c r="Q313" i="38" s="1"/>
  <c r="Q314" i="38" a="1"/>
  <c r="Q314" i="38" s="1"/>
  <c r="Q315" i="38" a="1"/>
  <c r="Q315" i="38" s="1"/>
  <c r="Q316" i="38" a="1"/>
  <c r="Q316" i="38" s="1"/>
  <c r="Q317" i="38" a="1"/>
  <c r="Q317" i="38" s="1"/>
  <c r="Q318" i="38" a="1"/>
  <c r="Q318" i="38" s="1"/>
  <c r="Q319" i="38" a="1"/>
  <c r="Q319" i="38" s="1"/>
  <c r="Q320" i="38" a="1"/>
  <c r="Q320" i="38" s="1"/>
  <c r="Q321" i="38" a="1"/>
  <c r="Q321" i="38" s="1"/>
  <c r="Q322" i="38" a="1"/>
  <c r="Q322" i="38" s="1"/>
  <c r="Q323" i="38" a="1"/>
  <c r="Q323" i="38" s="1"/>
  <c r="Q324" i="38" a="1"/>
  <c r="Q324" i="38" s="1"/>
  <c r="Q325" i="38" a="1"/>
  <c r="Q325" i="38" s="1"/>
  <c r="Q326" i="38" a="1"/>
  <c r="Q326" i="38" s="1"/>
  <c r="Q327" i="38" a="1"/>
  <c r="Q327" i="38" s="1"/>
  <c r="Q328" i="38" a="1"/>
  <c r="Q328" i="38" s="1"/>
  <c r="Q329" i="38" a="1"/>
  <c r="Q329" i="38" s="1"/>
  <c r="Q330" i="38" a="1"/>
  <c r="Q330" i="38" s="1"/>
  <c r="Q331" i="38" a="1"/>
  <c r="Q331" i="38" s="1"/>
  <c r="Q332" i="38" a="1"/>
  <c r="Q332" i="38" s="1"/>
  <c r="Q333" i="38" a="1"/>
  <c r="Q333" i="38" s="1"/>
  <c r="Q334" i="38" a="1"/>
  <c r="Q334" i="38" s="1"/>
  <c r="Q335" i="38" a="1"/>
  <c r="Q335" i="38" s="1"/>
  <c r="Q336" i="38" a="1"/>
  <c r="Q336" i="38" s="1"/>
  <c r="Q337" i="38" a="1"/>
  <c r="Q337" i="38" s="1"/>
  <c r="Q338" i="38" a="1"/>
  <c r="Q338" i="38" s="1"/>
  <c r="Q339" i="38" a="1"/>
  <c r="Q339" i="38" s="1"/>
  <c r="T3" i="39" a="1"/>
  <c r="T3" i="39" s="1"/>
  <c r="T4" i="39" a="1"/>
  <c r="T4" i="39" s="1"/>
  <c r="T5" i="39" a="1"/>
  <c r="T5" i="39" s="1"/>
  <c r="T6" i="39" a="1"/>
  <c r="T6" i="39" s="1"/>
  <c r="T7" i="39" a="1"/>
  <c r="T7" i="39" s="1"/>
  <c r="T8" i="39" a="1"/>
  <c r="T8" i="39" s="1"/>
  <c r="T9" i="39" a="1"/>
  <c r="T9" i="39" s="1"/>
  <c r="T10" i="39" a="1"/>
  <c r="T10" i="39" s="1"/>
  <c r="T11" i="39" a="1"/>
  <c r="T11" i="39" s="1"/>
  <c r="T12" i="39" a="1"/>
  <c r="T12" i="39" s="1"/>
  <c r="T13" i="39" a="1"/>
  <c r="T13" i="39" s="1"/>
  <c r="T14" i="39" a="1"/>
  <c r="T14" i="39" s="1"/>
  <c r="T15" i="39" a="1"/>
  <c r="T15" i="39" s="1"/>
  <c r="T16" i="39" a="1"/>
  <c r="T16" i="39" s="1"/>
  <c r="T17" i="39" a="1"/>
  <c r="T17" i="39" s="1"/>
  <c r="T18" i="39" a="1"/>
  <c r="T18" i="39" s="1"/>
  <c r="T19" i="39" a="1"/>
  <c r="T19" i="39" s="1"/>
  <c r="T20" i="39" a="1"/>
  <c r="T20" i="39" s="1"/>
  <c r="T21" i="39" a="1"/>
  <c r="T21" i="39" s="1"/>
  <c r="T22" i="39" a="1"/>
  <c r="T22" i="39" s="1"/>
  <c r="T23" i="39" a="1"/>
  <c r="T23" i="39" s="1"/>
  <c r="T24" i="39" a="1"/>
  <c r="T24" i="39" s="1"/>
  <c r="T25" i="39" a="1"/>
  <c r="T25" i="39" s="1"/>
  <c r="T26" i="39" a="1"/>
  <c r="T26" i="39" s="1"/>
  <c r="T27" i="39" a="1"/>
  <c r="T27" i="39" s="1"/>
  <c r="T28" i="39" a="1"/>
  <c r="T28" i="39" s="1"/>
  <c r="T29" i="39" a="1"/>
  <c r="T29" i="39" s="1"/>
  <c r="T30" i="39" a="1"/>
  <c r="T30" i="39" s="1"/>
  <c r="T31" i="39" a="1"/>
  <c r="T31" i="39" s="1"/>
  <c r="T32" i="39" a="1"/>
  <c r="T32" i="39" s="1"/>
  <c r="T33" i="39" a="1"/>
  <c r="T33" i="39" s="1"/>
  <c r="T34" i="39" a="1"/>
  <c r="T34" i="39" s="1"/>
  <c r="T35" i="39" a="1"/>
  <c r="T35" i="39" s="1"/>
  <c r="T36" i="39" a="1"/>
  <c r="T36" i="39" s="1"/>
  <c r="T37" i="39" a="1"/>
  <c r="T37" i="39" s="1"/>
  <c r="T38" i="39" a="1"/>
  <c r="T38" i="39" s="1"/>
  <c r="T39" i="39" a="1"/>
  <c r="T39" i="39" s="1"/>
  <c r="T40" i="39" a="1"/>
  <c r="T40" i="39" s="1"/>
  <c r="T41" i="39" a="1"/>
  <c r="T41" i="39" s="1"/>
  <c r="T42" i="39" a="1"/>
  <c r="T42" i="39" s="1"/>
  <c r="T43" i="39" a="1"/>
  <c r="T43" i="39" s="1"/>
  <c r="T44" i="39" a="1"/>
  <c r="T44" i="39" s="1"/>
  <c r="T45" i="39" a="1"/>
  <c r="T45" i="39" s="1"/>
  <c r="T46" i="39" a="1"/>
  <c r="T46" i="39" s="1"/>
  <c r="T47" i="39" a="1"/>
  <c r="T47" i="39" s="1"/>
  <c r="T48" i="39" a="1"/>
  <c r="T48" i="39" s="1"/>
  <c r="T49" i="39" a="1"/>
  <c r="T49" i="39" s="1"/>
  <c r="T50" i="39" a="1"/>
  <c r="T50" i="39" s="1"/>
  <c r="T51" i="39" a="1"/>
  <c r="T51" i="39" s="1"/>
  <c r="T52" i="39" a="1"/>
  <c r="T52" i="39" s="1"/>
  <c r="T53" i="39" a="1"/>
  <c r="T53" i="39" s="1"/>
  <c r="T54" i="39" a="1"/>
  <c r="T54" i="39" s="1"/>
  <c r="T55" i="39" a="1"/>
  <c r="T55" i="39" s="1"/>
  <c r="T56" i="39" a="1"/>
  <c r="T56" i="39" s="1"/>
  <c r="T57" i="39" a="1"/>
  <c r="T57" i="39" s="1"/>
  <c r="T58" i="39" a="1"/>
  <c r="T58" i="39" s="1"/>
  <c r="T59" i="39" a="1"/>
  <c r="T59" i="39" s="1"/>
  <c r="T60" i="39" a="1"/>
  <c r="T60" i="39" s="1"/>
  <c r="T61" i="39" a="1"/>
  <c r="T61" i="39" s="1"/>
  <c r="T62" i="39" a="1"/>
  <c r="T62" i="39" s="1"/>
  <c r="T63" i="39" a="1"/>
  <c r="T63" i="39" s="1"/>
  <c r="T64" i="39" a="1"/>
  <c r="T64" i="39" s="1"/>
  <c r="T65" i="39" a="1"/>
  <c r="T65" i="39" s="1"/>
  <c r="T66" i="39" a="1"/>
  <c r="T66" i="39" s="1"/>
  <c r="T67" i="39" a="1"/>
  <c r="T67" i="39" s="1"/>
  <c r="T68" i="39" a="1"/>
  <c r="T68" i="39" s="1"/>
  <c r="T69" i="39" a="1"/>
  <c r="T69" i="39" s="1"/>
  <c r="T70" i="39" a="1"/>
  <c r="T70" i="39" s="1"/>
  <c r="T71" i="39" a="1"/>
  <c r="T71" i="39" s="1"/>
  <c r="T72" i="39" a="1"/>
  <c r="T72" i="39" s="1"/>
  <c r="T73" i="39" a="1"/>
  <c r="T73" i="39" s="1"/>
  <c r="T74" i="39" a="1"/>
  <c r="T74" i="39" s="1"/>
  <c r="T75" i="39" a="1"/>
  <c r="T75" i="39" s="1"/>
  <c r="T76" i="39" a="1"/>
  <c r="T76" i="39" s="1"/>
  <c r="T77" i="39" a="1"/>
  <c r="T77" i="39" s="1"/>
  <c r="T78" i="39" a="1"/>
  <c r="T78" i="39" s="1"/>
  <c r="T79" i="39" a="1"/>
  <c r="T79" i="39" s="1"/>
  <c r="T80" i="39" a="1"/>
  <c r="T80" i="39" s="1"/>
  <c r="T81" i="39" a="1"/>
  <c r="T81" i="39" s="1"/>
  <c r="T82" i="39" a="1"/>
  <c r="T82" i="39" s="1"/>
  <c r="T83" i="39" a="1"/>
  <c r="T83" i="39" s="1"/>
  <c r="T84" i="39" a="1"/>
  <c r="T84" i="39" s="1"/>
  <c r="T85" i="39" a="1"/>
  <c r="T85" i="39" s="1"/>
  <c r="T86" i="39" a="1"/>
  <c r="T86" i="39" s="1"/>
  <c r="T87" i="39" a="1"/>
  <c r="T87" i="39" s="1"/>
  <c r="T88" i="39" a="1"/>
  <c r="T88" i="39" s="1"/>
  <c r="T89" i="39" a="1"/>
  <c r="T89" i="39" s="1"/>
  <c r="T90" i="39" a="1"/>
  <c r="T90" i="39" s="1"/>
  <c r="T91" i="39" a="1"/>
  <c r="T91" i="39" s="1"/>
  <c r="T92" i="39" a="1"/>
  <c r="T92" i="39" s="1"/>
  <c r="T93" i="39" a="1"/>
  <c r="T93" i="39" s="1"/>
  <c r="T94" i="39" a="1"/>
  <c r="T94" i="39" s="1"/>
  <c r="T95" i="39" a="1"/>
  <c r="T95" i="39" s="1"/>
  <c r="T96" i="39" a="1"/>
  <c r="T96" i="39" s="1"/>
  <c r="T97" i="39" a="1"/>
  <c r="T97" i="39" s="1"/>
  <c r="T98" i="39" a="1"/>
  <c r="T98" i="39" s="1"/>
  <c r="T99" i="39" a="1"/>
  <c r="T99" i="39" s="1"/>
  <c r="T100" i="39" a="1"/>
  <c r="T100" i="39" s="1"/>
  <c r="T101" i="39" a="1"/>
  <c r="T101" i="39" s="1"/>
  <c r="T102" i="39" a="1"/>
  <c r="T102" i="39" s="1"/>
  <c r="T103" i="39" a="1"/>
  <c r="T103" i="39" s="1"/>
  <c r="T104" i="39" a="1"/>
  <c r="T104" i="39" s="1"/>
  <c r="T105" i="39" a="1"/>
  <c r="T105" i="39" s="1"/>
  <c r="T106" i="39" a="1"/>
  <c r="T106" i="39" s="1"/>
  <c r="T107" i="39" a="1"/>
  <c r="T107" i="39" s="1"/>
  <c r="T108" i="39" a="1"/>
  <c r="T108" i="39" s="1"/>
  <c r="T109" i="39" a="1"/>
  <c r="T109" i="39" s="1"/>
  <c r="T110" i="39" a="1"/>
  <c r="T110" i="39" s="1"/>
  <c r="T111" i="39" a="1"/>
  <c r="T111" i="39" s="1"/>
  <c r="T112" i="39" a="1"/>
  <c r="T112" i="39" s="1"/>
  <c r="T113" i="39" a="1"/>
  <c r="T113" i="39" s="1"/>
  <c r="T114" i="39" a="1"/>
  <c r="T114" i="39" s="1"/>
  <c r="T115" i="39" a="1"/>
  <c r="T115" i="39" s="1"/>
  <c r="T116" i="39" a="1"/>
  <c r="T116" i="39" s="1"/>
  <c r="T117" i="39" a="1"/>
  <c r="T117" i="39" s="1"/>
  <c r="T118" i="39" a="1"/>
  <c r="T118" i="39" s="1"/>
  <c r="T119" i="39" a="1"/>
  <c r="T119" i="39" s="1"/>
  <c r="T120" i="39" a="1"/>
  <c r="T120" i="39" s="1"/>
  <c r="T121" i="39" a="1"/>
  <c r="T121" i="39" s="1"/>
  <c r="T122" i="39" a="1"/>
  <c r="T122" i="39" s="1"/>
  <c r="T123" i="39" a="1"/>
  <c r="T123" i="39" s="1"/>
  <c r="T124" i="39" a="1"/>
  <c r="T124" i="39" s="1"/>
  <c r="T125" i="39" a="1"/>
  <c r="T125" i="39" s="1"/>
  <c r="T126" i="39" a="1"/>
  <c r="T126" i="39" s="1"/>
  <c r="T127" i="39" a="1"/>
  <c r="T127" i="39" s="1"/>
  <c r="T128" i="39" a="1"/>
  <c r="T128" i="39" s="1"/>
  <c r="T129" i="39" a="1"/>
  <c r="T129" i="39" s="1"/>
  <c r="T130" i="39" a="1"/>
  <c r="T130" i="39" s="1"/>
  <c r="T131" i="39" a="1"/>
  <c r="T131" i="39" s="1"/>
  <c r="T132" i="39" a="1"/>
  <c r="T132" i="39" s="1"/>
  <c r="T133" i="39" a="1"/>
  <c r="T133" i="39" s="1"/>
  <c r="T134" i="39" a="1"/>
  <c r="T134" i="39" s="1"/>
  <c r="T135" i="39" a="1"/>
  <c r="T135" i="39" s="1"/>
  <c r="T136" i="39" a="1"/>
  <c r="T136" i="39" s="1"/>
  <c r="T137" i="39" a="1"/>
  <c r="T137" i="39" s="1"/>
  <c r="T138" i="39" a="1"/>
  <c r="T138" i="39" s="1"/>
  <c r="T139" i="39" a="1"/>
  <c r="T139" i="39" s="1"/>
  <c r="T140" i="39" a="1"/>
  <c r="T140" i="39" s="1"/>
  <c r="T141" i="39" a="1"/>
  <c r="T141" i="39" s="1"/>
  <c r="T142" i="39" a="1"/>
  <c r="T142" i="39" s="1"/>
  <c r="T143" i="39" a="1"/>
  <c r="T143" i="39" s="1"/>
  <c r="T144" i="39" a="1"/>
  <c r="T144" i="39" s="1"/>
  <c r="T145" i="39" a="1"/>
  <c r="T145" i="39" s="1"/>
  <c r="T146" i="39" a="1"/>
  <c r="T146" i="39" s="1"/>
  <c r="T147" i="39" a="1"/>
  <c r="T147" i="39" s="1"/>
  <c r="T148" i="39" a="1"/>
  <c r="T148" i="39" s="1"/>
  <c r="T149" i="39" a="1"/>
  <c r="T149" i="39" s="1"/>
  <c r="T150" i="39" a="1"/>
  <c r="T150" i="39" s="1"/>
  <c r="T151" i="39" a="1"/>
  <c r="T151" i="39" s="1"/>
  <c r="T152" i="39" a="1"/>
  <c r="T152" i="39" s="1"/>
  <c r="T153" i="39" a="1"/>
  <c r="T153" i="39" s="1"/>
  <c r="T154" i="39" a="1"/>
  <c r="T154" i="39" s="1"/>
  <c r="T155" i="39" a="1"/>
  <c r="T155" i="39" s="1"/>
  <c r="T156" i="39" a="1"/>
  <c r="T156" i="39" s="1"/>
  <c r="T157" i="39" a="1"/>
  <c r="T157" i="39" s="1"/>
  <c r="T158" i="39" a="1"/>
  <c r="T158" i="39" s="1"/>
  <c r="T159" i="39" a="1"/>
  <c r="T159" i="39" s="1"/>
  <c r="T160" i="39" a="1"/>
  <c r="T160" i="39" s="1"/>
  <c r="T161" i="39" a="1"/>
  <c r="T161" i="39" s="1"/>
  <c r="T162" i="39" a="1"/>
  <c r="T162" i="39" s="1"/>
  <c r="T163" i="39" a="1"/>
  <c r="T163" i="39" s="1"/>
  <c r="T164" i="39" a="1"/>
  <c r="T164" i="39" s="1"/>
  <c r="T165" i="39" a="1"/>
  <c r="T165" i="39" s="1"/>
  <c r="T166" i="39" a="1"/>
  <c r="T166" i="39" s="1"/>
  <c r="T167" i="39" a="1"/>
  <c r="T167" i="39" s="1"/>
  <c r="T168" i="39" a="1"/>
  <c r="T168" i="39" s="1"/>
  <c r="T169" i="39" a="1"/>
  <c r="T169" i="39" s="1"/>
  <c r="T170" i="39" a="1"/>
  <c r="T170" i="39" s="1"/>
  <c r="T171" i="39" a="1"/>
  <c r="T171" i="39" s="1"/>
  <c r="T172" i="39" a="1"/>
  <c r="T172" i="39" s="1"/>
  <c r="T173" i="39" a="1"/>
  <c r="T173" i="39" s="1"/>
  <c r="T174" i="39" a="1"/>
  <c r="T174" i="39" s="1"/>
  <c r="T175" i="39" a="1"/>
  <c r="T175" i="39" s="1"/>
  <c r="T176" i="39" a="1"/>
  <c r="T176" i="39" s="1"/>
  <c r="T177" i="39" a="1"/>
  <c r="T177" i="39" s="1"/>
  <c r="T178" i="39" a="1"/>
  <c r="T178" i="39" s="1"/>
  <c r="T179" i="39" a="1"/>
  <c r="T179" i="39" s="1"/>
  <c r="T180" i="39" a="1"/>
  <c r="T180" i="39" s="1"/>
  <c r="T181" i="39" a="1"/>
  <c r="T181" i="39" s="1"/>
  <c r="T182" i="39" a="1"/>
  <c r="T182" i="39" s="1"/>
  <c r="T183" i="39" a="1"/>
  <c r="T183" i="39" s="1"/>
  <c r="T184" i="39" a="1"/>
  <c r="T184" i="39" s="1"/>
  <c r="T185" i="39" a="1"/>
  <c r="T185" i="39" s="1"/>
  <c r="T186" i="39" a="1"/>
  <c r="T186" i="39" s="1"/>
  <c r="T187" i="39" a="1"/>
  <c r="T187" i="39" s="1"/>
  <c r="T188" i="39" a="1"/>
  <c r="T188" i="39" s="1"/>
  <c r="T189" i="39" a="1"/>
  <c r="T189" i="39" s="1"/>
  <c r="T190" i="39" a="1"/>
  <c r="T190" i="39" s="1"/>
  <c r="T191" i="39" a="1"/>
  <c r="T191" i="39" s="1"/>
  <c r="T192" i="39" a="1"/>
  <c r="T192" i="39" s="1"/>
  <c r="T193" i="39" a="1"/>
  <c r="T193" i="39" s="1"/>
  <c r="T194" i="39" a="1"/>
  <c r="T194" i="39" s="1"/>
  <c r="T195" i="39" a="1"/>
  <c r="T195" i="39" s="1"/>
  <c r="T196" i="39" a="1"/>
  <c r="T196" i="39" s="1"/>
  <c r="T197" i="39" a="1"/>
  <c r="T197" i="39" s="1"/>
  <c r="T198" i="39" a="1"/>
  <c r="T198" i="39" s="1"/>
  <c r="T199" i="39" a="1"/>
  <c r="T199" i="39" s="1"/>
  <c r="T200" i="39" a="1"/>
  <c r="T200" i="39" s="1"/>
  <c r="T201" i="39" a="1"/>
  <c r="T201" i="39" s="1"/>
  <c r="T202" i="39" a="1"/>
  <c r="T202" i="39" s="1"/>
  <c r="T203" i="39" a="1"/>
  <c r="T203" i="39" s="1"/>
  <c r="T204" i="39" a="1"/>
  <c r="T204" i="39" s="1"/>
  <c r="T205" i="39" a="1"/>
  <c r="T205" i="39" s="1"/>
  <c r="T206" i="39" a="1"/>
  <c r="T206" i="39" s="1"/>
  <c r="T207" i="39" a="1"/>
  <c r="T207" i="39" s="1"/>
  <c r="T208" i="39" a="1"/>
  <c r="T208" i="39" s="1"/>
  <c r="T209" i="39" a="1"/>
  <c r="T209" i="39" s="1"/>
  <c r="T210" i="39" a="1"/>
  <c r="T210" i="39" s="1"/>
  <c r="T211" i="39" a="1"/>
  <c r="T211" i="39" s="1"/>
  <c r="T212" i="39" a="1"/>
  <c r="T212" i="39" s="1"/>
  <c r="T213" i="39" a="1"/>
  <c r="T213" i="39" s="1"/>
  <c r="T214" i="39" a="1"/>
  <c r="T214" i="39" s="1"/>
  <c r="T215" i="39" a="1"/>
  <c r="T215" i="39" s="1"/>
  <c r="T216" i="39" a="1"/>
  <c r="T216" i="39" s="1"/>
  <c r="T217" i="39" a="1"/>
  <c r="T217" i="39" s="1"/>
  <c r="T218" i="39" a="1"/>
  <c r="T218" i="39" s="1"/>
  <c r="T219" i="39" a="1"/>
  <c r="T219" i="39" s="1"/>
  <c r="T220" i="39" a="1"/>
  <c r="T220" i="39" s="1"/>
  <c r="T221" i="39" a="1"/>
  <c r="T221" i="39" s="1"/>
  <c r="T222" i="39" a="1"/>
  <c r="T222" i="39" s="1"/>
  <c r="T223" i="39" a="1"/>
  <c r="T223" i="39" s="1"/>
  <c r="T224" i="39" a="1"/>
  <c r="T224" i="39" s="1"/>
  <c r="T225" i="39" a="1"/>
  <c r="T225" i="39" s="1"/>
  <c r="T226" i="39" a="1"/>
  <c r="T226" i="39" s="1"/>
  <c r="T227" i="39" a="1"/>
  <c r="T227" i="39" s="1"/>
  <c r="T228" i="39" a="1"/>
  <c r="T228" i="39" s="1"/>
  <c r="T229" i="39" a="1"/>
  <c r="T229" i="39" s="1"/>
  <c r="T230" i="39" a="1"/>
  <c r="T230" i="39" s="1"/>
  <c r="T231" i="39" a="1"/>
  <c r="T231" i="39" s="1"/>
  <c r="T232" i="39" a="1"/>
  <c r="T232" i="39" s="1"/>
  <c r="T233" i="39" a="1"/>
  <c r="T233" i="39" s="1"/>
  <c r="T234" i="39" a="1"/>
  <c r="T234" i="39" s="1"/>
  <c r="T235" i="39" a="1"/>
  <c r="T235" i="39" s="1"/>
  <c r="T236" i="39" a="1"/>
  <c r="T236" i="39" s="1"/>
  <c r="T237" i="39" a="1"/>
  <c r="T237" i="39" s="1"/>
  <c r="T238" i="39" a="1"/>
  <c r="T238" i="39" s="1"/>
  <c r="T239" i="39" a="1"/>
  <c r="T239" i="39" s="1"/>
  <c r="T240" i="39" a="1"/>
  <c r="T240" i="39" s="1"/>
  <c r="T241" i="39" a="1"/>
  <c r="T241" i="39" s="1"/>
  <c r="T242" i="39" a="1"/>
  <c r="T242" i="39" s="1"/>
  <c r="T243" i="39" a="1"/>
  <c r="T243" i="39" s="1"/>
  <c r="T244" i="39" a="1"/>
  <c r="T244" i="39" s="1"/>
  <c r="T245" i="39" a="1"/>
  <c r="T245" i="39" s="1"/>
  <c r="T246" i="39" a="1"/>
  <c r="T246" i="39" s="1"/>
  <c r="T247" i="39" a="1"/>
  <c r="T247" i="39" s="1"/>
  <c r="T248" i="39" a="1"/>
  <c r="T248" i="39" s="1"/>
  <c r="T249" i="39" a="1"/>
  <c r="T249" i="39" s="1"/>
  <c r="T250" i="39" a="1"/>
  <c r="T250" i="39" s="1"/>
  <c r="T251" i="39" a="1"/>
  <c r="T251" i="39" s="1"/>
  <c r="T252" i="39" a="1"/>
  <c r="T252" i="39" s="1"/>
  <c r="T253" i="39" a="1"/>
  <c r="T253" i="39" s="1"/>
  <c r="T254" i="39" a="1"/>
  <c r="T254" i="39" s="1"/>
  <c r="T255" i="39" a="1"/>
  <c r="T255" i="39" s="1"/>
  <c r="T256" i="39" a="1"/>
  <c r="T256" i="39" s="1"/>
  <c r="T257" i="39" a="1"/>
  <c r="T257" i="39" s="1"/>
  <c r="T258" i="39" a="1"/>
  <c r="T258" i="39" s="1"/>
  <c r="T259" i="39" a="1"/>
  <c r="T259" i="39" s="1"/>
  <c r="T260" i="39" a="1"/>
  <c r="T260" i="39" s="1"/>
  <c r="T261" i="39" a="1"/>
  <c r="T261" i="39" s="1"/>
  <c r="T262" i="39" a="1"/>
  <c r="T262" i="39" s="1"/>
  <c r="T263" i="39" a="1"/>
  <c r="T263" i="39" s="1"/>
  <c r="T264" i="39" a="1"/>
  <c r="T264" i="39" s="1"/>
  <c r="T265" i="39" a="1"/>
  <c r="T265" i="39" s="1"/>
  <c r="T266" i="39" a="1"/>
  <c r="T266" i="39" s="1"/>
  <c r="T267" i="39" a="1"/>
  <c r="T267" i="39" s="1"/>
  <c r="T268" i="39" a="1"/>
  <c r="T268" i="39" s="1"/>
  <c r="T269" i="39" a="1"/>
  <c r="T269" i="39" s="1"/>
  <c r="T270" i="39" a="1"/>
  <c r="T270" i="39" s="1"/>
  <c r="T271" i="39" a="1"/>
  <c r="T271" i="39" s="1"/>
  <c r="T272" i="39" a="1"/>
  <c r="T272" i="39" s="1"/>
  <c r="T273" i="39" a="1"/>
  <c r="T273" i="39" s="1"/>
  <c r="T274" i="39" a="1"/>
  <c r="T274" i="39" s="1"/>
  <c r="T275" i="39" a="1"/>
  <c r="T275" i="39" s="1"/>
  <c r="T276" i="39" a="1"/>
  <c r="T276" i="39" s="1"/>
  <c r="T277" i="39" a="1"/>
  <c r="T277" i="39" s="1"/>
  <c r="T278" i="39" a="1"/>
  <c r="T278" i="39" s="1"/>
  <c r="T279" i="39" a="1"/>
  <c r="T279" i="39" s="1"/>
  <c r="T280" i="39" a="1"/>
  <c r="T280" i="39" s="1"/>
  <c r="T281" i="39" a="1"/>
  <c r="T281" i="39" s="1"/>
  <c r="T282" i="39" a="1"/>
  <c r="T282" i="39" s="1"/>
  <c r="T283" i="39" a="1"/>
  <c r="T283" i="39" s="1"/>
  <c r="T284" i="39" a="1"/>
  <c r="T284" i="39" s="1"/>
  <c r="T285" i="39" a="1"/>
  <c r="T285" i="39" s="1"/>
  <c r="T286" i="39" a="1"/>
  <c r="T286" i="39" s="1"/>
  <c r="T287" i="39" a="1"/>
  <c r="T287" i="39" s="1"/>
  <c r="T288" i="39" a="1"/>
  <c r="T288" i="39" s="1"/>
  <c r="T289" i="39" a="1"/>
  <c r="T289" i="39" s="1"/>
  <c r="T290" i="39" a="1"/>
  <c r="T290" i="39" s="1"/>
  <c r="T291" i="39" a="1"/>
  <c r="T291" i="39" s="1"/>
  <c r="T292" i="39" a="1"/>
  <c r="T292" i="39" s="1"/>
  <c r="T293" i="39" a="1"/>
  <c r="T293" i="39" s="1"/>
  <c r="T294" i="39" a="1"/>
  <c r="T294" i="39" s="1"/>
  <c r="T295" i="39" a="1"/>
  <c r="T295" i="39" s="1"/>
  <c r="T296" i="39" a="1"/>
  <c r="T296" i="39" s="1"/>
  <c r="T297" i="39" a="1"/>
  <c r="T297" i="39" s="1"/>
  <c r="T298" i="39" a="1"/>
  <c r="T298" i="39" s="1"/>
  <c r="T299" i="39" a="1"/>
  <c r="T299" i="39" s="1"/>
  <c r="T300" i="39" a="1"/>
  <c r="T300" i="39" s="1"/>
  <c r="T301" i="39" a="1"/>
  <c r="T301" i="39" s="1"/>
  <c r="T302" i="39" a="1"/>
  <c r="T302" i="39" s="1"/>
  <c r="T303" i="39" a="1"/>
  <c r="T303" i="39" s="1"/>
  <c r="T304" i="39" a="1"/>
  <c r="T304" i="39" s="1"/>
  <c r="T305" i="39" a="1"/>
  <c r="T305" i="39" s="1"/>
  <c r="T306" i="39" a="1"/>
  <c r="T306" i="39" s="1"/>
  <c r="T307" i="39" a="1"/>
  <c r="T307" i="39" s="1"/>
  <c r="T308" i="39" a="1"/>
  <c r="T308" i="39" s="1"/>
  <c r="T309" i="39" a="1"/>
  <c r="T309" i="39" s="1"/>
  <c r="T310" i="39" a="1"/>
  <c r="T310" i="39" s="1"/>
  <c r="T311" i="39" a="1"/>
  <c r="T311" i="39" s="1"/>
  <c r="T312" i="39" a="1"/>
  <c r="T312" i="39" s="1"/>
  <c r="T313" i="39" a="1"/>
  <c r="T313" i="39" s="1"/>
  <c r="T314" i="39" a="1"/>
  <c r="T314" i="39" s="1"/>
  <c r="T315" i="39" a="1"/>
  <c r="T315" i="39" s="1"/>
  <c r="T316" i="39" a="1"/>
  <c r="T316" i="39" s="1"/>
  <c r="T317" i="39" a="1"/>
  <c r="T317" i="39" s="1"/>
  <c r="T318" i="39" a="1"/>
  <c r="T318" i="39" s="1"/>
  <c r="T319" i="39" a="1"/>
  <c r="T319" i="39" s="1"/>
  <c r="T320" i="39" a="1"/>
  <c r="T320" i="39" s="1"/>
  <c r="T321" i="39" a="1"/>
  <c r="T321" i="39" s="1"/>
  <c r="T322" i="39" a="1"/>
  <c r="T322" i="39" s="1"/>
  <c r="T323" i="39" a="1"/>
  <c r="T323" i="39" s="1"/>
  <c r="T324" i="39" a="1"/>
  <c r="T324" i="39" s="1"/>
  <c r="T325" i="39" a="1"/>
  <c r="T325" i="39" s="1"/>
  <c r="T326" i="39" a="1"/>
  <c r="T326" i="39" s="1"/>
  <c r="T327" i="39" a="1"/>
  <c r="T327" i="39" s="1"/>
  <c r="T328" i="39" a="1"/>
  <c r="T328" i="39" s="1"/>
  <c r="T329" i="39" a="1"/>
  <c r="T329" i="39" s="1"/>
  <c r="T330" i="39" a="1"/>
  <c r="T330" i="39" s="1"/>
  <c r="T331" i="39" a="1"/>
  <c r="T331" i="39" s="1"/>
  <c r="T332" i="39" a="1"/>
  <c r="T332" i="39" s="1"/>
  <c r="T333" i="39" a="1"/>
  <c r="T333" i="39" s="1"/>
  <c r="T334" i="39" a="1"/>
  <c r="T334" i="39" s="1"/>
  <c r="T335" i="39" a="1"/>
  <c r="T335" i="39" s="1"/>
  <c r="T336" i="39" a="1"/>
  <c r="T336" i="39" s="1"/>
  <c r="T337" i="39" a="1"/>
  <c r="T337" i="39" s="1"/>
  <c r="T338" i="39" a="1"/>
  <c r="T338" i="39" s="1"/>
  <c r="T2" i="39" a="1"/>
  <c r="T2" i="39" s="1"/>
  <c r="S2" i="39"/>
  <c r="S4" i="39"/>
  <c r="S5" i="39"/>
  <c r="S6" i="39"/>
  <c r="S7" i="39"/>
  <c r="S8" i="39"/>
  <c r="S9" i="39"/>
  <c r="S10" i="39"/>
  <c r="S11" i="39"/>
  <c r="S12" i="39"/>
  <c r="S13" i="39"/>
  <c r="S14" i="39"/>
  <c r="S15" i="39"/>
  <c r="S16" i="39"/>
  <c r="S17" i="39"/>
  <c r="S18" i="39"/>
  <c r="S19" i="39"/>
  <c r="S20" i="39"/>
  <c r="S21" i="39"/>
  <c r="S22" i="39"/>
  <c r="S23" i="39"/>
  <c r="S24" i="39"/>
  <c r="S25" i="39"/>
  <c r="S26" i="39"/>
  <c r="S27" i="39"/>
  <c r="S28" i="39"/>
  <c r="S29" i="39"/>
  <c r="S30" i="39"/>
  <c r="S31" i="39"/>
  <c r="S32" i="39"/>
  <c r="S33" i="39"/>
  <c r="S34" i="39"/>
  <c r="S35" i="39"/>
  <c r="S36" i="39"/>
  <c r="S37" i="39"/>
  <c r="S38" i="39"/>
  <c r="S39" i="39"/>
  <c r="S40" i="39"/>
  <c r="S41" i="39"/>
  <c r="S42" i="39"/>
  <c r="S43" i="39"/>
  <c r="S44" i="39"/>
  <c r="S45" i="39"/>
  <c r="S46" i="39"/>
  <c r="S47" i="39"/>
  <c r="S48" i="39"/>
  <c r="S49" i="39"/>
  <c r="S50" i="39"/>
  <c r="S51" i="39"/>
  <c r="S52" i="39"/>
  <c r="S53" i="39"/>
  <c r="S54" i="39"/>
  <c r="S55" i="39"/>
  <c r="S56" i="39"/>
  <c r="S57" i="39"/>
  <c r="S58" i="39"/>
  <c r="S59" i="39"/>
  <c r="S60" i="39"/>
  <c r="S61" i="39"/>
  <c r="S62" i="39"/>
  <c r="S63" i="39"/>
  <c r="S64" i="39"/>
  <c r="S65" i="39"/>
  <c r="S66" i="39"/>
  <c r="S67" i="39"/>
  <c r="S68" i="39"/>
  <c r="S69" i="39"/>
  <c r="S70" i="39"/>
  <c r="S71" i="39"/>
  <c r="S72" i="39"/>
  <c r="S73" i="39"/>
  <c r="S74" i="39"/>
  <c r="S75" i="39"/>
  <c r="S76" i="39"/>
  <c r="S77" i="39"/>
  <c r="S78" i="39"/>
  <c r="S79" i="39"/>
  <c r="S80" i="39"/>
  <c r="S81" i="39"/>
  <c r="S82" i="39"/>
  <c r="S83" i="39"/>
  <c r="S84" i="39"/>
  <c r="S85" i="39"/>
  <c r="S86" i="39"/>
  <c r="S87" i="39"/>
  <c r="S88" i="39"/>
  <c r="S89" i="39"/>
  <c r="S90" i="39"/>
  <c r="S91" i="39"/>
  <c r="S92" i="39"/>
  <c r="S93" i="39"/>
  <c r="S94" i="39"/>
  <c r="S95" i="39"/>
  <c r="S96" i="39"/>
  <c r="S97" i="39"/>
  <c r="S98" i="39"/>
  <c r="S99" i="39"/>
  <c r="S100" i="39"/>
  <c r="S101" i="39"/>
  <c r="S102" i="39"/>
  <c r="S103" i="39"/>
  <c r="S104" i="39"/>
  <c r="S105" i="39"/>
  <c r="S106" i="39"/>
  <c r="S107" i="39"/>
  <c r="S108" i="39"/>
  <c r="S109" i="39"/>
  <c r="S110" i="39"/>
  <c r="S111" i="39"/>
  <c r="S112" i="39"/>
  <c r="S113" i="39"/>
  <c r="S114" i="39"/>
  <c r="S115" i="39"/>
  <c r="S116" i="39"/>
  <c r="S117" i="39"/>
  <c r="S118" i="39"/>
  <c r="S119" i="39"/>
  <c r="S120" i="39"/>
  <c r="S121" i="39"/>
  <c r="S122" i="39"/>
  <c r="S123" i="39"/>
  <c r="S124" i="39"/>
  <c r="S125" i="39"/>
  <c r="S126" i="39"/>
  <c r="S127" i="39"/>
  <c r="S128" i="39"/>
  <c r="S129" i="39"/>
  <c r="S130" i="39"/>
  <c r="S131" i="39"/>
  <c r="S132" i="39"/>
  <c r="S133" i="39"/>
  <c r="S134" i="39"/>
  <c r="S135" i="39"/>
  <c r="S136" i="39"/>
  <c r="S137" i="39"/>
  <c r="S138" i="39"/>
  <c r="S139" i="39"/>
  <c r="S140" i="39"/>
  <c r="S141" i="39"/>
  <c r="S142" i="39"/>
  <c r="S143" i="39"/>
  <c r="S144" i="39"/>
  <c r="S145" i="39"/>
  <c r="S146" i="39"/>
  <c r="S147" i="39"/>
  <c r="S148" i="39"/>
  <c r="S149" i="39"/>
  <c r="S150" i="39"/>
  <c r="S151" i="39"/>
  <c r="S152" i="39"/>
  <c r="S153" i="39"/>
  <c r="S154" i="39"/>
  <c r="S155" i="39"/>
  <c r="S156" i="39"/>
  <c r="S157" i="39"/>
  <c r="S158" i="39"/>
  <c r="S159" i="39"/>
  <c r="S160" i="39"/>
  <c r="S161" i="39"/>
  <c r="S162" i="39"/>
  <c r="S163" i="39"/>
  <c r="S164" i="39"/>
  <c r="S165" i="39"/>
  <c r="S166" i="39"/>
  <c r="S167" i="39"/>
  <c r="S168" i="39"/>
  <c r="S169" i="39"/>
  <c r="S170" i="39"/>
  <c r="S171" i="39"/>
  <c r="S172" i="39"/>
  <c r="S173" i="39"/>
  <c r="S174" i="39"/>
  <c r="S175" i="39"/>
  <c r="S176" i="39"/>
  <c r="S177" i="39"/>
  <c r="S178" i="39"/>
  <c r="S179" i="39"/>
  <c r="S180" i="39"/>
  <c r="S181" i="39"/>
  <c r="S182" i="39"/>
  <c r="S183" i="39"/>
  <c r="S184" i="39"/>
  <c r="S185" i="39"/>
  <c r="S186" i="39"/>
  <c r="S187" i="39"/>
  <c r="S188" i="39"/>
  <c r="S189" i="39"/>
  <c r="S190" i="39"/>
  <c r="S191" i="39"/>
  <c r="S192" i="39"/>
  <c r="S193" i="39"/>
  <c r="S194" i="39"/>
  <c r="S195" i="39"/>
  <c r="S196" i="39"/>
  <c r="S197" i="39"/>
  <c r="S198" i="39"/>
  <c r="S199" i="39"/>
  <c r="S200" i="39"/>
  <c r="S201" i="39"/>
  <c r="S202" i="39"/>
  <c r="S203" i="39"/>
  <c r="S204" i="39"/>
  <c r="S205" i="39"/>
  <c r="S206" i="39"/>
  <c r="S207" i="39"/>
  <c r="S208" i="39"/>
  <c r="S209" i="39"/>
  <c r="S210" i="39"/>
  <c r="S211" i="39"/>
  <c r="S212" i="39"/>
  <c r="S213" i="39"/>
  <c r="S214" i="39"/>
  <c r="S215" i="39"/>
  <c r="S216" i="39"/>
  <c r="S217" i="39"/>
  <c r="S218" i="39"/>
  <c r="S219" i="39"/>
  <c r="S220" i="39"/>
  <c r="S221" i="39"/>
  <c r="S222" i="39"/>
  <c r="S223" i="39"/>
  <c r="S224" i="39"/>
  <c r="S225" i="39"/>
  <c r="S226" i="39"/>
  <c r="S227" i="39"/>
  <c r="S228" i="39"/>
  <c r="S229" i="39"/>
  <c r="S230" i="39"/>
  <c r="S231" i="39"/>
  <c r="S232" i="39"/>
  <c r="S233" i="39"/>
  <c r="S234" i="39"/>
  <c r="S235" i="39"/>
  <c r="S236" i="39"/>
  <c r="S237" i="39"/>
  <c r="S238" i="39"/>
  <c r="S239" i="39"/>
  <c r="S240" i="39"/>
  <c r="S241" i="39"/>
  <c r="S242" i="39"/>
  <c r="S243" i="39"/>
  <c r="S244" i="39"/>
  <c r="S245" i="39"/>
  <c r="S246" i="39"/>
  <c r="S247" i="39"/>
  <c r="S248" i="39"/>
  <c r="S249" i="39"/>
  <c r="S250" i="39"/>
  <c r="S251" i="39"/>
  <c r="S252" i="39"/>
  <c r="S253" i="39"/>
  <c r="S254" i="39"/>
  <c r="S255" i="39"/>
  <c r="S256" i="39"/>
  <c r="S257" i="39"/>
  <c r="S258" i="39"/>
  <c r="S259" i="39"/>
  <c r="S260" i="39"/>
  <c r="S261" i="39"/>
  <c r="S262" i="39"/>
  <c r="S263" i="39"/>
  <c r="S264" i="39"/>
  <c r="S265" i="39"/>
  <c r="S266" i="39"/>
  <c r="S267" i="39"/>
  <c r="S268" i="39"/>
  <c r="S269" i="39"/>
  <c r="S270" i="39"/>
  <c r="S271" i="39"/>
  <c r="S272" i="39"/>
  <c r="S273" i="39"/>
  <c r="S274" i="39"/>
  <c r="S275" i="39"/>
  <c r="S276" i="39"/>
  <c r="S277" i="39"/>
  <c r="S278" i="39"/>
  <c r="S279" i="39"/>
  <c r="S280" i="39"/>
  <c r="S281" i="39"/>
  <c r="S282" i="39"/>
  <c r="S283" i="39"/>
  <c r="S284" i="39"/>
  <c r="S285" i="39"/>
  <c r="S286" i="39"/>
  <c r="S287" i="39"/>
  <c r="S288" i="39"/>
  <c r="S289" i="39"/>
  <c r="S290" i="39"/>
  <c r="S291" i="39"/>
  <c r="S292" i="39"/>
  <c r="S293" i="39"/>
  <c r="S294" i="39"/>
  <c r="S295" i="39"/>
  <c r="S296" i="39"/>
  <c r="S297" i="39"/>
  <c r="S298" i="39"/>
  <c r="S299" i="39"/>
  <c r="S300" i="39"/>
  <c r="S301" i="39"/>
  <c r="S302" i="39"/>
  <c r="S303" i="39"/>
  <c r="S304" i="39"/>
  <c r="S305" i="39"/>
  <c r="S306" i="39"/>
  <c r="S307" i="39"/>
  <c r="S308" i="39"/>
  <c r="S309" i="39"/>
  <c r="S310" i="39"/>
  <c r="S311" i="39"/>
  <c r="S312" i="39"/>
  <c r="S313" i="39"/>
  <c r="S314" i="39"/>
  <c r="S315" i="39"/>
  <c r="S316" i="39"/>
  <c r="S317" i="39"/>
  <c r="S318" i="39"/>
  <c r="S319" i="39"/>
  <c r="S320" i="39"/>
  <c r="S321" i="39"/>
  <c r="S322" i="39"/>
  <c r="S323" i="39"/>
  <c r="S324" i="39"/>
  <c r="S325" i="39"/>
  <c r="S326" i="39"/>
  <c r="S327" i="39"/>
  <c r="S328" i="39"/>
  <c r="S329" i="39"/>
  <c r="S330" i="39"/>
  <c r="S331" i="39"/>
  <c r="S332" i="39"/>
  <c r="S333" i="39"/>
  <c r="S334" i="39"/>
  <c r="S335" i="39"/>
  <c r="S336" i="39"/>
  <c r="S337" i="39"/>
  <c r="S338" i="39"/>
  <c r="Q2" i="39" a="1"/>
  <c r="Q2" i="39" s="1"/>
  <c r="Q3" i="39" a="1"/>
  <c r="Q3" i="39" s="1"/>
  <c r="Q4" i="39" a="1"/>
  <c r="Q4" i="39" s="1"/>
  <c r="Q5" i="39" a="1"/>
  <c r="Q5" i="39" s="1"/>
  <c r="Q6" i="39" a="1"/>
  <c r="Q6" i="39" s="1"/>
  <c r="Q7" i="39" a="1"/>
  <c r="Q7" i="39" s="1"/>
  <c r="Q8" i="39" a="1"/>
  <c r="Q8" i="39" s="1"/>
  <c r="Q9" i="39" a="1"/>
  <c r="Q9" i="39" s="1"/>
  <c r="Q10" i="39" a="1"/>
  <c r="Q10" i="39" s="1"/>
  <c r="Q11" i="39" a="1"/>
  <c r="Q11" i="39" s="1"/>
  <c r="Q12" i="39" a="1"/>
  <c r="Q12" i="39" s="1"/>
  <c r="Q13" i="39" a="1"/>
  <c r="Q13" i="39" s="1"/>
  <c r="Q14" i="39" a="1"/>
  <c r="Q14" i="39" s="1"/>
  <c r="Q15" i="39" a="1"/>
  <c r="Q15" i="39" s="1"/>
  <c r="Q16" i="39" a="1"/>
  <c r="Q16" i="39" s="1"/>
  <c r="Q17" i="39" a="1"/>
  <c r="Q17" i="39" s="1"/>
  <c r="Q18" i="39" a="1"/>
  <c r="Q18" i="39" s="1"/>
  <c r="Q19" i="39" a="1"/>
  <c r="Q19" i="39" s="1"/>
  <c r="Q20" i="39" a="1"/>
  <c r="Q20" i="39" s="1"/>
  <c r="Q21" i="39" a="1"/>
  <c r="Q21" i="39" s="1"/>
  <c r="Q22" i="39" a="1"/>
  <c r="Q22" i="39" s="1"/>
  <c r="Q23" i="39" a="1"/>
  <c r="Q23" i="39" s="1"/>
  <c r="Q24" i="39" a="1"/>
  <c r="Q24" i="39" s="1"/>
  <c r="Q25" i="39" a="1"/>
  <c r="Q25" i="39" s="1"/>
  <c r="Q26" i="39" a="1"/>
  <c r="Q26" i="39" s="1"/>
  <c r="Q27" i="39" a="1"/>
  <c r="Q27" i="39" s="1"/>
  <c r="Q28" i="39" a="1"/>
  <c r="Q28" i="39" s="1"/>
  <c r="Q29" i="39" a="1"/>
  <c r="Q29" i="39" s="1"/>
  <c r="Q30" i="39" a="1"/>
  <c r="Q30" i="39" s="1"/>
  <c r="Q31" i="39" a="1"/>
  <c r="Q31" i="39" s="1"/>
  <c r="Q32" i="39" a="1"/>
  <c r="Q32" i="39" s="1"/>
  <c r="Q33" i="39" a="1"/>
  <c r="Q33" i="39" s="1"/>
  <c r="Q34" i="39" a="1"/>
  <c r="Q34" i="39" s="1"/>
  <c r="Q35" i="39" a="1"/>
  <c r="Q35" i="39" s="1"/>
  <c r="Q36" i="39" a="1"/>
  <c r="Q36" i="39" s="1"/>
  <c r="Q37" i="39" a="1"/>
  <c r="Q37" i="39" s="1"/>
  <c r="Q38" i="39" a="1"/>
  <c r="Q38" i="39" s="1"/>
  <c r="Q39" i="39" a="1"/>
  <c r="Q39" i="39" s="1"/>
  <c r="Q40" i="39" a="1"/>
  <c r="Q40" i="39" s="1"/>
  <c r="Q41" i="39" a="1"/>
  <c r="Q41" i="39" s="1"/>
  <c r="Q42" i="39" a="1"/>
  <c r="Q42" i="39" s="1"/>
  <c r="Q43" i="39" a="1"/>
  <c r="Q43" i="39" s="1"/>
  <c r="Q44" i="39" a="1"/>
  <c r="Q44" i="39" s="1"/>
  <c r="Q45" i="39" a="1"/>
  <c r="Q45" i="39" s="1"/>
  <c r="Q46" i="39" a="1"/>
  <c r="Q46" i="39" s="1"/>
  <c r="Q47" i="39" a="1"/>
  <c r="Q47" i="39" s="1"/>
  <c r="Q48" i="39" a="1"/>
  <c r="Q48" i="39" s="1"/>
  <c r="Q49" i="39" a="1"/>
  <c r="Q49" i="39" s="1"/>
  <c r="Q50" i="39" a="1"/>
  <c r="Q50" i="39" s="1"/>
  <c r="Q51" i="39" a="1"/>
  <c r="Q51" i="39" s="1"/>
  <c r="Q52" i="39" a="1"/>
  <c r="Q52" i="39" s="1"/>
  <c r="Q53" i="39" a="1"/>
  <c r="Q53" i="39" s="1"/>
  <c r="Q54" i="39" a="1"/>
  <c r="Q54" i="39" s="1"/>
  <c r="Q55" i="39" a="1"/>
  <c r="Q55" i="39" s="1"/>
  <c r="Q56" i="39" a="1"/>
  <c r="Q56" i="39" s="1"/>
  <c r="Q57" i="39" a="1"/>
  <c r="Q57" i="39" s="1"/>
  <c r="Q58" i="39" a="1"/>
  <c r="Q58" i="39" s="1"/>
  <c r="Q59" i="39" a="1"/>
  <c r="Q59" i="39" s="1"/>
  <c r="Q60" i="39" a="1"/>
  <c r="Q60" i="39" s="1"/>
  <c r="Q61" i="39" a="1"/>
  <c r="Q61" i="39" s="1"/>
  <c r="Q62" i="39" a="1"/>
  <c r="Q62" i="39" s="1"/>
  <c r="Q63" i="39" a="1"/>
  <c r="Q63" i="39" s="1"/>
  <c r="Q64" i="39" a="1"/>
  <c r="Q64" i="39" s="1"/>
  <c r="Q65" i="39" a="1"/>
  <c r="Q65" i="39" s="1"/>
  <c r="Q66" i="39" a="1"/>
  <c r="Q66" i="39" s="1"/>
  <c r="Q67" i="39" a="1"/>
  <c r="Q67" i="39" s="1"/>
  <c r="Q68" i="39" a="1"/>
  <c r="Q68" i="39" s="1"/>
  <c r="Q69" i="39" a="1"/>
  <c r="Q69" i="39" s="1"/>
  <c r="Q70" i="39" a="1"/>
  <c r="Q70" i="39" s="1"/>
  <c r="Q71" i="39" a="1"/>
  <c r="Q71" i="39" s="1"/>
  <c r="Q72" i="39" a="1"/>
  <c r="Q72" i="39" s="1"/>
  <c r="Q73" i="39" a="1"/>
  <c r="Q73" i="39" s="1"/>
  <c r="Q74" i="39" a="1"/>
  <c r="Q74" i="39" s="1"/>
  <c r="Q75" i="39" a="1"/>
  <c r="Q75" i="39" s="1"/>
  <c r="Q76" i="39" a="1"/>
  <c r="Q76" i="39" s="1"/>
  <c r="Q77" i="39" a="1"/>
  <c r="Q77" i="39" s="1"/>
  <c r="Q78" i="39" a="1"/>
  <c r="Q78" i="39" s="1"/>
  <c r="Q79" i="39" a="1"/>
  <c r="Q79" i="39" s="1"/>
  <c r="Q80" i="39" a="1"/>
  <c r="Q80" i="39" s="1"/>
  <c r="Q81" i="39" a="1"/>
  <c r="Q81" i="39" s="1"/>
  <c r="Q82" i="39" a="1"/>
  <c r="Q82" i="39" s="1"/>
  <c r="Q83" i="39" a="1"/>
  <c r="Q83" i="39" s="1"/>
  <c r="Q84" i="39" a="1"/>
  <c r="Q84" i="39" s="1"/>
  <c r="Q85" i="39" a="1"/>
  <c r="Q85" i="39" s="1"/>
  <c r="Q86" i="39" a="1"/>
  <c r="Q86" i="39" s="1"/>
  <c r="Q87" i="39" a="1"/>
  <c r="Q87" i="39" s="1"/>
  <c r="Q88" i="39" a="1"/>
  <c r="Q88" i="39" s="1"/>
  <c r="Q89" i="39" a="1"/>
  <c r="Q89" i="39" s="1"/>
  <c r="Q90" i="39" a="1"/>
  <c r="Q90" i="39" s="1"/>
  <c r="Q91" i="39" a="1"/>
  <c r="Q91" i="39" s="1"/>
  <c r="Q92" i="39" a="1"/>
  <c r="Q92" i="39" s="1"/>
  <c r="Q93" i="39" a="1"/>
  <c r="Q93" i="39" s="1"/>
  <c r="Q94" i="39" a="1"/>
  <c r="Q94" i="39" s="1"/>
  <c r="Q95" i="39" a="1"/>
  <c r="Q95" i="39" s="1"/>
  <c r="Q96" i="39" a="1"/>
  <c r="Q96" i="39" s="1"/>
  <c r="Q97" i="39" a="1"/>
  <c r="Q97" i="39" s="1"/>
  <c r="Q98" i="39" a="1"/>
  <c r="Q98" i="39" s="1"/>
  <c r="Q99" i="39" a="1"/>
  <c r="Q99" i="39" s="1"/>
  <c r="Q100" i="39" a="1"/>
  <c r="Q100" i="39" s="1"/>
  <c r="Q101" i="39" a="1"/>
  <c r="Q101" i="39" s="1"/>
  <c r="Q102" i="39" a="1"/>
  <c r="Q102" i="39" s="1"/>
  <c r="Q103" i="39" a="1"/>
  <c r="Q103" i="39" s="1"/>
  <c r="Q104" i="39" a="1"/>
  <c r="Q104" i="39" s="1"/>
  <c r="Q105" i="39" a="1"/>
  <c r="Q105" i="39" s="1"/>
  <c r="Q106" i="39" a="1"/>
  <c r="Q106" i="39" s="1"/>
  <c r="Q107" i="39" a="1"/>
  <c r="Q107" i="39" s="1"/>
  <c r="Q108" i="39" a="1"/>
  <c r="Q108" i="39" s="1"/>
  <c r="Q109" i="39" a="1"/>
  <c r="Q109" i="39" s="1"/>
  <c r="Q110" i="39" a="1"/>
  <c r="Q110" i="39" s="1"/>
  <c r="Q111" i="39" a="1"/>
  <c r="Q111" i="39" s="1"/>
  <c r="Q112" i="39" a="1"/>
  <c r="Q112" i="39" s="1"/>
  <c r="Q113" i="39" a="1"/>
  <c r="Q113" i="39" s="1"/>
  <c r="Q114" i="39" a="1"/>
  <c r="Q114" i="39" s="1"/>
  <c r="Q115" i="39" a="1"/>
  <c r="Q115" i="39" s="1"/>
  <c r="Q116" i="39" a="1"/>
  <c r="Q116" i="39" s="1"/>
  <c r="Q117" i="39" a="1"/>
  <c r="Q117" i="39" s="1"/>
  <c r="Q118" i="39" a="1"/>
  <c r="Q118" i="39" s="1"/>
  <c r="Q119" i="39" a="1"/>
  <c r="Q119" i="39" s="1"/>
  <c r="Q120" i="39" a="1"/>
  <c r="Q120" i="39" s="1"/>
  <c r="Q121" i="39" a="1"/>
  <c r="Q121" i="39" s="1"/>
  <c r="Q122" i="39" a="1"/>
  <c r="Q122" i="39" s="1"/>
  <c r="Q123" i="39" a="1"/>
  <c r="Q123" i="39" s="1"/>
  <c r="Q124" i="39" a="1"/>
  <c r="Q124" i="39" s="1"/>
  <c r="Q125" i="39" a="1"/>
  <c r="Q125" i="39" s="1"/>
  <c r="Q126" i="39" a="1"/>
  <c r="Q126" i="39" s="1"/>
  <c r="Q127" i="39" a="1"/>
  <c r="Q127" i="39" s="1"/>
  <c r="Q128" i="39" a="1"/>
  <c r="Q128" i="39" s="1"/>
  <c r="Q129" i="39" a="1"/>
  <c r="Q129" i="39" s="1"/>
  <c r="Q130" i="39" a="1"/>
  <c r="Q130" i="39" s="1"/>
  <c r="Q131" i="39" a="1"/>
  <c r="Q131" i="39" s="1"/>
  <c r="Q132" i="39" a="1"/>
  <c r="Q132" i="39" s="1"/>
  <c r="Q133" i="39" a="1"/>
  <c r="Q133" i="39" s="1"/>
  <c r="Q134" i="39" a="1"/>
  <c r="Q134" i="39" s="1"/>
  <c r="Q135" i="39" a="1"/>
  <c r="Q135" i="39" s="1"/>
  <c r="Q136" i="39" a="1"/>
  <c r="Q136" i="39" s="1"/>
  <c r="Q137" i="39" a="1"/>
  <c r="Q137" i="39" s="1"/>
  <c r="Q138" i="39" a="1"/>
  <c r="Q138" i="39" s="1"/>
  <c r="Q139" i="39" a="1"/>
  <c r="Q139" i="39" s="1"/>
  <c r="Q140" i="39" a="1"/>
  <c r="Q140" i="39" s="1"/>
  <c r="Q141" i="39" a="1"/>
  <c r="Q141" i="39" s="1"/>
  <c r="Q142" i="39" a="1"/>
  <c r="Q142" i="39" s="1"/>
  <c r="Q143" i="39" a="1"/>
  <c r="Q143" i="39" s="1"/>
  <c r="Q144" i="39" a="1"/>
  <c r="Q144" i="39" s="1"/>
  <c r="Q145" i="39" a="1"/>
  <c r="Q145" i="39" s="1"/>
  <c r="Q146" i="39" a="1"/>
  <c r="Q146" i="39" s="1"/>
  <c r="Q147" i="39" a="1"/>
  <c r="Q147" i="39" s="1"/>
  <c r="Q148" i="39" a="1"/>
  <c r="Q148" i="39" s="1"/>
  <c r="Q149" i="39" a="1"/>
  <c r="Q149" i="39" s="1"/>
  <c r="Q150" i="39" a="1"/>
  <c r="Q150" i="39" s="1"/>
  <c r="Q151" i="39" a="1"/>
  <c r="Q151" i="39" s="1"/>
  <c r="Q152" i="39" a="1"/>
  <c r="Q152" i="39" s="1"/>
  <c r="Q153" i="39" a="1"/>
  <c r="Q153" i="39" s="1"/>
  <c r="Q154" i="39" a="1"/>
  <c r="Q154" i="39" s="1"/>
  <c r="Q155" i="39" a="1"/>
  <c r="Q155" i="39" s="1"/>
  <c r="Q156" i="39" a="1"/>
  <c r="Q156" i="39" s="1"/>
  <c r="Q157" i="39" a="1"/>
  <c r="Q157" i="39" s="1"/>
  <c r="Q158" i="39" a="1"/>
  <c r="Q158" i="39" s="1"/>
  <c r="Q159" i="39" a="1"/>
  <c r="Q159" i="39" s="1"/>
  <c r="Q160" i="39" a="1"/>
  <c r="Q160" i="39" s="1"/>
  <c r="Q161" i="39" a="1"/>
  <c r="Q161" i="39" s="1"/>
  <c r="Q162" i="39" a="1"/>
  <c r="Q162" i="39" s="1"/>
  <c r="Q163" i="39" a="1"/>
  <c r="Q163" i="39" s="1"/>
  <c r="Q164" i="39" a="1"/>
  <c r="Q164" i="39" s="1"/>
  <c r="Q165" i="39" a="1"/>
  <c r="Q165" i="39" s="1"/>
  <c r="Q166" i="39" a="1"/>
  <c r="Q166" i="39" s="1"/>
  <c r="Q167" i="39" a="1"/>
  <c r="Q167" i="39" s="1"/>
  <c r="Q168" i="39" a="1"/>
  <c r="Q168" i="39" s="1"/>
  <c r="Q169" i="39" a="1"/>
  <c r="Q169" i="39" s="1"/>
  <c r="Q170" i="39" a="1"/>
  <c r="Q170" i="39" s="1"/>
  <c r="Q171" i="39" a="1"/>
  <c r="Q171" i="39" s="1"/>
  <c r="Q172" i="39" a="1"/>
  <c r="Q172" i="39" s="1"/>
  <c r="Q173" i="39" a="1"/>
  <c r="Q173" i="39" s="1"/>
  <c r="Q174" i="39" a="1"/>
  <c r="Q174" i="39" s="1"/>
  <c r="Q175" i="39" a="1"/>
  <c r="Q175" i="39" s="1"/>
  <c r="Q176" i="39" a="1"/>
  <c r="Q176" i="39" s="1"/>
  <c r="Q177" i="39" a="1"/>
  <c r="Q177" i="39" s="1"/>
  <c r="Q178" i="39" a="1"/>
  <c r="Q178" i="39" s="1"/>
  <c r="Q179" i="39" a="1"/>
  <c r="Q179" i="39" s="1"/>
  <c r="Q180" i="39" a="1"/>
  <c r="Q180" i="39" s="1"/>
  <c r="Q181" i="39" a="1"/>
  <c r="Q181" i="39" s="1"/>
  <c r="Q182" i="39" a="1"/>
  <c r="Q182" i="39" s="1"/>
  <c r="Q183" i="39" a="1"/>
  <c r="Q183" i="39" s="1"/>
  <c r="Q184" i="39" a="1"/>
  <c r="Q184" i="39" s="1"/>
  <c r="Q185" i="39" a="1"/>
  <c r="Q185" i="39" s="1"/>
  <c r="Q186" i="39" a="1"/>
  <c r="Q186" i="39" s="1"/>
  <c r="Q187" i="39" a="1"/>
  <c r="Q187" i="39" s="1"/>
  <c r="Q188" i="39" a="1"/>
  <c r="Q188" i="39" s="1"/>
  <c r="Q189" i="39" a="1"/>
  <c r="Q189" i="39" s="1"/>
  <c r="Q190" i="39" a="1"/>
  <c r="Q190" i="39" s="1"/>
  <c r="Q191" i="39" a="1"/>
  <c r="Q191" i="39" s="1"/>
  <c r="Q192" i="39" a="1"/>
  <c r="Q192" i="39" s="1"/>
  <c r="Q193" i="39" a="1"/>
  <c r="Q193" i="39" s="1"/>
  <c r="Q194" i="39" a="1"/>
  <c r="Q194" i="39" s="1"/>
  <c r="Q195" i="39" a="1"/>
  <c r="Q195" i="39" s="1"/>
  <c r="Q196" i="39" a="1"/>
  <c r="Q196" i="39" s="1"/>
  <c r="Q197" i="39" a="1"/>
  <c r="Q197" i="39" s="1"/>
  <c r="Q198" i="39" a="1"/>
  <c r="Q198" i="39" s="1"/>
  <c r="Q199" i="39" a="1"/>
  <c r="Q199" i="39" s="1"/>
  <c r="Q200" i="39" a="1"/>
  <c r="Q200" i="39" s="1"/>
  <c r="Q201" i="39" a="1"/>
  <c r="Q201" i="39" s="1"/>
  <c r="Q202" i="39" a="1"/>
  <c r="Q202" i="39" s="1"/>
  <c r="Q203" i="39" a="1"/>
  <c r="Q203" i="39" s="1"/>
  <c r="Q204" i="39" a="1"/>
  <c r="Q204" i="39" s="1"/>
  <c r="Q205" i="39" a="1"/>
  <c r="Q205" i="39" s="1"/>
  <c r="Q206" i="39" a="1"/>
  <c r="Q206" i="39" s="1"/>
  <c r="Q207" i="39" a="1"/>
  <c r="Q207" i="39" s="1"/>
  <c r="Q208" i="39" a="1"/>
  <c r="Q208" i="39" s="1"/>
  <c r="Q209" i="39" a="1"/>
  <c r="Q209" i="39" s="1"/>
  <c r="Q210" i="39" a="1"/>
  <c r="Q210" i="39" s="1"/>
  <c r="Q211" i="39" a="1"/>
  <c r="Q211" i="39" s="1"/>
  <c r="Q212" i="39" a="1"/>
  <c r="Q212" i="39" s="1"/>
  <c r="Q213" i="39" a="1"/>
  <c r="Q213" i="39" s="1"/>
  <c r="Q214" i="39" a="1"/>
  <c r="Q214" i="39" s="1"/>
  <c r="Q215" i="39" a="1"/>
  <c r="Q215" i="39" s="1"/>
  <c r="Q216" i="39" a="1"/>
  <c r="Q216" i="39" s="1"/>
  <c r="Q217" i="39" a="1"/>
  <c r="Q217" i="39" s="1"/>
  <c r="Q218" i="39" a="1"/>
  <c r="Q218" i="39" s="1"/>
  <c r="Q219" i="39" a="1"/>
  <c r="Q219" i="39" s="1"/>
  <c r="Q220" i="39" a="1"/>
  <c r="Q220" i="39" s="1"/>
  <c r="Q221" i="39" a="1"/>
  <c r="Q221" i="39" s="1"/>
  <c r="Q222" i="39" a="1"/>
  <c r="Q222" i="39" s="1"/>
  <c r="Q223" i="39" a="1"/>
  <c r="Q223" i="39" s="1"/>
  <c r="Q224" i="39" a="1"/>
  <c r="Q224" i="39" s="1"/>
  <c r="Q225" i="39" a="1"/>
  <c r="Q225" i="39" s="1"/>
  <c r="Q226" i="39" a="1"/>
  <c r="Q226" i="39" s="1"/>
  <c r="Q227" i="39" a="1"/>
  <c r="Q227" i="39" s="1"/>
  <c r="Q228" i="39" a="1"/>
  <c r="Q228" i="39" s="1"/>
  <c r="Q229" i="39" a="1"/>
  <c r="Q229" i="39" s="1"/>
  <c r="Q230" i="39" a="1"/>
  <c r="Q230" i="39" s="1"/>
  <c r="Q231" i="39" a="1"/>
  <c r="Q231" i="39" s="1"/>
  <c r="Q232" i="39" a="1"/>
  <c r="Q232" i="39" s="1"/>
  <c r="Q233" i="39" a="1"/>
  <c r="Q233" i="39" s="1"/>
  <c r="Q234" i="39" a="1"/>
  <c r="Q234" i="39" s="1"/>
  <c r="Q235" i="39" a="1"/>
  <c r="Q235" i="39" s="1"/>
  <c r="Q236" i="39" a="1"/>
  <c r="Q236" i="39" s="1"/>
  <c r="Q237" i="39" a="1"/>
  <c r="Q237" i="39" s="1"/>
  <c r="Q238" i="39" a="1"/>
  <c r="Q238" i="39" s="1"/>
  <c r="Q239" i="39" a="1"/>
  <c r="Q239" i="39" s="1"/>
  <c r="Q240" i="39" a="1"/>
  <c r="Q240" i="39" s="1"/>
  <c r="Q241" i="39" a="1"/>
  <c r="Q241" i="39" s="1"/>
  <c r="Q242" i="39" a="1"/>
  <c r="Q242" i="39" s="1"/>
  <c r="Q243" i="39" a="1"/>
  <c r="Q243" i="39" s="1"/>
  <c r="Q244" i="39" a="1"/>
  <c r="Q244" i="39" s="1"/>
  <c r="Q245" i="39" a="1"/>
  <c r="Q245" i="39" s="1"/>
  <c r="Q246" i="39" a="1"/>
  <c r="Q246" i="39" s="1"/>
  <c r="Q247" i="39" a="1"/>
  <c r="Q247" i="39" s="1"/>
  <c r="Q248" i="39" a="1"/>
  <c r="Q248" i="39" s="1"/>
  <c r="Q249" i="39" a="1"/>
  <c r="Q249" i="39" s="1"/>
  <c r="Q250" i="39" a="1"/>
  <c r="Q250" i="39" s="1"/>
  <c r="Q251" i="39" a="1"/>
  <c r="Q251" i="39" s="1"/>
  <c r="Q252" i="39" a="1"/>
  <c r="Q252" i="39" s="1"/>
  <c r="Q253" i="39" a="1"/>
  <c r="Q253" i="39" s="1"/>
  <c r="Q254" i="39" a="1"/>
  <c r="Q254" i="39" s="1"/>
  <c r="Q255" i="39" a="1"/>
  <c r="Q255" i="39" s="1"/>
  <c r="Q256" i="39" a="1"/>
  <c r="Q256" i="39" s="1"/>
  <c r="Q257" i="39" a="1"/>
  <c r="Q257" i="39" s="1"/>
  <c r="Q258" i="39" a="1"/>
  <c r="Q258" i="39" s="1"/>
  <c r="Q259" i="39" a="1"/>
  <c r="Q259" i="39" s="1"/>
  <c r="Q260" i="39" a="1"/>
  <c r="Q260" i="39" s="1"/>
  <c r="Q261" i="39" a="1"/>
  <c r="Q261" i="39" s="1"/>
  <c r="Q262" i="39" a="1"/>
  <c r="Q262" i="39" s="1"/>
  <c r="Q263" i="39" a="1"/>
  <c r="Q263" i="39" s="1"/>
  <c r="Q264" i="39" a="1"/>
  <c r="Q264" i="39" s="1"/>
  <c r="Q265" i="39" a="1"/>
  <c r="Q265" i="39" s="1"/>
  <c r="Q266" i="39" a="1"/>
  <c r="Q266" i="39" s="1"/>
  <c r="Q267" i="39" a="1"/>
  <c r="Q267" i="39" s="1"/>
  <c r="Q268" i="39" a="1"/>
  <c r="Q268" i="39" s="1"/>
  <c r="Q269" i="39" a="1"/>
  <c r="Q269" i="39" s="1"/>
  <c r="Q270" i="39" a="1"/>
  <c r="Q270" i="39" s="1"/>
  <c r="Q271" i="39" a="1"/>
  <c r="Q271" i="39" s="1"/>
  <c r="Q272" i="39" a="1"/>
  <c r="Q272" i="39" s="1"/>
  <c r="Q273" i="39" a="1"/>
  <c r="Q273" i="39" s="1"/>
  <c r="Q274" i="39" a="1"/>
  <c r="Q274" i="39" s="1"/>
  <c r="Q275" i="39" a="1"/>
  <c r="Q275" i="39" s="1"/>
  <c r="Q276" i="39" a="1"/>
  <c r="Q276" i="39" s="1"/>
  <c r="Q277" i="39" a="1"/>
  <c r="Q277" i="39" s="1"/>
  <c r="Q278" i="39" a="1"/>
  <c r="Q278" i="39" s="1"/>
  <c r="Q279" i="39" a="1"/>
  <c r="Q279" i="39" s="1"/>
  <c r="Q280" i="39" a="1"/>
  <c r="Q280" i="39" s="1"/>
  <c r="Q281" i="39" a="1"/>
  <c r="Q281" i="39" s="1"/>
  <c r="Q282" i="39" a="1"/>
  <c r="Q282" i="39" s="1"/>
  <c r="Q283" i="39" a="1"/>
  <c r="Q283" i="39" s="1"/>
  <c r="Q284" i="39" a="1"/>
  <c r="Q284" i="39" s="1"/>
  <c r="Q285" i="39" a="1"/>
  <c r="Q285" i="39" s="1"/>
  <c r="Q286" i="39" a="1"/>
  <c r="Q286" i="39" s="1"/>
  <c r="Q287" i="39" a="1"/>
  <c r="Q287" i="39" s="1"/>
  <c r="Q288" i="39" a="1"/>
  <c r="Q288" i="39" s="1"/>
  <c r="Q289" i="39" a="1"/>
  <c r="Q289" i="39" s="1"/>
  <c r="Q290" i="39" a="1"/>
  <c r="Q290" i="39" s="1"/>
  <c r="Q291" i="39" a="1"/>
  <c r="Q291" i="39" s="1"/>
  <c r="Q292" i="39" a="1"/>
  <c r="Q292" i="39" s="1"/>
  <c r="Q293" i="39" a="1"/>
  <c r="Q293" i="39" s="1"/>
  <c r="Q294" i="39" a="1"/>
  <c r="Q294" i="39" s="1"/>
  <c r="Q295" i="39" a="1"/>
  <c r="Q295" i="39" s="1"/>
  <c r="Q296" i="39" a="1"/>
  <c r="Q296" i="39" s="1"/>
  <c r="Q297" i="39" a="1"/>
  <c r="Q297" i="39" s="1"/>
  <c r="Q298" i="39" a="1"/>
  <c r="Q298" i="39" s="1"/>
  <c r="Q299" i="39" a="1"/>
  <c r="Q299" i="39" s="1"/>
  <c r="Q300" i="39" a="1"/>
  <c r="Q300" i="39" s="1"/>
  <c r="Q301" i="39" a="1"/>
  <c r="Q301" i="39" s="1"/>
  <c r="Q302" i="39" a="1"/>
  <c r="Q302" i="39" s="1"/>
  <c r="Q303" i="39" a="1"/>
  <c r="Q303" i="39" s="1"/>
  <c r="Q304" i="39" a="1"/>
  <c r="Q304" i="39" s="1"/>
  <c r="Q305" i="39" a="1"/>
  <c r="Q305" i="39" s="1"/>
  <c r="Q306" i="39" a="1"/>
  <c r="Q306" i="39" s="1"/>
  <c r="Q307" i="39" a="1"/>
  <c r="Q307" i="39" s="1"/>
  <c r="Q308" i="39" a="1"/>
  <c r="Q308" i="39" s="1"/>
  <c r="Q309" i="39" a="1"/>
  <c r="Q309" i="39" s="1"/>
  <c r="Q310" i="39" a="1"/>
  <c r="Q310" i="39" s="1"/>
  <c r="Q311" i="39" a="1"/>
  <c r="Q311" i="39" s="1"/>
  <c r="Q312" i="39" a="1"/>
  <c r="Q312" i="39" s="1"/>
  <c r="Q313" i="39" a="1"/>
  <c r="Q313" i="39" s="1"/>
  <c r="Q314" i="39" a="1"/>
  <c r="Q314" i="39" s="1"/>
  <c r="Q315" i="39" a="1"/>
  <c r="Q315" i="39" s="1"/>
  <c r="Q316" i="39" a="1"/>
  <c r="Q316" i="39" s="1"/>
  <c r="Q317" i="39" a="1"/>
  <c r="Q317" i="39" s="1"/>
  <c r="Q318" i="39" a="1"/>
  <c r="Q318" i="39" s="1"/>
  <c r="Q319" i="39" a="1"/>
  <c r="Q319" i="39" s="1"/>
  <c r="Q320" i="39" a="1"/>
  <c r="Q320" i="39" s="1"/>
  <c r="Q321" i="39" a="1"/>
  <c r="Q321" i="39" s="1"/>
  <c r="Q322" i="39" a="1"/>
  <c r="Q322" i="39" s="1"/>
  <c r="Q323" i="39" a="1"/>
  <c r="Q323" i="39" s="1"/>
  <c r="Q324" i="39" a="1"/>
  <c r="Q324" i="39" s="1"/>
  <c r="Q325" i="39" a="1"/>
  <c r="Q325" i="39" s="1"/>
  <c r="Q326" i="39" a="1"/>
  <c r="Q326" i="39" s="1"/>
  <c r="Q327" i="39" a="1"/>
  <c r="Q327" i="39" s="1"/>
  <c r="Q328" i="39" a="1"/>
  <c r="Q328" i="39" s="1"/>
  <c r="Q329" i="39" a="1"/>
  <c r="Q329" i="39" s="1"/>
  <c r="Q330" i="39" a="1"/>
  <c r="Q330" i="39" s="1"/>
  <c r="Q331" i="39" a="1"/>
  <c r="Q331" i="39" s="1"/>
  <c r="Q332" i="39" a="1"/>
  <c r="Q332" i="39" s="1"/>
  <c r="Q333" i="39" a="1"/>
  <c r="Q333" i="39" s="1"/>
  <c r="Q334" i="39" a="1"/>
  <c r="Q334" i="39" s="1"/>
  <c r="Q335" i="39" a="1"/>
  <c r="Q335" i="39" s="1"/>
  <c r="Q336" i="39" a="1"/>
  <c r="Q336" i="39" s="1"/>
  <c r="Q337" i="39" a="1"/>
  <c r="Q337" i="39" s="1"/>
  <c r="Q338" i="39" a="1"/>
  <c r="Q338" i="39" s="1"/>
  <c r="P2" i="31" a="1"/>
  <c r="P2" i="31" s="1"/>
  <c r="P3" i="31" a="1"/>
  <c r="P3" i="31" s="1"/>
  <c r="P4" i="31" a="1"/>
  <c r="P4" i="31" s="1"/>
  <c r="P5" i="31" a="1"/>
  <c r="P5" i="31" s="1"/>
  <c r="P6" i="31" a="1"/>
  <c r="P6" i="31" s="1"/>
  <c r="P7" i="31" a="1"/>
  <c r="P7" i="31" s="1"/>
  <c r="P8" i="31" a="1"/>
  <c r="P8" i="31" s="1"/>
  <c r="P9" i="31" a="1"/>
  <c r="P9" i="31" s="1"/>
  <c r="P10" i="31" a="1"/>
  <c r="P10" i="31" s="1"/>
  <c r="P11" i="31" a="1"/>
  <c r="P11" i="31" s="1"/>
  <c r="P12" i="31" a="1"/>
  <c r="P12" i="31" s="1"/>
  <c r="P13" i="31" a="1"/>
  <c r="P13" i="31" s="1"/>
  <c r="P14" i="31" a="1"/>
  <c r="P14" i="31" s="1"/>
  <c r="P15" i="31" a="1"/>
  <c r="P15" i="31" s="1"/>
  <c r="P16" i="31" a="1"/>
  <c r="P16" i="31" s="1"/>
  <c r="P17" i="31" a="1"/>
  <c r="P17" i="31" s="1"/>
  <c r="P18" i="31" a="1"/>
  <c r="P18" i="31" s="1"/>
  <c r="P19" i="31" a="1"/>
  <c r="P19" i="31" s="1"/>
  <c r="P20" i="31" a="1"/>
  <c r="P20" i="31" s="1"/>
  <c r="P21" i="31" a="1"/>
  <c r="P21" i="31" s="1"/>
  <c r="P22" i="31" a="1"/>
  <c r="P22" i="31" s="1"/>
  <c r="P23" i="31" a="1"/>
  <c r="P23" i="31" s="1"/>
  <c r="P24" i="31" a="1"/>
  <c r="P24" i="31" s="1"/>
  <c r="P25" i="31" a="1"/>
  <c r="P25" i="31" s="1"/>
  <c r="P26" i="31" a="1"/>
  <c r="P26" i="31" s="1"/>
  <c r="P27" i="31" a="1"/>
  <c r="P27" i="31" s="1"/>
  <c r="P28" i="31" a="1"/>
  <c r="P28" i="31" s="1"/>
  <c r="P29" i="31" a="1"/>
  <c r="P29" i="31" s="1"/>
  <c r="P30" i="31" a="1"/>
  <c r="P30" i="31" s="1"/>
  <c r="P31" i="31" a="1"/>
  <c r="P31" i="31" s="1"/>
  <c r="P32" i="31" a="1"/>
  <c r="P32" i="31" s="1"/>
  <c r="P33" i="31" a="1"/>
  <c r="P33" i="31" s="1"/>
  <c r="P34" i="31" a="1"/>
  <c r="P34" i="31" s="1"/>
  <c r="P35" i="31" a="1"/>
  <c r="P35" i="31" s="1"/>
  <c r="P36" i="31" a="1"/>
  <c r="P36" i="31" s="1"/>
  <c r="P37" i="31" a="1"/>
  <c r="P37" i="31" s="1"/>
  <c r="P38" i="31" a="1"/>
  <c r="P38" i="31" s="1"/>
  <c r="P39" i="31" a="1"/>
  <c r="P39" i="31" s="1"/>
  <c r="P40" i="31" a="1"/>
  <c r="P40" i="31" s="1"/>
  <c r="P41" i="31" a="1"/>
  <c r="P41" i="31" s="1"/>
  <c r="P42" i="31" a="1"/>
  <c r="P42" i="31" s="1"/>
  <c r="P43" i="31" a="1"/>
  <c r="P43" i="31" s="1"/>
  <c r="P44" i="31" a="1"/>
  <c r="P44" i="31" s="1"/>
  <c r="P45" i="31" a="1"/>
  <c r="P45" i="31" s="1"/>
  <c r="P46" i="31" a="1"/>
  <c r="P46" i="31" s="1"/>
  <c r="P47" i="31" a="1"/>
  <c r="P47" i="31" s="1"/>
  <c r="P48" i="31" a="1"/>
  <c r="P48" i="31" s="1"/>
  <c r="P49" i="31" a="1"/>
  <c r="P49" i="31" s="1"/>
  <c r="P50" i="31" a="1"/>
  <c r="P50" i="31" s="1"/>
  <c r="P51" i="31" a="1"/>
  <c r="P51" i="3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<sst xmlns="http://schemas.openxmlformats.org/spreadsheetml/2006/main" count="11202" uniqueCount="2827">
  <si>
    <t>Go back to top by pressing CTRL+HOME. To start the tour, press CTRL+PAGE DOWN.</t>
  </si>
  <si>
    <t>More questions about Excel?</t>
  </si>
  <si>
    <t>Press ALT+Q and type what you want to know.</t>
  </si>
  <si>
    <t>Keep going. There is more to learn with Excel:</t>
  </si>
  <si>
    <t xml:space="preserve">LinkedIn Learning: Video courses for all levels—from beginner to advanced. Take at your own pace.
</t>
  </si>
  <si>
    <t xml:space="preserve">Community: Ask questions and connect with other Excel fans.
</t>
  </si>
  <si>
    <t xml:space="preserve">What else is new?
Office 365 subscribers get continual updates and new features.
</t>
  </si>
  <si>
    <t>In just a few steps, you'll be up and running with building formulas and functions in Excel, the world's most powerful spreadsheet app.</t>
  </si>
  <si>
    <t>Get started with formulas</t>
  </si>
  <si>
    <t>Name</t>
  </si>
  <si>
    <t>Age</t>
  </si>
  <si>
    <t>Height (cm)</t>
  </si>
  <si>
    <t>Weight (kg)</t>
  </si>
  <si>
    <t>15 Ronaldinho CAM ST</t>
  </si>
  <si>
    <t>O. Hutchinson RM CAM</t>
  </si>
  <si>
    <t>Brahim CAM</t>
  </si>
  <si>
    <t>K. Wätjen CM</t>
  </si>
  <si>
    <t>A. Güler CAM RM</t>
  </si>
  <si>
    <t>C. Chaplin CAM</t>
  </si>
  <si>
    <t>Y. Moukoko ST</t>
  </si>
  <si>
    <t>K. Havertz CAM CM ST</t>
  </si>
  <si>
    <t>J. Bellingham CAM CM</t>
  </si>
  <si>
    <t>L. Davis LB LWB</t>
  </si>
  <si>
    <t>A. Isak ST LW</t>
  </si>
  <si>
    <t>M. Reus CAM CF</t>
  </si>
  <si>
    <t>C. Palmer RM RW CAM</t>
  </si>
  <si>
    <t>J. Bellingham CM CAM ST</t>
  </si>
  <si>
    <t>L. Stergiou CB</t>
  </si>
  <si>
    <t>W. Zaïre-Emery CM CDM</t>
  </si>
  <si>
    <t>C. Hudson-Odoi LM LW RW</t>
  </si>
  <si>
    <t>V. Gyökeres ST</t>
  </si>
  <si>
    <t>J. Hato CB LB</t>
  </si>
  <si>
    <t>R. Højlund ST</t>
  </si>
  <si>
    <t>F. Wirtz CAM</t>
  </si>
  <si>
    <t>A. Gray CM RB CDM</t>
  </si>
  <si>
    <t>Vitor Roque ST RW LW</t>
  </si>
  <si>
    <t>Vini Jr. LW ST</t>
  </si>
  <si>
    <t>J. Zirkzee ST</t>
  </si>
  <si>
    <t>T. Kubo RW ST RM</t>
  </si>
  <si>
    <t>M. Tel ST LM RM</t>
  </si>
  <si>
    <t>K. Mainoo CDM CM</t>
  </si>
  <si>
    <t>K. Adeyemi LM ST</t>
  </si>
  <si>
    <t>S. Guirassy ST</t>
  </si>
  <si>
    <t>João Neves CM</t>
  </si>
  <si>
    <t>L. Messi CF CAM</t>
  </si>
  <si>
    <t>Cristiano Ronaldo ST</t>
  </si>
  <si>
    <t>Moleiro LM CM CAM</t>
  </si>
  <si>
    <t>P. Brunner ST LM</t>
  </si>
  <si>
    <t>D. Rice CDM CM</t>
  </si>
  <si>
    <t>E. Camavinga CM CDM LB</t>
  </si>
  <si>
    <t>J. Sancho LM RM</t>
  </si>
  <si>
    <t>G. Rutter CAM ST</t>
  </si>
  <si>
    <t>Palhinha CDM</t>
  </si>
  <si>
    <t>M. Olise RM RW CAM</t>
  </si>
  <si>
    <t>J. Bakayoko RW</t>
  </si>
  <si>
    <t>Kim Min Jae CB</t>
  </si>
  <si>
    <t>M. Mudryk LM LW</t>
  </si>
  <si>
    <t>K. Kvaratskhelia LW RW</t>
  </si>
  <si>
    <t>V. Boniface ST</t>
  </si>
  <si>
    <t>Arnau Martínez RB CB RWB</t>
  </si>
  <si>
    <t>Alejandro Garnacho LM RM</t>
  </si>
  <si>
    <t>R. Lewis RB CDM</t>
  </si>
  <si>
    <t>E. Haaland ST</t>
  </si>
  <si>
    <t>M. Greenwood RM ST LM</t>
  </si>
  <si>
    <t>R. Bardghji RW</t>
  </si>
  <si>
    <t>Fresneda RWB RB</t>
  </si>
  <si>
    <t>K. Mbappé ST LW</t>
  </si>
  <si>
    <t>António Silva CB</t>
  </si>
  <si>
    <t>J. Álvarez CF ST CAM</t>
  </si>
  <si>
    <t>A. Tuanzebe CB RB</t>
  </si>
  <si>
    <t>Pau Cubarsí CB</t>
  </si>
  <si>
    <t>R. Aït-Nouri LWB LB LM</t>
  </si>
  <si>
    <t>R. Lavia CDM CM</t>
  </si>
  <si>
    <t>X. Simons CAM LW LM</t>
  </si>
  <si>
    <t>D. Udogie LB</t>
  </si>
  <si>
    <t>M. van de Ven CB</t>
  </si>
  <si>
    <t>Joselu ST</t>
  </si>
  <si>
    <t>D. Szoboszlai CAM CM</t>
  </si>
  <si>
    <t>Rafael Leão LW CF LM</t>
  </si>
  <si>
    <t>A. Dovbyk ST</t>
  </si>
  <si>
    <t>G. Bazunu GK</t>
  </si>
  <si>
    <t>T. Livramento RB LB</t>
  </si>
  <si>
    <t>Sávio LM CF LW</t>
  </si>
  <si>
    <t>S. Giménez ST</t>
  </si>
  <si>
    <t>R. Calafiori CB LB</t>
  </si>
  <si>
    <t>M. Kerkez LB</t>
  </si>
  <si>
    <t>L. Trossard CF LW</t>
  </si>
  <si>
    <t>F. Valverde CM RW</t>
  </si>
  <si>
    <t>T. Almada CAM CM CF</t>
  </si>
  <si>
    <t>D. Núñez ST LW</t>
  </si>
  <si>
    <t>P. Hincapié CB</t>
  </si>
  <si>
    <t>Gonçalo Inácio CB</t>
  </si>
  <si>
    <t>G. Ilenikhena ST</t>
  </si>
  <si>
    <t>H. Kane ST</t>
  </si>
  <si>
    <t>J. Branthwaite CB</t>
  </si>
  <si>
    <t>W. Gnonto LM RM ST</t>
  </si>
  <si>
    <t>M. Rashford LM LW ST</t>
  </si>
  <si>
    <t>J. Musiala CAM LM CM</t>
  </si>
  <si>
    <t>J. Bynoe-Gittens LM</t>
  </si>
  <si>
    <t>S. Pafundi CAM CF CM</t>
  </si>
  <si>
    <t>S. Szmodics CAM ST</t>
  </si>
  <si>
    <t>M. Ødegaard CM</t>
  </si>
  <si>
    <t>W. Weghorst ST</t>
  </si>
  <si>
    <t>A. Lunin GK</t>
  </si>
  <si>
    <t>B. Saka RW</t>
  </si>
  <si>
    <t>I. Maatsen LB</t>
  </si>
  <si>
    <t>Balde LB RB LM</t>
  </si>
  <si>
    <t>F. Miretti CM CAM</t>
  </si>
  <si>
    <t>N. Barella CM</t>
  </si>
  <si>
    <t>V. Osimhen ST</t>
  </si>
  <si>
    <t>A. Davies LB LM</t>
  </si>
  <si>
    <t>M. O'Riley CM CAM CDM</t>
  </si>
  <si>
    <t>J. Frimpong RWB RM</t>
  </si>
  <si>
    <t>A. Onana CDM CM</t>
  </si>
  <si>
    <t>J. Sarmiento LM CAM</t>
  </si>
  <si>
    <t>B. Barcola LW RW</t>
  </si>
  <si>
    <t>Grimaldo LWB LM</t>
  </si>
  <si>
    <t>P. Foden LW RW CAM</t>
  </si>
  <si>
    <t>Silas RM ST RW</t>
  </si>
  <si>
    <t>Gabri Veiga CM CAM</t>
  </si>
  <si>
    <t>G. Restes GK</t>
  </si>
  <si>
    <t>D. Malen RM ST LM</t>
  </si>
  <si>
    <t>N. Broadhead LM ST</t>
  </si>
  <si>
    <t>Lee Kang In CAM CM RW</t>
  </si>
  <si>
    <t>O. Kossounou CB</t>
  </si>
  <si>
    <t>F. Balogun ST</t>
  </si>
  <si>
    <t>Nico Williams LM RM</t>
  </si>
  <si>
    <t>Yan Couto RM RB</t>
  </si>
  <si>
    <t>J. Duranville LM ST RM</t>
  </si>
  <si>
    <t>G. Scalvini CB</t>
  </si>
  <si>
    <t>N. Madueke RM RW</t>
  </si>
  <si>
    <t>V. Barco LM LB LWB</t>
  </si>
  <si>
    <t>L. Modric CM CAM</t>
  </si>
  <si>
    <t>R. Lewandowski ST</t>
  </si>
  <si>
    <t>Rodrygo RW ST</t>
  </si>
  <si>
    <t>F. Nmecha CM LM</t>
  </si>
  <si>
    <t>I. Reyes CB CDM</t>
  </si>
  <si>
    <t>A. Gordon LW RW ST</t>
  </si>
  <si>
    <t>Gabriel Martinelli LW</t>
  </si>
  <si>
    <t>R. Cherki CAM LW RW</t>
  </si>
  <si>
    <t>Pedri CM LW</t>
  </si>
  <si>
    <t>B. Šeško ST</t>
  </si>
  <si>
    <t>Carlos Forbs RW LW</t>
  </si>
  <si>
    <t>F. de Jong CM CDM</t>
  </si>
  <si>
    <t>B. White RB CB</t>
  </si>
  <si>
    <t>T. Tomiyasu RB LB</t>
  </si>
  <si>
    <t>Florentino CDM CM</t>
  </si>
  <si>
    <t>A. Tchouaméni CDM CM CB</t>
  </si>
  <si>
    <t>Fran García LB</t>
  </si>
  <si>
    <t>Bruno Guimarães CM CDM</t>
  </si>
  <si>
    <t>M. Caicedo CDM CM</t>
  </si>
  <si>
    <t>A. Vermeeren CDM CM</t>
  </si>
  <si>
    <t>Neymar Jr LW CAM</t>
  </si>
  <si>
    <t>F. Kadioglu LB RB</t>
  </si>
  <si>
    <t>Y. Bisseck CB</t>
  </si>
  <si>
    <t>J. Doku RW RM LW</t>
  </si>
  <si>
    <t>K. Thuram CM CDM</t>
  </si>
  <si>
    <t>N. Schlotterbeck CB</t>
  </si>
  <si>
    <t>S. Ricci CDM CM</t>
  </si>
  <si>
    <t>W. Pacho CB</t>
  </si>
  <si>
    <t>Miguel Gutiérrez LB LM</t>
  </si>
  <si>
    <t>O. Diomande CB</t>
  </si>
  <si>
    <t>D. Doué LM CAM</t>
  </si>
  <si>
    <t>E. Ben Seghir CF ST</t>
  </si>
  <si>
    <t>L. Miley CM CDM CAM</t>
  </si>
  <si>
    <t>T. Courtois GK</t>
  </si>
  <si>
    <t>S. Morsy CDM</t>
  </si>
  <si>
    <t>Nacho Fernández CB LB RB</t>
  </si>
  <si>
    <t>T. Hernández LB LM CB</t>
  </si>
  <si>
    <t>G. Kobel GK</t>
  </si>
  <si>
    <t>Jeong Woo Yeong CAM CF</t>
  </si>
  <si>
    <t>L. Openda ST</t>
  </si>
  <si>
    <t>E. Tapsoba CB</t>
  </si>
  <si>
    <t>B. Verbruggen GK</t>
  </si>
  <si>
    <t>F. Parisi LB</t>
  </si>
  <si>
    <t>N. Mbamba CDM CB</t>
  </si>
  <si>
    <t>J. Kiwior CB LB</t>
  </si>
  <si>
    <t>Stefan Bajcetic CDM CM</t>
  </si>
  <si>
    <t>K. De Bruyne CM CAM</t>
  </si>
  <si>
    <t>O. Kökçü CM CAM CDM</t>
  </si>
  <si>
    <t>Zubimendi CDM CM</t>
  </si>
  <si>
    <t>C. Summerville LM RM</t>
  </si>
  <si>
    <t>M. Gusto RB RWB</t>
  </si>
  <si>
    <t>A. Varela CDM CM</t>
  </si>
  <si>
    <t>L. Colwill CB LB</t>
  </si>
  <si>
    <t>Vanderson RB RM RWB</t>
  </si>
  <si>
    <t>C. Bradley RB RWB</t>
  </si>
  <si>
    <t>N. Irankunda RM LM</t>
  </si>
  <si>
    <t>D. Huijsen CB</t>
  </si>
  <si>
    <t>J. Philogene RW LW RM</t>
  </si>
  <si>
    <t>A. Bastoni CB</t>
  </si>
  <si>
    <t>L. Geertruida RB CB</t>
  </si>
  <si>
    <t>B. Williams LB RB LWB</t>
  </si>
  <si>
    <t>W. Saliba CB</t>
  </si>
  <si>
    <t>H. Elliott CAM CM RW</t>
  </si>
  <si>
    <t>A. Bella Kotchap CB</t>
  </si>
  <si>
    <t>S. Boey RB</t>
  </si>
  <si>
    <t>Nuno Mendes LB LWB</t>
  </si>
  <si>
    <t>L. Mercan LB LM</t>
  </si>
  <si>
    <t>Ansu Fati LM ST CAM</t>
  </si>
  <si>
    <t>Antony RM RW</t>
  </si>
  <si>
    <t>Rodri LM RM CAM</t>
  </si>
  <si>
    <t>Lucas Beraldo CB</t>
  </si>
  <si>
    <t>A. Griezmann ST</t>
  </si>
  <si>
    <t>N. Füllkrug ST</t>
  </si>
  <si>
    <t>Adama Traoré RM RW</t>
  </si>
  <si>
    <t>O. Watkins ST</t>
  </si>
  <si>
    <t>T. Abraham ST</t>
  </si>
  <si>
    <t>Rodri CDM CM</t>
  </si>
  <si>
    <t>Diogo Costa GK</t>
  </si>
  <si>
    <t>A. Buongiorno CB</t>
  </si>
  <si>
    <t>Sancet CAM CM ST</t>
  </si>
  <si>
    <t>M. Ruiz CM CAM CDM</t>
  </si>
  <si>
    <t>M. Kudus RM CAM ST</t>
  </si>
  <si>
    <t>E. Fernández CM CDM CAM</t>
  </si>
  <si>
    <t>S. Dest LB RB</t>
  </si>
  <si>
    <t>B. Brobbey ST</t>
  </si>
  <si>
    <t>M. Ugarte CDM CM</t>
  </si>
  <si>
    <t>M. Beier ST LM RM</t>
  </si>
  <si>
    <t>M. Thiaw CB</t>
  </si>
  <si>
    <t>N. Jackson ST</t>
  </si>
  <si>
    <t>C. Chukwuemeka CAM CM</t>
  </si>
  <si>
    <t>E. Wahi ST</t>
  </si>
  <si>
    <t>Gavi CM LW</t>
  </si>
  <si>
    <t>Thiago Silva CB</t>
  </si>
  <si>
    <t>K. Moore ST</t>
  </si>
  <si>
    <t>T. Adarabioyo CB</t>
  </si>
  <si>
    <t>T. Alexander-Arnold RB</t>
  </si>
  <si>
    <t>Pedro Neto RW LW ST</t>
  </si>
  <si>
    <t>Éder Militão CB</t>
  </si>
  <si>
    <t>Pedro Porro RB</t>
  </si>
  <si>
    <t>João Pedro ST CAM</t>
  </si>
  <si>
    <t>E. Millot CAM CM CF</t>
  </si>
  <si>
    <t>R. Araujo CB RB</t>
  </si>
  <si>
    <t>Vitinha CM</t>
  </si>
  <si>
    <t>Yeremy Pino LM LW RM</t>
  </si>
  <si>
    <t>A. Nusa LM LW RM</t>
  </si>
  <si>
    <t>T. Bischof CAM CM</t>
  </si>
  <si>
    <t>Pablo Barrios CM</t>
  </si>
  <si>
    <t>Fermín CM LW CAM</t>
  </si>
  <si>
    <t>C. Huerta LW LM</t>
  </si>
  <si>
    <t>W. Fofana CB</t>
  </si>
  <si>
    <t>A. Colpani CF RM CAM</t>
  </si>
  <si>
    <t>K. Mitoma LM</t>
  </si>
  <si>
    <t>C. Alcaraz ST CM CAM</t>
  </si>
  <si>
    <t>E. Martel CDM CB</t>
  </si>
  <si>
    <t>M. Baturina CAM CM</t>
  </si>
  <si>
    <t>F. Chaïbi LM CM CF</t>
  </si>
  <si>
    <t>E. Nwaneri CAM CF</t>
  </si>
  <si>
    <t>E. Can CDM CB</t>
  </si>
  <si>
    <t>R. Guerreiro LB CM</t>
  </si>
  <si>
    <t>J. Kimmich CDM RB CM</t>
  </si>
  <si>
    <t>E. Palacios CM</t>
  </si>
  <si>
    <t>C. Nkunku CF ST CAM</t>
  </si>
  <si>
    <t>F. Tomori CB</t>
  </si>
  <si>
    <t>N. Molina RWB</t>
  </si>
  <si>
    <t>Raphinha RW</t>
  </si>
  <si>
    <t>J. Quiñones CF ST LW</t>
  </si>
  <si>
    <t>João Félix CF ST LW</t>
  </si>
  <si>
    <t>N. Okafor ST LW CAM</t>
  </si>
  <si>
    <t>M. Hjulmand CDM CM</t>
  </si>
  <si>
    <t>M. Salah RW</t>
  </si>
  <si>
    <t>A. Martial ST</t>
  </si>
  <si>
    <t>L. Sané RM LM</t>
  </si>
  <si>
    <t>R. Kolo Muani ST</t>
  </si>
  <si>
    <t>N. Zaniolo RM CF ST</t>
  </si>
  <si>
    <t>R. James RB RWB</t>
  </si>
  <si>
    <t>C. Gallagher CM CAM CDM</t>
  </si>
  <si>
    <t>Matheus Cunha ST CAM CF</t>
  </si>
  <si>
    <t>L. Woolfenden CB</t>
  </si>
  <si>
    <t>T. Reijnders CM CAM CDM</t>
  </si>
  <si>
    <t>J. Koundé CB RB</t>
  </si>
  <si>
    <t>Sergio Gómez LB</t>
  </si>
  <si>
    <t>J. David ST</t>
  </si>
  <si>
    <t>M. Lacroix CB</t>
  </si>
  <si>
    <t>A. Hložek ST CAM</t>
  </si>
  <si>
    <t>K. Koné CM</t>
  </si>
  <si>
    <t>G. Raspadori CF ST LW</t>
  </si>
  <si>
    <t>B. El Khannouss CAM CM</t>
  </si>
  <si>
    <t>A. Scott CM CAM</t>
  </si>
  <si>
    <t>Q. Merlin LB LM</t>
  </si>
  <si>
    <t>B. Meijer LB LM LWB</t>
  </si>
  <si>
    <t>A. Obando ST</t>
  </si>
  <si>
    <t>Aleix García CM CDM</t>
  </si>
  <si>
    <t>C. Romero CB</t>
  </si>
  <si>
    <t>H. Ito CB LB</t>
  </si>
  <si>
    <t>E. Sánchez CM CDM</t>
  </si>
  <si>
    <t>A. Ahmedhodžic CB</t>
  </si>
  <si>
    <t>K. Dewsbury-Hall CM</t>
  </si>
  <si>
    <t>A. Mac Allister CM CAM CDM</t>
  </si>
  <si>
    <t>Pedro Gonçalves LW RW CM</t>
  </si>
  <si>
    <t>C. Führich LM LW CAM</t>
  </si>
  <si>
    <t>J. Clarke LM</t>
  </si>
  <si>
    <t>E. Loiodice CM CDM</t>
  </si>
  <si>
    <t>D. Vlahovic ST</t>
  </si>
  <si>
    <t>B. Johnson RW RM</t>
  </si>
  <si>
    <t>M. van Ewijk RB RWB</t>
  </si>
  <si>
    <t>Riquelme LM LWB</t>
  </si>
  <si>
    <t>L. Romero RM</t>
  </si>
  <si>
    <t>E. Zeballos RM RW LW</t>
  </si>
  <si>
    <t>C. Lukeba CB</t>
  </si>
  <si>
    <t>Vinicius Souza CDM CM</t>
  </si>
  <si>
    <t>J. Trafford GK</t>
  </si>
  <si>
    <t>M. Soulé RW RM</t>
  </si>
  <si>
    <t>L. Hall LB CM</t>
  </si>
  <si>
    <t>Casemiro CDM</t>
  </si>
  <si>
    <t>E. Dier CB</t>
  </si>
  <si>
    <t>H. Çalhanoglu CM CDM</t>
  </si>
  <si>
    <t>P. Dybala CF CAM ST</t>
  </si>
  <si>
    <t>J. Brandt CAM RM CM</t>
  </si>
  <si>
    <t>Bruno Fernandes CM CAM</t>
  </si>
  <si>
    <t>R. Andrich CDM CB</t>
  </si>
  <si>
    <t>Joelinton CM LW</t>
  </si>
  <si>
    <t>T. Minamino CF RM LM</t>
  </si>
  <si>
    <t>L. Suárez ST</t>
  </si>
  <si>
    <t>M. Sabitzer CM CAM CDM</t>
  </si>
  <si>
    <t>J. Maddison CAM CM</t>
  </si>
  <si>
    <t>David Raya GK</t>
  </si>
  <si>
    <t>D. Solanke ST</t>
  </si>
  <si>
    <t>Marcos Llorente CM RM RWB</t>
  </si>
  <si>
    <t>I. Bennacer CDM CM CAM</t>
  </si>
  <si>
    <t>Lucas Paquetá LM CAM CM</t>
  </si>
  <si>
    <t>A. Hakimi RB RWB</t>
  </si>
  <si>
    <t>M. Gibbs-White CAM CF</t>
  </si>
  <si>
    <t>E. Nketiah ST</t>
  </si>
  <si>
    <t>Rúben Dias CB</t>
  </si>
  <si>
    <t>M. Diaby RW ST CF</t>
  </si>
  <si>
    <t>Dani Olmo CAM CF</t>
  </si>
  <si>
    <t>V. Tsygankov RM CM CAM</t>
  </si>
  <si>
    <t>Samuel Lino LM LWB</t>
  </si>
  <si>
    <t>J. Leweling RM ST RW</t>
  </si>
  <si>
    <t>T. Mengi CB</t>
  </si>
  <si>
    <t>A. Adli ST LM</t>
  </si>
  <si>
    <t>J. Šutalo CB</t>
  </si>
  <si>
    <t>A. Schjelderup LW RW CAM</t>
  </si>
  <si>
    <t>A. Al Hamadi ST</t>
  </si>
  <si>
    <t>Pablo Torre CAM LM CM</t>
  </si>
  <si>
    <t>H. Larsson CM CDM</t>
  </si>
  <si>
    <t>L. Bergvall CM</t>
  </si>
  <si>
    <t>B. Kamara CDM CM</t>
  </si>
  <si>
    <t>G. Vicario GK</t>
  </si>
  <si>
    <t>L. Balerdi CB</t>
  </si>
  <si>
    <t>J. Todibo CB</t>
  </si>
  <si>
    <t>R. Gravenberch CM</t>
  </si>
  <si>
    <t>J. Timber CB RB</t>
  </si>
  <si>
    <t>Q. Timber CM CAM CDM</t>
  </si>
  <si>
    <t>E. Caprile GK</t>
  </si>
  <si>
    <t>P. Kalulu CB RB</t>
  </si>
  <si>
    <t>F. Farías CAM CF</t>
  </si>
  <si>
    <t>Evanilson ST</t>
  </si>
  <si>
    <t>A. Wharton CDM CM</t>
  </si>
  <si>
    <t>Hugo Bueno LWB LB</t>
  </si>
  <si>
    <t>N. Zalewski LWB LM RM</t>
  </si>
  <si>
    <t>F. Chiarodia CB</t>
  </si>
  <si>
    <t>A. Fatawu RW</t>
  </si>
  <si>
    <t>E. Nuamah RW ST RM</t>
  </si>
  <si>
    <t>W. Odobert LM LW ST</t>
  </si>
  <si>
    <t>Y. Minteh RW LW</t>
  </si>
  <si>
    <t>C. Uzun CF CAM CM</t>
  </si>
  <si>
    <t>Deivid Washington ST LW</t>
  </si>
  <si>
    <t>K. Benzema ST CF</t>
  </si>
  <si>
    <t>R. Lukaku ST</t>
  </si>
  <si>
    <t>G. Xhaka CDM</t>
  </si>
  <si>
    <t>H. Son LW LM ST</t>
  </si>
  <si>
    <t>J. Grealish LW LM</t>
  </si>
  <si>
    <t>L. Chávez CM CDM</t>
  </si>
  <si>
    <t>Mikel Merino CM CAM</t>
  </si>
  <si>
    <t>Hwang Hee Chan LW ST RW</t>
  </si>
  <si>
    <t>O. Zinchenko LB</t>
  </si>
  <si>
    <t>D. Upamecano CB</t>
  </si>
  <si>
    <t>R. Nelson RW LW</t>
  </si>
  <si>
    <t>B. Brereton Díaz LM LW ST</t>
  </si>
  <si>
    <t>P. Schick ST</t>
  </si>
  <si>
    <t>Diogo Dalot RB LB</t>
  </si>
  <si>
    <t>E. Álvarez CDM CB</t>
  </si>
  <si>
    <t>Sergio Ramos CB</t>
  </si>
  <si>
    <t>M. Neuer GK</t>
  </si>
  <si>
    <t>T. Kroos CM CDM</t>
  </si>
  <si>
    <t>23 E. Hazard LW</t>
  </si>
  <si>
    <t>P. Aubameyang ST</t>
  </si>
  <si>
    <t>C. Immobile ST</t>
  </si>
  <si>
    <t>W. Zaha LM LW</t>
  </si>
  <si>
    <t>João Cancelo RB LB RM</t>
  </si>
  <si>
    <t>A. Christensen CB CDM</t>
  </si>
  <si>
    <t>A. Saint-Maximin LM LW</t>
  </si>
  <si>
    <t>Bernardo Silva CM RW</t>
  </si>
  <si>
    <t>Dani Ceballos CM CAM</t>
  </si>
  <si>
    <t>S. Becker ST RM</t>
  </si>
  <si>
    <t>H. Martín ST</t>
  </si>
  <si>
    <t>F. Dimarco LWB LM CB</t>
  </si>
  <si>
    <t>Mario Hermoso CB</t>
  </si>
  <si>
    <t>A. Wan-Bissaka RB</t>
  </si>
  <si>
    <t>J. Ryerson LB RB</t>
  </si>
  <si>
    <t>Gabriel Jesus ST</t>
  </si>
  <si>
    <t>O. Dembélé RW</t>
  </si>
  <si>
    <t>R. Le Normand CB</t>
  </si>
  <si>
    <t>E. Ampadu CDM CB CM</t>
  </si>
  <si>
    <t>P. Estupiñán LB</t>
  </si>
  <si>
    <t>E. Smith Rowe LW CAM</t>
  </si>
  <si>
    <t>C. Jones CM</t>
  </si>
  <si>
    <t>J. Vagnoman RB RM RWB</t>
  </si>
  <si>
    <t>J. Ramsey LM CM RM</t>
  </si>
  <si>
    <t>A. Velasco LM LW CAM</t>
  </si>
  <si>
    <t>M. Cho ST</t>
  </si>
  <si>
    <t>O. Marmoush ST LM</t>
  </si>
  <si>
    <t>I. Ilic CM CF CDM</t>
  </si>
  <si>
    <t>Kayky RW</t>
  </si>
  <si>
    <t>G. Mamardashvili GK</t>
  </si>
  <si>
    <t>Tomás Araújo CB</t>
  </si>
  <si>
    <t>S. Kumbedi RB RWB</t>
  </si>
  <si>
    <t>K. Lisztes CAM ST</t>
  </si>
  <si>
    <t>D. Seimen GK</t>
  </si>
  <si>
    <t>J. Diehl CF ST LM</t>
  </si>
  <si>
    <t>K. Konaté ST</t>
  </si>
  <si>
    <t>M. Depay CF LW ST</t>
  </si>
  <si>
    <t>N. Aké CB LB</t>
  </si>
  <si>
    <t>I. Toney ST</t>
  </si>
  <si>
    <t>D. van de Beek CM CAM CDM</t>
  </si>
  <si>
    <t>B. Embolo ST</t>
  </si>
  <si>
    <t>G. Scamacca ST</t>
  </si>
  <si>
    <t>Pepelu CDM CM</t>
  </si>
  <si>
    <t>M. Mount CM CAM</t>
  </si>
  <si>
    <t>A. Muric GK</t>
  </si>
  <si>
    <t>A. Afif LM CF CAM</t>
  </si>
  <si>
    <t>Jota LM RM RW</t>
  </si>
  <si>
    <t>M. de Ligt CB</t>
  </si>
  <si>
    <t>S. Szymanski CAM</t>
  </si>
  <si>
    <t>D. Raum LB LM</t>
  </si>
  <si>
    <t>Marc Cucurella LB LWB</t>
  </si>
  <si>
    <t>L. Martínez CB</t>
  </si>
  <si>
    <t>C. Gakpo CF LW</t>
  </si>
  <si>
    <t>B. Badiashile CB</t>
  </si>
  <si>
    <t>A. Laurienté LW LM</t>
  </si>
  <si>
    <t>Y. Fofana CDM CM</t>
  </si>
  <si>
    <t>D. Kulusevski RW RM CAM</t>
  </si>
  <si>
    <t>T. Dallinga ST</t>
  </si>
  <si>
    <t>A. Al Musrati CDM CM</t>
  </si>
  <si>
    <t>A. Diallo RM CAM RW</t>
  </si>
  <si>
    <t>L. Netz LWB LM</t>
  </si>
  <si>
    <t>A. Dedic RB LB</t>
  </si>
  <si>
    <t>N. Fagioli CM CDM</t>
  </si>
  <si>
    <t>Francisco Conceição RM</t>
  </si>
  <si>
    <t>Bryan Zaragoza RM LM CAM</t>
  </si>
  <si>
    <t>K. Ouattara LB</t>
  </si>
  <si>
    <t>L. Miller CM</t>
  </si>
  <si>
    <t>E. Mbappé CM</t>
  </si>
  <si>
    <t>G. Reyna RM CAM</t>
  </si>
  <si>
    <t>J. Durán ST</t>
  </si>
  <si>
    <t>M. Wieffer CDM CM</t>
  </si>
  <si>
    <t>A. Trubin GK</t>
  </si>
  <si>
    <t>S. Botman CB</t>
  </si>
  <si>
    <t>M. Cham CF RW CAM</t>
  </si>
  <si>
    <t>Y. Musah CM RWB CDM</t>
  </si>
  <si>
    <t>P. Wimmer RM ST</t>
  </si>
  <si>
    <t>N. Rovella CM CDM</t>
  </si>
  <si>
    <t>Morato CB LB</t>
  </si>
  <si>
    <t>Fábio Vieira CAM CM</t>
  </si>
  <si>
    <t>L. Ugochukwu CM CDM</t>
  </si>
  <si>
    <t>A. Elanga RM LM</t>
  </si>
  <si>
    <t>R. van den Berg CB RB</t>
  </si>
  <si>
    <t>Gabriel Veron RM LM</t>
  </si>
  <si>
    <t>E. Fernández CDM CM</t>
  </si>
  <si>
    <t>N. Atubolu GK</t>
  </si>
  <si>
    <t>T. Rothe LWB</t>
  </si>
  <si>
    <t>Igor Paixão LW RW</t>
  </si>
  <si>
    <t>O. Gloukh CAM</t>
  </si>
  <si>
    <t>Otávio CB</t>
  </si>
  <si>
    <t>L. Vuškovic CB</t>
  </si>
  <si>
    <t>P. Dorgu LB LM</t>
  </si>
  <si>
    <t>Pepe CB</t>
  </si>
  <si>
    <t>K. Trippier RB</t>
  </si>
  <si>
    <t>W. Ben Yedder ST</t>
  </si>
  <si>
    <t>Felipe Anderson RW ST</t>
  </si>
  <si>
    <t>A. Rüdiger CB</t>
  </si>
  <si>
    <t>T. Partey CDM CM</t>
  </si>
  <si>
    <t>D. Alli CM CAM</t>
  </si>
  <si>
    <t>T. Werner LW LM ST</t>
  </si>
  <si>
    <t>M. Thuram ST</t>
  </si>
  <si>
    <t>W. Anton CB</t>
  </si>
  <si>
    <t>T. Chalobah CB RB</t>
  </si>
  <si>
    <t>M. Edwards RW LW ST</t>
  </si>
  <si>
    <t>R. Sessegnon LB LWB</t>
  </si>
  <si>
    <t>E. Barco CAM LM CM</t>
  </si>
  <si>
    <t>N. Mazraoui RB LB</t>
  </si>
  <si>
    <t>Cucho Hernández ST CF LM</t>
  </si>
  <si>
    <t>N. Tella RM LM</t>
  </si>
  <si>
    <t>T. Malacia LB</t>
  </si>
  <si>
    <t>M. Bulka GK</t>
  </si>
  <si>
    <t>L. Díaz LW</t>
  </si>
  <si>
    <t>Pau Torres CB</t>
  </si>
  <si>
    <t>P. Schuurs CB</t>
  </si>
  <si>
    <t>S. Córdova CAM CM</t>
  </si>
  <si>
    <t>L. Ferguson CAM CM CDM</t>
  </si>
  <si>
    <t>T. Lamptey RB RWB LB</t>
  </si>
  <si>
    <t>I. Meslier GK</t>
  </si>
  <si>
    <t>B. Sosa LB</t>
  </si>
  <si>
    <t>D. Undav ST CAM</t>
  </si>
  <si>
    <t>M. Kilman CB</t>
  </si>
  <si>
    <t>A. Stiller CM CDM</t>
  </si>
  <si>
    <t>B. Traoré CDM CM</t>
  </si>
  <si>
    <t>H. Hackney CDM CM</t>
  </si>
  <si>
    <t>Matheus Nunes CM LM</t>
  </si>
  <si>
    <t>Nico González CDM CM</t>
  </si>
  <si>
    <t>J. Doig LWB LM LB</t>
  </si>
  <si>
    <t>A. Broja ST</t>
  </si>
  <si>
    <t>P. Solari ST RM</t>
  </si>
  <si>
    <t>Fábio Carvalho CAM CM LM</t>
  </si>
  <si>
    <t>L. Gourna-Douath CDM CM</t>
  </si>
  <si>
    <t>R. Edwards CB</t>
  </si>
  <si>
    <t>L. Sucic CAM CM</t>
  </si>
  <si>
    <t>I. Touré CB</t>
  </si>
  <si>
    <t>H. Sudakov CAM LW</t>
  </si>
  <si>
    <t>C. Medina CM</t>
  </si>
  <si>
    <t>S. Raebiger CM CAM</t>
  </si>
  <si>
    <t>M. Akliouche RM CAM CF</t>
  </si>
  <si>
    <t>Matheus França CAM LM RM</t>
  </si>
  <si>
    <t>C. Volpato CAM CF RW</t>
  </si>
  <si>
    <t>J. Fazzini CM CAM</t>
  </si>
  <si>
    <t>D. Pizarro ST</t>
  </si>
  <si>
    <t>Q. Hartman LB</t>
  </si>
  <si>
    <t>I. Sulemana CDM CM</t>
  </si>
  <si>
    <t>F. Terracciano RB RM LB</t>
  </si>
  <si>
    <t>J. Spileers CB</t>
  </si>
  <si>
    <t>C. Baleba CDM CM</t>
  </si>
  <si>
    <t>S. Kiliçsoy ST LW RM</t>
  </si>
  <si>
    <t>Newerton LW RW</t>
  </si>
  <si>
    <t>23 Z. Ibrahimovic ST</t>
  </si>
  <si>
    <t>M. Hummels CB</t>
  </si>
  <si>
    <t>Jordi Alba LB LWB</t>
  </si>
  <si>
    <t>Iago Aspas ST</t>
  </si>
  <si>
    <t>Morata ST</t>
  </si>
  <si>
    <t>V. Hladký GK</t>
  </si>
  <si>
    <t>R. Sterling LM RM</t>
  </si>
  <si>
    <t>Carvajal RB</t>
  </si>
  <si>
    <t>Jorginho CDM CM</t>
  </si>
  <si>
    <t>L. Shaw LB CB</t>
  </si>
  <si>
    <t>J. Vardy ST</t>
  </si>
  <si>
    <t>P. Zielinski CM CAM</t>
  </si>
  <si>
    <t>W. Burns RM RWB</t>
  </si>
  <si>
    <t>Á. Correa ST RM</t>
  </si>
  <si>
    <t>N. Kanté CDM CM</t>
  </si>
  <si>
    <t>R. Tapia CDM CM CB</t>
  </si>
  <si>
    <t>V. Lindelöf CB LB</t>
  </si>
  <si>
    <t>A. Maitland-Niles RB CM</t>
  </si>
  <si>
    <t>A. Zendejas RM RW LM</t>
  </si>
  <si>
    <t>L. Bailey RM ST RW</t>
  </si>
  <si>
    <t>N. Dorsch CDM CM</t>
  </si>
  <si>
    <t>D. Kamada CAM CM CF</t>
  </si>
  <si>
    <t>Y. Herrera CM CDM</t>
  </si>
  <si>
    <t>F. Chiesa LM ST RM</t>
  </si>
  <si>
    <t>M. Kean ST LW</t>
  </si>
  <si>
    <t>R. Alvarado RM LM</t>
  </si>
  <si>
    <t>Paik Seung Ho CM CDM</t>
  </si>
  <si>
    <t>U. Antuna RM LM RW</t>
  </si>
  <si>
    <t>J. Clauss RB RWB</t>
  </si>
  <si>
    <t>N. Lang LW</t>
  </si>
  <si>
    <t>J. Angulo CB LB LWB</t>
  </si>
  <si>
    <t>M. Olivera LB</t>
  </si>
  <si>
    <t>C. Kelleher GK</t>
  </si>
  <si>
    <t>T. Mitchell LB LWB</t>
  </si>
  <si>
    <t>Igor CB</t>
  </si>
  <si>
    <t>A. Saelemaekers RM RW LM</t>
  </si>
  <si>
    <t>M. Vandevoordt GK</t>
  </si>
  <si>
    <t>B. Mbeumo RW ST</t>
  </si>
  <si>
    <t>A. El Kaabi ST RM</t>
  </si>
  <si>
    <t>Eric García CB CDM RB</t>
  </si>
  <si>
    <t>A. Bah RB</t>
  </si>
  <si>
    <t>D. Hancko CB LB</t>
  </si>
  <si>
    <t>J. Dina Ebimbe RM CM RWB</t>
  </si>
  <si>
    <t>J. Greaves CB LB</t>
  </si>
  <si>
    <t>Javi Guerra CM CDM</t>
  </si>
  <si>
    <t>Éderson CM CAM</t>
  </si>
  <si>
    <t>A. Giay RWB RM CM</t>
  </si>
  <si>
    <t>S. Nypan CAM CM ST</t>
  </si>
  <si>
    <t>F. Buonanotte RM CAM</t>
  </si>
  <si>
    <t>N. Labrovic GK</t>
  </si>
  <si>
    <t>M. Sonko RW LW</t>
  </si>
  <si>
    <t>S. Vos CDM CM</t>
  </si>
  <si>
    <t>Andrey Santos CM CDM</t>
  </si>
  <si>
    <t>T. Slotsager CB</t>
  </si>
  <si>
    <t>C. Casadei CM</t>
  </si>
  <si>
    <t>K. Sabbe RB LB</t>
  </si>
  <si>
    <t>A. Pavlovic CDM</t>
  </si>
  <si>
    <t>S. López CF LW</t>
  </si>
  <si>
    <t>O. Bobb RW</t>
  </si>
  <si>
    <t>V. Grifo LM CF</t>
  </si>
  <si>
    <t>N. Süle CB RB</t>
  </si>
  <si>
    <t>J. Tah CB</t>
  </si>
  <si>
    <t>Rafa CF</t>
  </si>
  <si>
    <t>G. Di Lorenzo RB</t>
  </si>
  <si>
    <t>Marco Asensio RW CM</t>
  </si>
  <si>
    <t>E. Skhiri CDM CM</t>
  </si>
  <si>
    <t>G. Lo Celso CAM ST</t>
  </si>
  <si>
    <t>W. Ndidi CDM CM</t>
  </si>
  <si>
    <t>S. Berge CM</t>
  </si>
  <si>
    <t>L. Pellegrini CAM CM CF</t>
  </si>
  <si>
    <t>M. Akanji CB</t>
  </si>
  <si>
    <t>A. Disasi CB RB</t>
  </si>
  <si>
    <t>A. Lookman ST RM RW</t>
  </si>
  <si>
    <t>L. Malagón GK</t>
  </si>
  <si>
    <t>X. Schlager CDM CM</t>
  </si>
  <si>
    <t>G. Hirst ST</t>
  </si>
  <si>
    <t>J. Foyth RB</t>
  </si>
  <si>
    <t>S. Bueno CB</t>
  </si>
  <si>
    <t>J. Cumming GK</t>
  </si>
  <si>
    <t>N. Milenkovic CB</t>
  </si>
  <si>
    <t>D. Zagadou CB</t>
  </si>
  <si>
    <t>A. Papadopoulos CB CDM</t>
  </si>
  <si>
    <t>Miranda LB</t>
  </si>
  <si>
    <t>O. Skipp CDM CM</t>
  </si>
  <si>
    <t>S. Tonali CDM CM</t>
  </si>
  <si>
    <t>M. Guéhi CB</t>
  </si>
  <si>
    <t>J. Ferreira ST CAM CF</t>
  </si>
  <si>
    <t>C. Baumgartner CAM CM ST</t>
  </si>
  <si>
    <t>O. Solet CB</t>
  </si>
  <si>
    <t>N. Williams RB RWB</t>
  </si>
  <si>
    <t>Y. Adli CDM CM CAM</t>
  </si>
  <si>
    <t>Barrenetxea LW RW</t>
  </si>
  <si>
    <t>Sergio Camello ST</t>
  </si>
  <si>
    <t>A. Hickey RB RWB LB</t>
  </si>
  <si>
    <t>Mateu Morey RB RM</t>
  </si>
  <si>
    <t>R. Pepi ST</t>
  </si>
  <si>
    <t>R. Zalazar CAM CM CDM</t>
  </si>
  <si>
    <t>Renan Lodi LB LWB</t>
  </si>
  <si>
    <t>L. Chevalier GK</t>
  </si>
  <si>
    <t>A. Vranckx CM CDM</t>
  </si>
  <si>
    <t>Eduardo Quaresma CB</t>
  </si>
  <si>
    <t>M. Carnesecchi GK</t>
  </si>
  <si>
    <t>P. Reyna LB LM</t>
  </si>
  <si>
    <t>K. Saito LM</t>
  </si>
  <si>
    <t>Y. Keitel CDM CM CB</t>
  </si>
  <si>
    <t>O. Bukari RW ST</t>
  </si>
  <si>
    <t>A. Cambiaso LWB RM LM</t>
  </si>
  <si>
    <t>R. Dragu?in CB</t>
  </si>
  <si>
    <t>D. Scarlett ST LW</t>
  </si>
  <si>
    <t>Z. Amdouni ST CAM</t>
  </si>
  <si>
    <t>R. Onyedika CDM CM</t>
  </si>
  <si>
    <t>B. Locko LB</t>
  </si>
  <si>
    <t>S. Edozie LW LM RW</t>
  </si>
  <si>
    <t>S. Bamba LM</t>
  </si>
  <si>
    <t>A. Ramsey LM CM CAM</t>
  </si>
  <si>
    <t>22 Iniesta CAM CM</t>
  </si>
  <si>
    <t>23 David Silva CAM CM</t>
  </si>
  <si>
    <t>O. Giroud ST</t>
  </si>
  <si>
    <t>N. Matic CDM CM</t>
  </si>
  <si>
    <t>M. Icardi ST</t>
  </si>
  <si>
    <t>R. Varane CB</t>
  </si>
  <si>
    <t>V. van Dijk CB</t>
  </si>
  <si>
    <t>S. Banza ST</t>
  </si>
  <si>
    <t>L. Jovic ST</t>
  </si>
  <si>
    <t>L. Robertone CM CAM CDM</t>
  </si>
  <si>
    <t>F. Medina CB</t>
  </si>
  <si>
    <t>K. Diatta RM</t>
  </si>
  <si>
    <t>J. Beste LM</t>
  </si>
  <si>
    <t>R. Baku RB RM</t>
  </si>
  <si>
    <t>O. Solbakken RM RW LW</t>
  </si>
  <si>
    <t>Hugo Duro ST LM</t>
  </si>
  <si>
    <t>B. Mumba LWB LW RWB</t>
  </si>
  <si>
    <t>D. Spence RWB RB</t>
  </si>
  <si>
    <t>Trincão RW RM LW</t>
  </si>
  <si>
    <t>J. Gelhardt CAM ST CF</t>
  </si>
  <si>
    <t>Iván Jaime LM CAM ST</t>
  </si>
  <si>
    <t>Bryan Gil LW LM</t>
  </si>
  <si>
    <t>Iván Martín CM CAM RM</t>
  </si>
  <si>
    <t>André Almeida CM CAM</t>
  </si>
  <si>
    <t>T. Krauß CDM CM</t>
  </si>
  <si>
    <t>R. Yilmaz LB</t>
  </si>
  <si>
    <t>Adrián Bernabé CAM CDM CM</t>
  </si>
  <si>
    <t>W. Singo CB RB</t>
  </si>
  <si>
    <t>Z. Debast CB</t>
  </si>
  <si>
    <t>M. Dárdai CDM CB</t>
  </si>
  <si>
    <t>Tiago Tomás ST RM CF</t>
  </si>
  <si>
    <t>H. Ekitike ST</t>
  </si>
  <si>
    <t>V. Kristiansen LB</t>
  </si>
  <si>
    <t>C. Patino CM CDM</t>
  </si>
  <si>
    <t>E. Baggott CB</t>
  </si>
  <si>
    <t>A. Zaroury LM ST</t>
  </si>
  <si>
    <t>S. Biuk LM RM LW</t>
  </si>
  <si>
    <t>Andrew GK</t>
  </si>
  <si>
    <t>J. Urbig GK</t>
  </si>
  <si>
    <t>A. Devine CAM CM</t>
  </si>
  <si>
    <t>L. Gechter CB</t>
  </si>
  <si>
    <t>A. Zakharyan LM RM CM</t>
  </si>
  <si>
    <t>G. Hall CAM CM</t>
  </si>
  <si>
    <t>Mika Mármol CB</t>
  </si>
  <si>
    <t>F. Gatti CB</t>
  </si>
  <si>
    <t>V. Gómez CB LB</t>
  </si>
  <si>
    <t>N. Weiper ST</t>
  </si>
  <si>
    <t>N. Cambiaghi RW ST CF</t>
  </si>
  <si>
    <t>Y. Asprilla RW CAM</t>
  </si>
  <si>
    <t>M. Prati CDM CM</t>
  </si>
  <si>
    <t>G. Orban ST</t>
  </si>
  <si>
    <t>K. Best LWB LB CB</t>
  </si>
  <si>
    <t>N. Lemina LW</t>
  </si>
  <si>
    <t>K. Yildiz CF LM</t>
  </si>
  <si>
    <t>Falcao ST</t>
  </si>
  <si>
    <t>S. Kjær CB</t>
  </si>
  <si>
    <t>Parejo CM CDM</t>
  </si>
  <si>
    <t>T. Müller CAM CF ST</t>
  </si>
  <si>
    <t>Koke CDM CM</t>
  </si>
  <si>
    <t>A. Oxlade-Chamberlain CM CAM</t>
  </si>
  <si>
    <t>M. Verratti CM CDM</t>
  </si>
  <si>
    <t>K. Koulibaly CB</t>
  </si>
  <si>
    <t>H. Maguire CB</t>
  </si>
  <si>
    <t>J. Stones CB CDM RB</t>
  </si>
  <si>
    <t>M. Kovacic CM CDM</t>
  </si>
  <si>
    <t>Lucas Vázquez RB</t>
  </si>
  <si>
    <t>D. Berardi RW RM</t>
  </si>
  <si>
    <t>P. Onuachu ST</t>
  </si>
  <si>
    <t>K. Coman LM RM</t>
  </si>
  <si>
    <t>J. Correa CF LM</t>
  </si>
  <si>
    <t>N. Fekir CAM ST</t>
  </si>
  <si>
    <t>C. Burgess CB</t>
  </si>
  <si>
    <t>Pablo Maffeo RWB LWB</t>
  </si>
  <si>
    <t>Diogo Jota CF LW</t>
  </si>
  <si>
    <t>R. Henry LB LWB</t>
  </si>
  <si>
    <t>P. Kimpembe CB</t>
  </si>
  <si>
    <t>N. Pépé RM RW ST</t>
  </si>
  <si>
    <t>J. St. Juste CB RB</t>
  </si>
  <si>
    <t>R. Bentancur CM CDM</t>
  </si>
  <si>
    <t>M. Mittelstädt LB LWB LM</t>
  </si>
  <si>
    <t>V. Pavlidis ST</t>
  </si>
  <si>
    <t>A. Robinson LB</t>
  </si>
  <si>
    <t>Unai Simón GK</t>
  </si>
  <si>
    <t>Carlos Augusto LM</t>
  </si>
  <si>
    <t>D. Rensch RB CB LB</t>
  </si>
  <si>
    <t>O. Popescu LW RW</t>
  </si>
  <si>
    <t>M. Vitík CB</t>
  </si>
  <si>
    <t>S. Adingra RM LM</t>
  </si>
  <si>
    <t>S. Shoretire CAM ST LW</t>
  </si>
  <si>
    <t>K. Schade LW ST RW</t>
  </si>
  <si>
    <t>A. Omobamidele CB</t>
  </si>
  <si>
    <t>Sergi Cardona LB LM</t>
  </si>
  <si>
    <t>B. Yilmaz RM LM LB</t>
  </si>
  <si>
    <t>C. Doyle LB CB</t>
  </si>
  <si>
    <t>Copete CB</t>
  </si>
  <si>
    <t>J. James CM CAM CDM</t>
  </si>
  <si>
    <t>P. Wanner CAM LM RM</t>
  </si>
  <si>
    <t>A. Adams ST</t>
  </si>
  <si>
    <t>J. Belocian CB LB</t>
  </si>
  <si>
    <t>Diego Moreira LM RM</t>
  </si>
  <si>
    <t>Mateus Fernandes CM CAM</t>
  </si>
  <si>
    <t>Y. Chermiti ST</t>
  </si>
  <si>
    <t>L. Ulrich CM CAM LM</t>
  </si>
  <si>
    <t>B. Clark CM LW</t>
  </si>
  <si>
    <t>A. Engels CM CDM</t>
  </si>
  <si>
    <t>J. Quansah CB</t>
  </si>
  <si>
    <t>R. Vata RW LW ST</t>
  </si>
  <si>
    <t>M. Faye CB LB</t>
  </si>
  <si>
    <t>M. Kayode RB RWB</t>
  </si>
  <si>
    <t>Héctor Fort RB CB</t>
  </si>
  <si>
    <t>J. Gomez CB RB LB</t>
  </si>
  <si>
    <t>A. Golovin CF LM</t>
  </si>
  <si>
    <t>T. Cantwell CAM CM RM</t>
  </si>
  <si>
    <t>K. Walker-Peters RB LB</t>
  </si>
  <si>
    <t>N. Loosli CB</t>
  </si>
  <si>
    <t>H. Choudhury RB CDM CM</t>
  </si>
  <si>
    <t>E. Ávila ST RM LM</t>
  </si>
  <si>
    <t>D. Zakaria CDM CM CB</t>
  </si>
  <si>
    <t>F. Kessié CDM CM</t>
  </si>
  <si>
    <t>T. Awoniyi ST</t>
  </si>
  <si>
    <t>L. Blas RW RM CAM</t>
  </si>
  <si>
    <t>Richarlison ST LW</t>
  </si>
  <si>
    <t>M. Travers GK</t>
  </si>
  <si>
    <t>Dodô RB</t>
  </si>
  <si>
    <t>J. Schouten CDM CM CB</t>
  </si>
  <si>
    <t>I. Sangaré CDM CM</t>
  </si>
  <si>
    <t>M. Di Gregorio GK</t>
  </si>
  <si>
    <t>C. Kouamé ST RW LW</t>
  </si>
  <si>
    <t>J. Kluivert RM LM CAM</t>
  </si>
  <si>
    <t>K. Danso CB</t>
  </si>
  <si>
    <t>D. Lainez RM CM CAM</t>
  </si>
  <si>
    <t>J. Larsen ST</t>
  </si>
  <si>
    <t>Pepê RM CAM LM</t>
  </si>
  <si>
    <t>E. Demirovic CF ST LM</t>
  </si>
  <si>
    <t>Bremer CB</t>
  </si>
  <si>
    <t>D. Frattesi CM</t>
  </si>
  <si>
    <t>N. Raskin CM CDM</t>
  </si>
  <si>
    <t>A. Gomes CM CAM CDM</t>
  </si>
  <si>
    <t>N. González RW RM LW</t>
  </si>
  <si>
    <t>P. Daka ST</t>
  </si>
  <si>
    <t>C. Bassey CB LB</t>
  </si>
  <si>
    <t>M. Taremi ST</t>
  </si>
  <si>
    <t>A. Sambi Lokonga CM CDM</t>
  </si>
  <si>
    <t>G. Busio CM CDM</t>
  </si>
  <si>
    <t>Riqui Puig CM CAM</t>
  </si>
  <si>
    <t>K. Nakamura LW LM</t>
  </si>
  <si>
    <t>J. Teze RB CB</t>
  </si>
  <si>
    <t>Adrià Pedrosa LB LWB</t>
  </si>
  <si>
    <t>E. Laird RB RWB LB</t>
  </si>
  <si>
    <t>K. Dembélé RW CM</t>
  </si>
  <si>
    <t>L. Traoré ST</t>
  </si>
  <si>
    <t>R. Bellanova RWB RM</t>
  </si>
  <si>
    <t>Tetê RM</t>
  </si>
  <si>
    <t>D. Bakwa RM RW LW</t>
  </si>
  <si>
    <t>C. De Ketelaere CAM ST CF</t>
  </si>
  <si>
    <t>J. Tolkin LB LWB LM</t>
  </si>
  <si>
    <t>Beto ST</t>
  </si>
  <si>
    <t>J. Veerman CM CDM CAM</t>
  </si>
  <si>
    <t>F. Pellistri RW RM</t>
  </si>
  <si>
    <t>K. Taylor CM CAM LM</t>
  </si>
  <si>
    <t>S. Hezze CDM CM</t>
  </si>
  <si>
    <t>K. Sulemana LW LM ST</t>
  </si>
  <si>
    <t>Luis Henrique LW LM</t>
  </si>
  <si>
    <t>Álex Baena LM ST</t>
  </si>
  <si>
    <t>A. Knauff RM LM</t>
  </si>
  <si>
    <t>23 G. Buffon GK</t>
  </si>
  <si>
    <t>G. Ochoa GK</t>
  </si>
  <si>
    <t>S. Aluko CAM RM</t>
  </si>
  <si>
    <t>23 M. Özil CAM RM</t>
  </si>
  <si>
    <t>C. Eriksen CM CDM</t>
  </si>
  <si>
    <t>P. Groß CM CDM RB</t>
  </si>
  <si>
    <t>M. Götze CM CF LM</t>
  </si>
  <si>
    <t>D. Alaba CB LB</t>
  </si>
  <si>
    <t>G. Kondogbia CM CDM</t>
  </si>
  <si>
    <t>M. Batshuayi ST</t>
  </si>
  <si>
    <t>B. Davies CB LB</t>
  </si>
  <si>
    <t>J. Lingard CAM ST</t>
  </si>
  <si>
    <t>Marquinhos CB</t>
  </si>
  <si>
    <t>Saúl CM</t>
  </si>
  <si>
    <t>Ederson GK</t>
  </si>
  <si>
    <t>A. Laporte CB</t>
  </si>
  <si>
    <t>P. Højbjerg CDM CM</t>
  </si>
  <si>
    <t>Y. Tielemans CM CDM CAM</t>
  </si>
  <si>
    <t>M. Dahoud CM CDM</t>
  </si>
  <si>
    <t>L. Colombo ST</t>
  </si>
  <si>
    <t>S. Mara ST</t>
  </si>
  <si>
    <t>N. Seiwald CM CDM</t>
  </si>
  <si>
    <t>Hugo Novoa RM RB</t>
  </si>
  <si>
    <t>H. Mejbri CM CAM</t>
  </si>
  <si>
    <t>M. Godts LW RW</t>
  </si>
  <si>
    <t>L. Delap ST RW</t>
  </si>
  <si>
    <t>M. Kjaergaard CM</t>
  </si>
  <si>
    <t>M. Keita CDM CM</t>
  </si>
  <si>
    <t>M. Pašalic RM RW LM</t>
  </si>
  <si>
    <t>E. Bitshiabu CB</t>
  </si>
  <si>
    <t>Abner LB</t>
  </si>
  <si>
    <t>Vitinha ST</t>
  </si>
  <si>
    <t>M. Cancellieri LW CF</t>
  </si>
  <si>
    <t>C. Humphreys CDM CM LB</t>
  </si>
  <si>
    <t>I. Koné CM</t>
  </si>
  <si>
    <t>A. Phillips CB</t>
  </si>
  <si>
    <t>Iker Bravo ST LW RW</t>
  </si>
  <si>
    <t>Y. Regeer LB RB CM</t>
  </si>
  <si>
    <t>H. Vale CAM LWB</t>
  </si>
  <si>
    <t>Ilias RW RM LW</t>
  </si>
  <si>
    <t>S. Castro ST RW</t>
  </si>
  <si>
    <t>G. Kuol LM RM</t>
  </si>
  <si>
    <t>A. Zanoli RB RM</t>
  </si>
  <si>
    <t>G. Prestianni RM CF CM</t>
  </si>
  <si>
    <t>Ð. Petrovic GK</t>
  </si>
  <si>
    <t>Léo Scienza LW RW CF</t>
  </si>
  <si>
    <t>Gabriel Sara CM CDM RM</t>
  </si>
  <si>
    <t>G. Fabbian CM CAM</t>
  </si>
  <si>
    <t>A. Cozier-Duberry LW CAM</t>
  </si>
  <si>
    <t>T. Cannon ST</t>
  </si>
  <si>
    <t>C. Mawissa CB</t>
  </si>
  <si>
    <t>K. Hlynsson CAM CM RW</t>
  </si>
  <si>
    <t>L. Camara CM CAM</t>
  </si>
  <si>
    <t>Samu ST</t>
  </si>
  <si>
    <t>N. Lahmadi CM CDM</t>
  </si>
  <si>
    <t>Nico Paz CM CAM</t>
  </si>
  <si>
    <t>A. Zambo Anguissa CDM CM</t>
  </si>
  <si>
    <t>Borja Mayoral ST</t>
  </si>
  <si>
    <t>Robert Sánchez GK</t>
  </si>
  <si>
    <t>Renato Sanches CM RM</t>
  </si>
  <si>
    <t>L. Kelly CB LB</t>
  </si>
  <si>
    <t>D. James RM LM ST</t>
  </si>
  <si>
    <t>M. Škriniar CB</t>
  </si>
  <si>
    <t>D. Dumfries RWB RM</t>
  </si>
  <si>
    <t>Zubeldia CB</t>
  </si>
  <si>
    <t>O. Mangala CM CDM</t>
  </si>
  <si>
    <t>B. Jatta RW</t>
  </si>
  <si>
    <t>S. Özcan CDM CM</t>
  </si>
  <si>
    <t>Y. En-Nesyri ST</t>
  </si>
  <si>
    <t>E. Eze CAM CM LM</t>
  </si>
  <si>
    <t>E. Ndicka CB</t>
  </si>
  <si>
    <t>Y. Bissouma CDM CM</t>
  </si>
  <si>
    <t>Douglas Luiz CM CDM</t>
  </si>
  <si>
    <t>R. Koch CB CDM</t>
  </si>
  <si>
    <t>G. Arteaga LB</t>
  </si>
  <si>
    <t>R. Brewster ST</t>
  </si>
  <si>
    <t>W. McKennie CM CDM RM</t>
  </si>
  <si>
    <t>A. Karazor CDM CM CB</t>
  </si>
  <si>
    <t>Abel Ruiz ST CAM LM</t>
  </si>
  <si>
    <t>R. Hack LM ST</t>
  </si>
  <si>
    <t>F. Onyeka CDM CM</t>
  </si>
  <si>
    <t>A. Skov Olsen RM CAM RW</t>
  </si>
  <si>
    <t>S. Baptiste CM CDM</t>
  </si>
  <si>
    <t>J. Sargent ST RM</t>
  </si>
  <si>
    <t>J. Beyer CB</t>
  </si>
  <si>
    <t>L. Romo CM CDM</t>
  </si>
  <si>
    <t>L. Ramazani RM LM ST</t>
  </si>
  <si>
    <t>K. Lewis-Potter LW ST LWB</t>
  </si>
  <si>
    <t>Vitinho RB RM LB</t>
  </si>
  <si>
    <t>N. Aguerd CB</t>
  </si>
  <si>
    <t>L. Barreiro Martins CM CDM</t>
  </si>
  <si>
    <t>L. Beltrán ST</t>
  </si>
  <si>
    <t>M. Daramy LW ST</t>
  </si>
  <si>
    <t>S. Koita ST CAM</t>
  </si>
  <si>
    <t>23 G. Plata RM RW</t>
  </si>
  <si>
    <t>Tuta CB</t>
  </si>
  <si>
    <t>Moncayola CM CDM RB</t>
  </si>
  <si>
    <t>J. Araujo RB</t>
  </si>
  <si>
    <t>G. Slonina GK</t>
  </si>
  <si>
    <t>G. Isaksen RW ST CF</t>
  </si>
  <si>
    <t>J. Stanišic RWB CB</t>
  </si>
  <si>
    <t>F. Daniliuc CB RB</t>
  </si>
  <si>
    <t>A. Rouault CB</t>
  </si>
  <si>
    <t>M. Whittaker RW RM</t>
  </si>
  <si>
    <t>I. Kaboré RWB RB</t>
  </si>
  <si>
    <t>M. Trésor LM LW CAM</t>
  </si>
  <si>
    <t>N. Woltemade ST</t>
  </si>
  <si>
    <t>C. Cresswell CB</t>
  </si>
  <si>
    <t>E. Just RW CF LW</t>
  </si>
  <si>
    <t>Reinier CAM LW RW</t>
  </si>
  <si>
    <t>G. Mikautadze ST</t>
  </si>
  <si>
    <t>S. Pavlovic CB</t>
  </si>
  <si>
    <t>E. Cavani ST</t>
  </si>
  <si>
    <t>E. Džeko ST</t>
  </si>
  <si>
    <t>A. Sánchez ST</t>
  </si>
  <si>
    <t>Coutinho CAM LW</t>
  </si>
  <si>
    <t>Thiago CM</t>
  </si>
  <si>
    <t>R. Pereyra CM CF</t>
  </si>
  <si>
    <t>P. Pogba CM CDM</t>
  </si>
  <si>
    <t>Luis Alberto CM</t>
  </si>
  <si>
    <t>Oriol Romeu CDM CM</t>
  </si>
  <si>
    <t>Deulofeu CF ST</t>
  </si>
  <si>
    <t>L. Spinazzola LWB LM LB</t>
  </si>
  <si>
    <t>Andreas Pereira CAM</t>
  </si>
  <si>
    <t>Anderson Talisca RM CAM ST</t>
  </si>
  <si>
    <t>C. Akpom ST CAM</t>
  </si>
  <si>
    <t>Ricardo Horta CAM LM RM</t>
  </si>
  <si>
    <t>A. Iwobi RM LM CM</t>
  </si>
  <si>
    <t>R. Loftus-Cheek CM CAM CDM</t>
  </si>
  <si>
    <t>M. Maignan GK</t>
  </si>
  <si>
    <t>J. Brownhill CM CAM CDM</t>
  </si>
  <si>
    <t>A. Armstrong ST RW</t>
  </si>
  <si>
    <t>Malcom CAM RM</t>
  </si>
  <si>
    <t>S. Amrabat CDM CM</t>
  </si>
  <si>
    <t>M. Acuña LB LM LWB</t>
  </si>
  <si>
    <t>J. Bowen RM ST</t>
  </si>
  <si>
    <t>M. Wolf RB RM</t>
  </si>
  <si>
    <t>K. Tierney LB</t>
  </si>
  <si>
    <t>A. Onana GK</t>
  </si>
  <si>
    <t>J. McAtee RM CM</t>
  </si>
  <si>
    <t>L. Morgalla CB RB</t>
  </si>
  <si>
    <t>Luiz Henrique RM LM</t>
  </si>
  <si>
    <t>K. Topp ST</t>
  </si>
  <si>
    <t>T. Iroegbunam CDM CM</t>
  </si>
  <si>
    <t>M. Delorge CM CDM</t>
  </si>
  <si>
    <t>B. Doak RW</t>
  </si>
  <si>
    <t>A. Diouf CM CDM</t>
  </si>
  <si>
    <t>Y. Attiat-Allah LB</t>
  </si>
  <si>
    <t>A. Sylla CB</t>
  </si>
  <si>
    <t>A. Veliz ST</t>
  </si>
  <si>
    <t>Tiago Santos RB</t>
  </si>
  <si>
    <t>P. Nuamah CM CAM</t>
  </si>
  <si>
    <t>Gustavo Sá CM CAM</t>
  </si>
  <si>
    <t>Marc Casadó CDM CM RB</t>
  </si>
  <si>
    <t>R. Durosinmi ST</t>
  </si>
  <si>
    <t>A. Matturro CB</t>
  </si>
  <si>
    <t>I. Osman LW ST</t>
  </si>
  <si>
    <t>V. Atangana CDM CM</t>
  </si>
  <si>
    <t>Tomé Sousa GK</t>
  </si>
  <si>
    <t>C. Mandas GK</t>
  </si>
  <si>
    <t>A. Matos CDM CM</t>
  </si>
  <si>
    <t>M. Boadu ST</t>
  </si>
  <si>
    <t>M. Aarons RB</t>
  </si>
  <si>
    <t>N. De la Cruz CM RM</t>
  </si>
  <si>
    <t>A. Gouiri LW ST LM</t>
  </si>
  <si>
    <t>Y. Atal RB RW</t>
  </si>
  <si>
    <t>H. Traorè LM LW CAM</t>
  </si>
  <si>
    <t>M. Damsgaard CAM LW CM</t>
  </si>
  <si>
    <t>Mauro Júnior LB RB CAM</t>
  </si>
  <si>
    <t>J. Wind ST CF</t>
  </si>
  <si>
    <t>D. Livakovic GK</t>
  </si>
  <si>
    <t>R. Massimo RM</t>
  </si>
  <si>
    <t>M. Retegui ST</t>
  </si>
  <si>
    <t>Chris Ramos ST LM RM</t>
  </si>
  <si>
    <t>K. Mavropanos CB RB</t>
  </si>
  <si>
    <t>S. van den Berg CB</t>
  </si>
  <si>
    <t>C. Doucouré CDM CM</t>
  </si>
  <si>
    <t>A. Bayindir GK</t>
  </si>
  <si>
    <t>J. Bogle RWB RB</t>
  </si>
  <si>
    <t>Á. Barreal LM LWB LW</t>
  </si>
  <si>
    <t>H. Clarke RB CB</t>
  </si>
  <si>
    <t>B. Dia ST LW CF</t>
  </si>
  <si>
    <t>C. Ngonge RM CF ST</t>
  </si>
  <si>
    <t>I. El Mizouni CDM CM</t>
  </si>
  <si>
    <t>Emerson Royal RB CB</t>
  </si>
  <si>
    <t>G. Ávila CB LB</t>
  </si>
  <si>
    <t>T. Anjorin CAM</t>
  </si>
  <si>
    <t>D. Ramaj GK</t>
  </si>
  <si>
    <t>N. Collins CB</t>
  </si>
  <si>
    <t>K. Hein GK</t>
  </si>
  <si>
    <t>S. Abdul Samed CDM CM</t>
  </si>
  <si>
    <t>T. Pobega CM</t>
  </si>
  <si>
    <t>A. Soñora CM CAM RM</t>
  </si>
  <si>
    <t>A. Kalimuendo ST</t>
  </si>
  <si>
    <t>T. Doyle CM</t>
  </si>
  <si>
    <t>B. Koumetio CB LB</t>
  </si>
  <si>
    <t>K. Paredes LM</t>
  </si>
  <si>
    <t>M. Garbett CAM CM</t>
  </si>
  <si>
    <t>L. Samardžic CM CAM</t>
  </si>
  <si>
    <t>L. King CB</t>
  </si>
  <si>
    <t>V. Pizarro CDM CM</t>
  </si>
  <si>
    <t>A. Stach CM CDM CF</t>
  </si>
  <si>
    <t>N. Patterson RB RWB</t>
  </si>
  <si>
    <t>K. Fujimoto CAM</t>
  </si>
  <si>
    <t>C. Tengstedt ST</t>
  </si>
  <si>
    <t>B. Arrey-Mbi CB LWB</t>
  </si>
  <si>
    <t>D. Neil CM CDM</t>
  </si>
  <si>
    <t>I. Zabarnyi CB</t>
  </si>
  <si>
    <t>C. Archer ST</t>
  </si>
  <si>
    <t>G. Konstantelias CAM RW</t>
  </si>
  <si>
    <t>Y. Vertessen ST RW LW</t>
  </si>
  <si>
    <t>K. Gordon RW</t>
  </si>
  <si>
    <t>A. Forson RM LB CM</t>
  </si>
  <si>
    <t>Lee Han Beom CB</t>
  </si>
  <si>
    <t>C. Webster CM CDM CAM</t>
  </si>
  <si>
    <t>A. Nagalo CB</t>
  </si>
  <si>
    <t>S. Coulibaly CB</t>
  </si>
  <si>
    <t>Antonio Blanco CDM CM</t>
  </si>
  <si>
    <t>S. Ulreich GK</t>
  </si>
  <si>
    <t>I. Gündogan CM CDM</t>
  </si>
  <si>
    <t>K. Trapp GK</t>
  </si>
  <si>
    <t>J. Shelvey CM CDM</t>
  </si>
  <si>
    <t>N. Otamendi CB</t>
  </si>
  <si>
    <t>H. Mkhitaryan CAM CM CDM</t>
  </si>
  <si>
    <t>K. Navas GK</t>
  </si>
  <si>
    <t>Isco CAM LM CM</t>
  </si>
  <si>
    <t>R. Barkley CM CAM</t>
  </si>
  <si>
    <t>Danilo CB RB</t>
  </si>
  <si>
    <t>K. Volland ST CAM CF</t>
  </si>
  <si>
    <t>L. Kurzawa LB</t>
  </si>
  <si>
    <t>N. Pope GK</t>
  </si>
  <si>
    <t>S. Umtiti CB</t>
  </si>
  <si>
    <t>J. Murphy RW RM</t>
  </si>
  <si>
    <t>S. Gnabry RM CF LM</t>
  </si>
  <si>
    <t>23 L. Antal RM ST</t>
  </si>
  <si>
    <t>J. Donacien RB CB</t>
  </si>
  <si>
    <t>J. Hofmann CAM</t>
  </si>
  <si>
    <t>T. Mings CB</t>
  </si>
  <si>
    <t>22 D. Valdés CAM CM</t>
  </si>
  <si>
    <t>Kenedy LM RM ST</t>
  </si>
  <si>
    <t>K. Jackson RM ST</t>
  </si>
  <si>
    <t>M. Borja ST</t>
  </si>
  <si>
    <t>A. Sanabria ST CF</t>
  </si>
  <si>
    <t>D. Calvert-Lewin ST</t>
  </si>
  <si>
    <t>Mariano ST CF</t>
  </si>
  <si>
    <t>M. Locatelli CDM CM</t>
  </si>
  <si>
    <t>L. Klostermann CB RB</t>
  </si>
  <si>
    <t>T. Castagne RB LB RW</t>
  </si>
  <si>
    <t>S. Milinkovic-Savic CM CDM</t>
  </si>
  <si>
    <t>K. Laimer CDM CM RB</t>
  </si>
  <si>
    <t>J. Gallardo LB LM LW</t>
  </si>
  <si>
    <t>M. Cash RB RWB RM</t>
  </si>
  <si>
    <t>M. Svanberg CM CDM</t>
  </si>
  <si>
    <t>E. Adebayo ST</t>
  </si>
  <si>
    <t>G. Mancini CB</t>
  </si>
  <si>
    <t>M. Pjaca CF LW CAM</t>
  </si>
  <si>
    <t>D. Sow CM CDM</t>
  </si>
  <si>
    <t>C. Montes CB</t>
  </si>
  <si>
    <t>L. Nmecha ST</t>
  </si>
  <si>
    <t>G. Montiel RB RWB</t>
  </si>
  <si>
    <t>J. Leko ST RW LW</t>
  </si>
  <si>
    <t>A. Vega LW ST LM</t>
  </si>
  <si>
    <t>G. Hamer CM</t>
  </si>
  <si>
    <t>J. Bellegarde CM CDM LW</t>
  </si>
  <si>
    <t>Rafa Mújica ST</t>
  </si>
  <si>
    <t>T. Ndombele CM CDM CAM</t>
  </si>
  <si>
    <t>R. Yates CDM CM</t>
  </si>
  <si>
    <t>R. Marin CM CDM</t>
  </si>
  <si>
    <t>Fran Beltrán CDM CM</t>
  </si>
  <si>
    <t>Reinildo LB CB</t>
  </si>
  <si>
    <t>M. Guendouzi CM CF</t>
  </si>
  <si>
    <t>M. Senesi CB</t>
  </si>
  <si>
    <t>David Neres RM CAM LM</t>
  </si>
  <si>
    <t>C. O'Hare CAM</t>
  </si>
  <si>
    <t>A. Haidara CM CDM</t>
  </si>
  <si>
    <t>J. Moder CM CDM LM</t>
  </si>
  <si>
    <t>17 F. Totti CF ST</t>
  </si>
  <si>
    <t>18 S. Eto'o ST</t>
  </si>
  <si>
    <t>21 W. Rooney CM CDM CAM</t>
  </si>
  <si>
    <t>Kaio César RW LW</t>
  </si>
  <si>
    <t>E. Wheatley ST</t>
  </si>
  <si>
    <t>G. Chiellini CB</t>
  </si>
  <si>
    <t>L. Podolski CF ST CAM</t>
  </si>
  <si>
    <t>23 Piqué CB</t>
  </si>
  <si>
    <t>A. Young RB LB</t>
  </si>
  <si>
    <t>H. Lloris GK</t>
  </si>
  <si>
    <t>A. Witsel CB</t>
  </si>
  <si>
    <t>Willian LM RM</t>
  </si>
  <si>
    <t>D. Welbeck ST</t>
  </si>
  <si>
    <t>A. Ramsey CM CAM</t>
  </si>
  <si>
    <t>J. Fujita CDM CM</t>
  </si>
  <si>
    <t>Eom Ji Sung LM LW</t>
  </si>
  <si>
    <t>Kaio Jorge ST</t>
  </si>
  <si>
    <t>D. Fofana ST</t>
  </si>
  <si>
    <t>I. Miramón CDM CM</t>
  </si>
  <si>
    <t>I. Ndiaye CF ST</t>
  </si>
  <si>
    <t>K. Kesler-Hayden RB LB RWB</t>
  </si>
  <si>
    <t>M. Estève CB</t>
  </si>
  <si>
    <t>H. Haraldsson LM CAM LW</t>
  </si>
  <si>
    <t>L. Gondou ST RW</t>
  </si>
  <si>
    <t>A. Al Dakhil CB</t>
  </si>
  <si>
    <t>Miguel Maga RWB RB RM</t>
  </si>
  <si>
    <t>Filipe Relvas CB LB CM</t>
  </si>
  <si>
    <t>Juanlu Sánchez RB RWB</t>
  </si>
  <si>
    <t>M. Satriano ST</t>
  </si>
  <si>
    <t>S. Curtis RB CB</t>
  </si>
  <si>
    <t>D. Ouattara RM LM</t>
  </si>
  <si>
    <t>K. De Winter CB RWB</t>
  </si>
  <si>
    <t>Pubill RB RWB</t>
  </si>
  <si>
    <t>Geny Catamo RW RM RWB</t>
  </si>
  <si>
    <t>C. Wiley LM LB</t>
  </si>
  <si>
    <t>M. Lazetic ST LM</t>
  </si>
  <si>
    <t>M. Perrone CM CDM</t>
  </si>
  <si>
    <t>A. Murphy CB LB</t>
  </si>
  <si>
    <t>Joan González CM</t>
  </si>
  <si>
    <t>Y. Medina LM LWB LW</t>
  </si>
  <si>
    <t>L. D'Andrea RM RW</t>
  </si>
  <si>
    <t>B. Tahirovic CDM CM</t>
  </si>
  <si>
    <t>M. Monamay CB CDM</t>
  </si>
  <si>
    <t>Danilo CDM CM</t>
  </si>
  <si>
    <t>D. Ozoh CDM CM</t>
  </si>
  <si>
    <t>T. Avilés CB CDM</t>
  </si>
  <si>
    <t>Arthur RWB RM</t>
  </si>
  <si>
    <t>S. Desplanches GK</t>
  </si>
  <si>
    <t>J. Hinshelwood CDM RB LB</t>
  </si>
  <si>
    <t>B. Meupiyou CB</t>
  </si>
  <si>
    <t>J. Johnson LWB LB</t>
  </si>
  <si>
    <t>M. Lewis-Skelly CM CDM</t>
  </si>
  <si>
    <t>J. Addai RW</t>
  </si>
  <si>
    <t>D. Muñoz RWB RB RM</t>
  </si>
  <si>
    <t>M. Demiral CB</t>
  </si>
  <si>
    <t>N. Nartey CM CDM LWB</t>
  </si>
  <si>
    <t>H. Wright ST LM</t>
  </si>
  <si>
    <t>E. Dennis LW ST LM</t>
  </si>
  <si>
    <t>Galeno LM</t>
  </si>
  <si>
    <t>N. Casale CB</t>
  </si>
  <si>
    <t>J. Arp ST</t>
  </si>
  <si>
    <t>M. Gabbia CB</t>
  </si>
  <si>
    <t>T. Weah RM RWB RB</t>
  </si>
  <si>
    <t>M. Kovár GK</t>
  </si>
  <si>
    <t>N. Pérez CB</t>
  </si>
  <si>
    <t>J. Bijol CB</t>
  </si>
  <si>
    <t>A. Rrahmani CB</t>
  </si>
  <si>
    <t>B. Omeragic CB</t>
  </si>
  <si>
    <t>F. Ranocchia CM CDM</t>
  </si>
  <si>
    <t>J. Lindstrøm CAM RM CF</t>
  </si>
  <si>
    <t>T. Parrott ST RM</t>
  </si>
  <si>
    <t>Arthur Cabral ST</t>
  </si>
  <si>
    <t>E. Le Fée CM LM</t>
  </si>
  <si>
    <t>B. Diakité RB CB</t>
  </si>
  <si>
    <t>M. Caqueret CM CDM</t>
  </si>
  <si>
    <t>K. Hoever RB RWB</t>
  </si>
  <si>
    <t>M. Solomon LW LM</t>
  </si>
  <si>
    <t>L. Buchanan LB CB</t>
  </si>
  <si>
    <t>H. Burrows LB CAM</t>
  </si>
  <si>
    <t>H. López Muñoz CAM RM LM</t>
  </si>
  <si>
    <t>Vivian CB</t>
  </si>
  <si>
    <t>S. Conteh ST RM</t>
  </si>
  <si>
    <t>E. Simms ST</t>
  </si>
  <si>
    <t>Nuno Tavares LB LM</t>
  </si>
  <si>
    <t>A. Doughty LWB RWB LM</t>
  </si>
  <si>
    <t>K. Kozlowski LM CAM</t>
  </si>
  <si>
    <t>Robert Navarro LM CM</t>
  </si>
  <si>
    <t>Francés CB LB</t>
  </si>
  <si>
    <t>J. Enciso LM CAM RM</t>
  </si>
  <si>
    <t>R. Hatate CM CAM</t>
  </si>
  <si>
    <t>M. Ramírez GK</t>
  </si>
  <si>
    <t>S. Simón RB RM CM</t>
  </si>
  <si>
    <t>M. Fofana LW LM</t>
  </si>
  <si>
    <t>A. Truffert LB LM</t>
  </si>
  <si>
    <t>M. Tillman CAM CM LW</t>
  </si>
  <si>
    <t>A. Pantea RB LB</t>
  </si>
  <si>
    <t>João Mário RB</t>
  </si>
  <si>
    <t>W. Bondo CM RM</t>
  </si>
  <si>
    <t>M. Brescianini CM CDM</t>
  </si>
  <si>
    <t>Aimar Oroz CM CAM</t>
  </si>
  <si>
    <t>Víctor Chust CB</t>
  </si>
  <si>
    <t>Johnny Cardoso CDM CM</t>
  </si>
  <si>
    <t>B. Dárdai CAM</t>
  </si>
  <si>
    <t>Mingueza RB CB RM</t>
  </si>
  <si>
    <t>P. Sarr CM CDM</t>
  </si>
  <si>
    <t>C. Cîrjan CAM CM</t>
  </si>
  <si>
    <t>Raúl De Tomás ST</t>
  </si>
  <si>
    <t>Otávio CAM RM CM</t>
  </si>
  <si>
    <t>J. Quintero CAM RW</t>
  </si>
  <si>
    <t>K. Mbabu RB RM</t>
  </si>
  <si>
    <t>Gayà LB LWB</t>
  </si>
  <si>
    <t>O. Vlachodimos GK</t>
  </si>
  <si>
    <t>P. Frankowski RWB RM LM</t>
  </si>
  <si>
    <t>N. Stanciu CM CAM</t>
  </si>
  <si>
    <t>R. Bazoer CB CDM CM</t>
  </si>
  <si>
    <t>F. Bernardeschi RW RM CAM</t>
  </si>
  <si>
    <t>R. Christie CDM CAM RM</t>
  </si>
  <si>
    <t>D. Zapata ST</t>
  </si>
  <si>
    <t>R. Skov RWB LWB RM</t>
  </si>
  <si>
    <t>C. Tolisso CDM CM</t>
  </si>
  <si>
    <t>H. Wilson RM RW</t>
  </si>
  <si>
    <t>N. Eliasson RM LM</t>
  </si>
  <si>
    <t>Pau López GK</t>
  </si>
  <si>
    <t>J. Fulton CDM CM</t>
  </si>
  <si>
    <t>R. Karsdorp RM RWB RB</t>
  </si>
  <si>
    <t>U. Çiftçi LB</t>
  </si>
  <si>
    <t>K. Phillips CDM CM</t>
  </si>
  <si>
    <t>R. Bensebaini LB CB</t>
  </si>
  <si>
    <t>J. Larsson RW ST</t>
  </si>
  <si>
    <t>M. Wittek LB LM</t>
  </si>
  <si>
    <t>Z. Çelik RWB RM RB</t>
  </si>
  <si>
    <t>A. Meret GK</t>
  </si>
  <si>
    <t>D. Caleta-Car CB</t>
  </si>
  <si>
    <t>S. Mavididi LW LM</t>
  </si>
  <si>
    <t>N. Kreuzer RB</t>
  </si>
  <si>
    <t>C. Adams ST</t>
  </si>
  <si>
    <t>Aritz Elustondo CB RB</t>
  </si>
  <si>
    <t>T. Kehrer CB RB</t>
  </si>
  <si>
    <t>B. Henrichs RB RM LB</t>
  </si>
  <si>
    <t>L. García ST</t>
  </si>
  <si>
    <t>S. Sensi CM CAM</t>
  </si>
  <si>
    <t>B. Chilwell LB LWB</t>
  </si>
  <si>
    <t>J. Aidoo CB</t>
  </si>
  <si>
    <t>Lucas Mantela GK</t>
  </si>
  <si>
    <t>Arthur CM CDM</t>
  </si>
  <si>
    <t>M. Almirón RW</t>
  </si>
  <si>
    <t>Javi Galán LB</t>
  </si>
  <si>
    <t>16 FakePlayer ST CAM</t>
  </si>
  <si>
    <t>R. Malinovskyi CM CF</t>
  </si>
  <si>
    <t>K. Tsimikas LB</t>
  </si>
  <si>
    <t>T. Fosu-Mensah RWB RM CB</t>
  </si>
  <si>
    <t>T. Asano RW ST</t>
  </si>
  <si>
    <t>T. Adams CDM CM</t>
  </si>
  <si>
    <t>M. Turner GK</t>
  </si>
  <si>
    <t>R. Orsolini RM CF RW</t>
  </si>
  <si>
    <t>A. Ramsdale GK</t>
  </si>
  <si>
    <t>Carlos Soler CM</t>
  </si>
  <si>
    <t>R. McCrorie RB CB CDM</t>
  </si>
  <si>
    <t>L. Travis CDM CM</t>
  </si>
  <si>
    <t>H. Barnes LW LM</t>
  </si>
  <si>
    <t>H. Aouar CM LM</t>
  </si>
  <si>
    <t>F. Neuhaus CM</t>
  </si>
  <si>
    <t>18 J. Terry CB</t>
  </si>
  <si>
    <t>S. Mayulu CAM RW</t>
  </si>
  <si>
    <t>16 A. Arshavin LW RW</t>
  </si>
  <si>
    <t>K. Schmeichel GK</t>
  </si>
  <si>
    <t>23 G. Bale RW RM</t>
  </si>
  <si>
    <t>A. Vidal CM</t>
  </si>
  <si>
    <t>L. de Jong ST</t>
  </si>
  <si>
    <t>B. Leno GK</t>
  </si>
  <si>
    <t>J. Cuadrado RM RB RW</t>
  </si>
  <si>
    <t>23 P. Jones CB</t>
  </si>
  <si>
    <t>T. Cairney CM CDM CAM</t>
  </si>
  <si>
    <t>T. Horn GK</t>
  </si>
  <si>
    <t>J. Oblak GK</t>
  </si>
  <si>
    <t>Gabriel Paulista CB</t>
  </si>
  <si>
    <t>R. Mahrez RM RW</t>
  </si>
  <si>
    <t>Mário Rui LB</t>
  </si>
  <si>
    <t>W. Orban CB</t>
  </si>
  <si>
    <t>S. Savic CB</t>
  </si>
  <si>
    <t>C. Taylor LB CB</t>
  </si>
  <si>
    <t>R. Jiménez ST</t>
  </si>
  <si>
    <t>P. Gazzaniga GK</t>
  </si>
  <si>
    <t>S. Haller ST</t>
  </si>
  <si>
    <t>L. Paredes CM CDM</t>
  </si>
  <si>
    <t>R. Fraser RW LW</t>
  </si>
  <si>
    <t>P. Mpanzu CM CDM</t>
  </si>
  <si>
    <t>F. Kostic LM LWB</t>
  </si>
  <si>
    <t>Y. Abdurisag RM LM</t>
  </si>
  <si>
    <t>Álvaro Fernández LWB LM LB</t>
  </si>
  <si>
    <t>A. Circati CB</t>
  </si>
  <si>
    <t>J. Gauto LM RM</t>
  </si>
  <si>
    <t>D. Huseinbašic CM CDM</t>
  </si>
  <si>
    <t>L. Langoni RM ST RW</t>
  </si>
  <si>
    <t>E. Tchato RB RWB</t>
  </si>
  <si>
    <t>D. Pejcinovic ST</t>
  </si>
  <si>
    <t>B. Spencer RB LB LM</t>
  </si>
  <si>
    <t>M. Smets CB</t>
  </si>
  <si>
    <t>Álex Padilla GK</t>
  </si>
  <si>
    <t>L. Banda LW</t>
  </si>
  <si>
    <t>A. Bianco CM</t>
  </si>
  <si>
    <t>A. Fontanarosa CB LB</t>
  </si>
  <si>
    <t>R. Pukštas CM CAM</t>
  </si>
  <si>
    <t>Álvaro ST LW</t>
  </si>
  <si>
    <t>G. Puerta CM</t>
  </si>
  <si>
    <t>C. Ordoñez CDM CM</t>
  </si>
  <si>
    <t>E. Agyei RM ST</t>
  </si>
  <si>
    <t>André Gomes GK</t>
  </si>
  <si>
    <t>P. Dahbo RW LW</t>
  </si>
  <si>
    <t>N. Mukau CDM CM</t>
  </si>
  <si>
    <t>D. Downs ST CF</t>
  </si>
  <si>
    <t>I. Maza CAM</t>
  </si>
  <si>
    <t>S. Magassa CB</t>
  </si>
  <si>
    <t>G. Doué RB CB</t>
  </si>
  <si>
    <t>R. van Bommel LW</t>
  </si>
  <si>
    <t>F. Rodríguez-Gentile ST</t>
  </si>
  <si>
    <t>L. Palma LW</t>
  </si>
  <si>
    <t>E. Aristizábal ST</t>
  </si>
  <si>
    <t>S. Greenwood LM CAM</t>
  </si>
  <si>
    <t>Raúl García ST</t>
  </si>
  <si>
    <t>M. Bard LB</t>
  </si>
  <si>
    <t>L. Badé CB</t>
  </si>
  <si>
    <t>A. Ounahi CM</t>
  </si>
  <si>
    <t>R. Villagra CDM CM</t>
  </si>
  <si>
    <t>Samú Costa CDM CM</t>
  </si>
  <si>
    <t>D. Maldini CAM ST</t>
  </si>
  <si>
    <t>S. Rodríguez CAM LM CF</t>
  </si>
  <si>
    <t>A. Aravena LM ST CAM</t>
  </si>
  <si>
    <t>F. Moumbagna ST</t>
  </si>
  <si>
    <t>S. Nanasi LM CAM RM</t>
  </si>
  <si>
    <t>C. Tzolis LM</t>
  </si>
  <si>
    <t>P. Nebel CAM CM</t>
  </si>
  <si>
    <t>A. Jashari CDM CM</t>
  </si>
  <si>
    <t>M. Balikwisha LM LW CM</t>
  </si>
  <si>
    <t>O. Maritu ST RM RW</t>
  </si>
  <si>
    <t>R. Reitz CM</t>
  </si>
  <si>
    <t>J. Lepenant CDM CM</t>
  </si>
  <si>
    <t>C. Olivera LW RW CF</t>
  </si>
  <si>
    <t>G. Koutsias ST RW LW</t>
  </si>
  <si>
    <t>Luiz Júnior GK</t>
  </si>
  <si>
    <t>Nathan RB RWB CB</t>
  </si>
  <si>
    <t>J. van Hecke CB</t>
  </si>
  <si>
    <t>H. Roberts LB CB</t>
  </si>
  <si>
    <t>L. Barry LM LW ST</t>
  </si>
  <si>
    <t>Zito Luvumbo CF LM RM</t>
  </si>
  <si>
    <t>E. Green GK</t>
  </si>
  <si>
    <t>N. Ahamada CM CAM RW</t>
  </si>
  <si>
    <t>Y. Bonny ST</t>
  </si>
  <si>
    <t>M. John LWB LM</t>
  </si>
  <si>
    <t>K. Zenón LM CM</t>
  </si>
  <si>
    <t>M. Rogers LM CF LW</t>
  </si>
  <si>
    <t>Yang Hyun Jun RW LW</t>
  </si>
  <si>
    <t>A. Jasic RB RM CM</t>
  </si>
  <si>
    <t>Y. Kechta CM CDM</t>
  </si>
  <si>
    <t>O. Vargas CM CDM RM</t>
  </si>
  <si>
    <t>A. Paulsen GK</t>
  </si>
  <si>
    <t>Agirrezabala GK</t>
  </si>
  <si>
    <t>M. Viti CB</t>
  </si>
  <si>
    <t>T. Fukui CM CAM RW</t>
  </si>
  <si>
    <t>B. Kanuric CM LM RM</t>
  </si>
  <si>
    <t>C. Zafeiris CM CDM</t>
  </si>
  <si>
    <t>E. Jelert RB LB</t>
  </si>
  <si>
    <t>L. Querfeld CB</t>
  </si>
  <si>
    <t>Z. Iqbal CM CAM CDM</t>
  </si>
  <si>
    <t>J. Njinmah ST</t>
  </si>
  <si>
    <t>A. Greive ST</t>
  </si>
  <si>
    <t>Vinícius Tobías RB</t>
  </si>
  <si>
    <t>W. Kambwala CB RB</t>
  </si>
  <si>
    <t>D. Boloca CM CDM</t>
  </si>
  <si>
    <t>L. Lucca ST</t>
  </si>
  <si>
    <t>M. Barsham GK</t>
  </si>
  <si>
    <t>Tiago Gouveia RM LM LW</t>
  </si>
  <si>
    <t>Álex Pozo RB RM RWB</t>
  </si>
  <si>
    <t>D. Giannoulis LB</t>
  </si>
  <si>
    <t>C. Stengs CAM RW</t>
  </si>
  <si>
    <t>T. Soucek CDM CM CAM</t>
  </si>
  <si>
    <t>M. Aebischer CDM CM RM</t>
  </si>
  <si>
    <t>S. Birindelli RWB RM RB</t>
  </si>
  <si>
    <t>S. Longstaff CM</t>
  </si>
  <si>
    <t>K. Denkey ST</t>
  </si>
  <si>
    <t>M. Tavernier LM RM</t>
  </si>
  <si>
    <t>V. Castellanos ST</t>
  </si>
  <si>
    <t>F. Coman LW ST</t>
  </si>
  <si>
    <t>Michael RM LM</t>
  </si>
  <si>
    <t>I. Chair LW LM CAM</t>
  </si>
  <si>
    <t>F. Al Birekan ST</t>
  </si>
  <si>
    <t>Rodrigo Becão CB</t>
  </si>
  <si>
    <t>T. Galdames LB CB LWB</t>
  </si>
  <si>
    <t>R. Schmid CAM CM</t>
  </si>
  <si>
    <t>G. Giakoumakis ST</t>
  </si>
  <si>
    <t>S. Kalajdžic ST</t>
  </si>
  <si>
    <t>F. Downes CDM CM</t>
  </si>
  <si>
    <t>M. Cooper GK</t>
  </si>
  <si>
    <t>N. Vlašic CF LM CAM</t>
  </si>
  <si>
    <t>L. Foster ST</t>
  </si>
  <si>
    <t>C. Dagba RB</t>
  </si>
  <si>
    <t>B. Johnson RB LB</t>
  </si>
  <si>
    <t>M. Barrow CF ST LM</t>
  </si>
  <si>
    <t>T. Balu?a CDM CM</t>
  </si>
  <si>
    <t>J. Ekkelenkamp CAM CM CDM</t>
  </si>
  <si>
    <t>I. Poveda RM CAM</t>
  </si>
  <si>
    <t>R. Matondo LW ST LM</t>
  </si>
  <si>
    <t>E. Aiwu CB RB</t>
  </si>
  <si>
    <t>J. Anthony LM LW</t>
  </si>
  <si>
    <t>Iñigo Vicente LM CAM</t>
  </si>
  <si>
    <t>J. Burkardt ST CF</t>
  </si>
  <si>
    <t>Fernando ST</t>
  </si>
  <si>
    <t>J. David CB</t>
  </si>
  <si>
    <t>M. Salisu CB</t>
  </si>
  <si>
    <t>D. Popov CB</t>
  </si>
  <si>
    <t>Iñaki Peña GK</t>
  </si>
  <si>
    <t>M. Bidstrup CDM CM</t>
  </si>
  <si>
    <t>22 Fidalgo CAM CDM CM</t>
  </si>
  <si>
    <t>S. Abdulhamid RB</t>
  </si>
  <si>
    <t>M. Camara CDM CM</t>
  </si>
  <si>
    <t>A. Král CDM CM</t>
  </si>
  <si>
    <t>Edgar CB CDM</t>
  </si>
  <si>
    <t>S. Esposito ST CAM</t>
  </si>
  <si>
    <t>I. Gruev CDM CM</t>
  </si>
  <si>
    <t>R. Piccoli ST</t>
  </si>
  <si>
    <t>D. Köhn LB LWB LM</t>
  </si>
  <si>
    <t>L. Brassier CB</t>
  </si>
  <si>
    <t>M. De Cuyper LB LWB RB</t>
  </si>
  <si>
    <t>L. Vázquez ST</t>
  </si>
  <si>
    <t>Y. Demir RM CAM RW</t>
  </si>
  <si>
    <t>L. Clarkson CM CDM CAM</t>
  </si>
  <si>
    <t>J. Kaminski LM LB</t>
  </si>
  <si>
    <t>O. Pineda CAM LM CM</t>
  </si>
  <si>
    <t>M. Holgate CB RB</t>
  </si>
  <si>
    <t>C. Bedia ST CF</t>
  </si>
  <si>
    <t>G. Rodríguez CDM</t>
  </si>
  <si>
    <t>A. Diallo CB LB</t>
  </si>
  <si>
    <t>S. Bergwijn LW</t>
  </si>
  <si>
    <t>S. McKenna CB</t>
  </si>
  <si>
    <t>E. Buendía RM CAM</t>
  </si>
  <si>
    <t>J. Bacuna CDM LM CM</t>
  </si>
  <si>
    <t>Nuno Santos LW LWB LM</t>
  </si>
  <si>
    <t>K. Grabara GK</t>
  </si>
  <si>
    <t>L. Martínez Quarta CB</t>
  </si>
  <si>
    <t>T. Roberts CAM ST RM</t>
  </si>
  <si>
    <t>D. Calabria RB RWB</t>
  </si>
  <si>
    <t>G. Edmundson CB</t>
  </si>
  <si>
    <t>J. Rodon CB</t>
  </si>
  <si>
    <t>M. Jensen CM</t>
  </si>
  <si>
    <t>R. Krunic CM CAM CDM</t>
  </si>
  <si>
    <t>J. Piotrowski CM CDM</t>
  </si>
  <si>
    <t>Adryan Zonta LWB LB</t>
  </si>
  <si>
    <t>Matheus Reis CB LB LWB</t>
  </si>
  <si>
    <t>J. Worrall CB</t>
  </si>
  <si>
    <t>N. Nández RM CM RB</t>
  </si>
  <si>
    <t>M. Šarkic GK</t>
  </si>
  <si>
    <t>Guruzeta ST</t>
  </si>
  <si>
    <t>R. Perraud LB</t>
  </si>
  <si>
    <t>A. Lafont GK</t>
  </si>
  <si>
    <t>F. Aursnes RB LB LM</t>
  </si>
  <si>
    <t>J. Harrison RM LM</t>
  </si>
  <si>
    <t>Caio Henrique LB</t>
  </si>
  <si>
    <t>W. Endo CDM CM</t>
  </si>
  <si>
    <t>R. Doan RM CAM</t>
  </si>
  <si>
    <t>Bernardo LB CB</t>
  </si>
  <si>
    <t>J. Sánchez RB</t>
  </si>
  <si>
    <t>T. Chong RM CM CF</t>
  </si>
  <si>
    <t>J. Taylor CDM CM</t>
  </si>
  <si>
    <t>Gedson Fernandes CM CDM CAM</t>
  </si>
  <si>
    <t>J. Mæhle LB RB LM</t>
  </si>
  <si>
    <t>J. Brekalo CF LW LM</t>
  </si>
  <si>
    <t>L. Amani CM CAM</t>
  </si>
  <si>
    <t>V. Janelt CDM CM LB</t>
  </si>
  <si>
    <t>I. Sarr RM LM RW</t>
  </si>
  <si>
    <t>M. Lazzari RB</t>
  </si>
  <si>
    <t>K. Wilson RWB RB RM</t>
  </si>
  <si>
    <t>B. Özcan CM CDM ST</t>
  </si>
  <si>
    <t>A. Trusty CB LB</t>
  </si>
  <si>
    <t>Santi Comesaña CM CDM</t>
  </si>
  <si>
    <t>A. Pinamonti ST</t>
  </si>
  <si>
    <t>Y. Valery RB CB</t>
  </si>
  <si>
    <t>J. Robinson CB</t>
  </si>
  <si>
    <t>L. Muriel ST</t>
  </si>
  <si>
    <t>L. Unnerstall GK</t>
  </si>
  <si>
    <t>F. Acerbi CB</t>
  </si>
  <si>
    <t>S. Ortega GK</t>
  </si>
  <si>
    <t>J. Schlupp CM CDM LM</t>
  </si>
  <si>
    <t>Roberto Firmino CF ST CAM</t>
  </si>
  <si>
    <t>S. Armstrong CM</t>
  </si>
  <si>
    <t>Sergi Darder CM CAM CDM</t>
  </si>
  <si>
    <t>J. Vestergaard CB</t>
  </si>
  <si>
    <t>J. Butland GK</t>
  </si>
  <si>
    <t>T. Hazard LW CF</t>
  </si>
  <si>
    <t>Héctor Bellerín RB RWB</t>
  </si>
  <si>
    <t>L. Karius GK</t>
  </si>
  <si>
    <t>K. Zouma CB</t>
  </si>
  <si>
    <t>Iñigo Martínez CB</t>
  </si>
  <si>
    <t>B. Samba GK</t>
  </si>
  <si>
    <t>F. Thauvin CF ST</t>
  </si>
  <si>
    <t>C. Walton GK</t>
  </si>
  <si>
    <t>M. Ginter CB</t>
  </si>
  <si>
    <t>S. Kolašinac CB LB</t>
  </si>
  <si>
    <t>A. Januzaj RW LW</t>
  </si>
  <si>
    <t>H. Ziyech RM CAM</t>
  </si>
  <si>
    <t>Fabinho CDM CM</t>
  </si>
  <si>
    <t>H. Mukhtar CF ST CAM</t>
  </si>
  <si>
    <t>Ricardo Pereira RB</t>
  </si>
  <si>
    <t>Rui Silva GK</t>
  </si>
  <si>
    <t>S. Al Dawsari LM LW</t>
  </si>
  <si>
    <t>E. Hysaj LB RB</t>
  </si>
  <si>
    <t>C. Mbemba CB</t>
  </si>
  <si>
    <t>S. Boufal CF LM ST</t>
  </si>
  <si>
    <t>K. Demirbay CM CDM CAM</t>
  </si>
  <si>
    <t>S. Azmoun ST CAM</t>
  </si>
  <si>
    <t>B. Bourigeaud CM RM</t>
  </si>
  <si>
    <t>B. Dragowski GK</t>
  </si>
  <si>
    <t>M. Thiam ST LM</t>
  </si>
  <si>
    <t>G. Escalante CM CDM</t>
  </si>
  <si>
    <t>M. Harness LM</t>
  </si>
  <si>
    <t>J. Pohjanpalo ST</t>
  </si>
  <si>
    <t>D. Brooks RW RM</t>
  </si>
  <si>
    <t>Y. Mina CB</t>
  </si>
  <si>
    <t>S. Benrahma LW LM</t>
  </si>
  <si>
    <t>D. Sánchez CB</t>
  </si>
  <si>
    <t>M. Oršic LM RM CM</t>
  </si>
  <si>
    <t>L. Acosta CAM</t>
  </si>
  <si>
    <t>Lee Jae Sung CAM CF CM</t>
  </si>
  <si>
    <t>P. Roberts RM</t>
  </si>
  <si>
    <t>H. Lozano RW LW</t>
  </si>
  <si>
    <t>L. Boyé ST</t>
  </si>
  <si>
    <t>Unai López CDM CM CAM</t>
  </si>
  <si>
    <t>J. Rose GK</t>
  </si>
  <si>
    <t>E. Ünal ST</t>
  </si>
  <si>
    <t>K. Ajer CB RB</t>
  </si>
  <si>
    <t>L. Cook CDM CM</t>
  </si>
  <si>
    <t>R. Kent LW CF RW</t>
  </si>
  <si>
    <t>21 A. Robben RM CAM</t>
  </si>
  <si>
    <t>15 Xavi CM</t>
  </si>
  <si>
    <t>Y. Eduardo ST LW RW</t>
  </si>
  <si>
    <t>C. Sherpa ST LM RM</t>
  </si>
  <si>
    <t>14 Alex CAM CF</t>
  </si>
  <si>
    <t>18 Kaká CAM CF</t>
  </si>
  <si>
    <t>Nani LM LW ST</t>
  </si>
  <si>
    <t>S. Carson GK</t>
  </si>
  <si>
    <t>João Moutinho CM CAM CDM</t>
  </si>
  <si>
    <t>23 T. Walcott RM</t>
  </si>
  <si>
    <t>I. Rakitic CM CDM</t>
  </si>
  <si>
    <t>Sokratis CB</t>
  </si>
  <si>
    <t>Á. Di María RM CF</t>
  </si>
  <si>
    <t>C. Benteke ST</t>
  </si>
  <si>
    <t>M. Arnautovic ST</t>
  </si>
  <si>
    <t>M. Darmian CB RWB RM</t>
  </si>
  <si>
    <t>G. Sigurðsson CAM</t>
  </si>
  <si>
    <t>22 Paulinho CM CAM CDM</t>
  </si>
  <si>
    <t>23 S. Kagawa CAM CF CM</t>
  </si>
  <si>
    <t>21 Hulk RW ST</t>
  </si>
  <si>
    <t>Alex Sandro CB LB</t>
  </si>
  <si>
    <t>C. Wood ST</t>
  </si>
  <si>
    <t>A. Lacazette ST</t>
  </si>
  <si>
    <t>J. Guilavogui CB CDM</t>
  </si>
  <si>
    <t>Jonathan Viera CAM CM LM</t>
  </si>
  <si>
    <t>L. Insigne LW CF LM</t>
  </si>
  <si>
    <t>A. Lescano CM CAM</t>
  </si>
  <si>
    <t>V. Carboni CAM ST</t>
  </si>
  <si>
    <t>B. Humphreys CB</t>
  </si>
  <si>
    <t>Ângelo RM RW LM</t>
  </si>
  <si>
    <t>M. Ilenic RB RM</t>
  </si>
  <si>
    <t>R. Esse CAM RM</t>
  </si>
  <si>
    <t>S. Boselli CB RB</t>
  </si>
  <si>
    <t>Álex Valle LB LM</t>
  </si>
  <si>
    <t>N. Butler-Oyedeji ST</t>
  </si>
  <si>
    <t>Alarcón ST LW RW</t>
  </si>
  <si>
    <t>A. Saldivia CB</t>
  </si>
  <si>
    <t>T. Land CM</t>
  </si>
  <si>
    <t>H. Blank CB LB</t>
  </si>
  <si>
    <t>E. Banzuzi CM CAM</t>
  </si>
  <si>
    <t>J. Manzambi CM</t>
  </si>
  <si>
    <t>T. Rubio CB RB</t>
  </si>
  <si>
    <t>A. Khusanov CB</t>
  </si>
  <si>
    <t>Jefté LB LWB LM</t>
  </si>
  <si>
    <t>O. Diakité ST</t>
  </si>
  <si>
    <t>N. O'Reilly CAM CM</t>
  </si>
  <si>
    <t>L. Sauer LW CAM</t>
  </si>
  <si>
    <t>João Muniz CB LB</t>
  </si>
  <si>
    <t>S. Amo-Ameyaw LW RW</t>
  </si>
  <si>
    <t>M. Finkgräfe LB LM CM</t>
  </si>
  <si>
    <t>A. Gilchrist CB RB</t>
  </si>
  <si>
    <t>Yarek CB LB</t>
  </si>
  <si>
    <t>M. Diawara CM</t>
  </si>
  <si>
    <t>K. Arroyo LW</t>
  </si>
  <si>
    <t>E. Muçi CAM LW</t>
  </si>
  <si>
    <t>M. Uzuni ST LM RM</t>
  </si>
  <si>
    <t>M. Aydin RB</t>
  </si>
  <si>
    <t>L. Günther LWB LB</t>
  </si>
  <si>
    <t>D. Wolfe LB</t>
  </si>
  <si>
    <t>M. Lotka GK</t>
  </si>
  <si>
    <t>Turrientes CM CDM</t>
  </si>
  <si>
    <t>N. Weißhaupt LM RM</t>
  </si>
  <si>
    <t>M. Ugalde ST</t>
  </si>
  <si>
    <t>A. Zorgane CM CDM</t>
  </si>
  <si>
    <t>O. Pohlmann CM LM CF</t>
  </si>
  <si>
    <t>C. Rushworth GK</t>
  </si>
  <si>
    <t>L. Abada RW</t>
  </si>
  <si>
    <t>Beñat Prados CM CDM CB</t>
  </si>
  <si>
    <t>V. Taborda CAM CM ST</t>
  </si>
  <si>
    <t>Pedro Malheiro RB RWB</t>
  </si>
  <si>
    <t>J. Mendes RB LB RWB</t>
  </si>
  <si>
    <t>F. Back RWB RB</t>
  </si>
  <si>
    <t>J. Rak-Sakyi RM RW</t>
  </si>
  <si>
    <t>L. Dobbin LM ST</t>
  </si>
  <si>
    <t>Iturbe GK</t>
  </si>
  <si>
    <t>E. Poku RW LW</t>
  </si>
  <si>
    <t>Diego López LM RM CAM</t>
  </si>
  <si>
    <t>F. Alidou LM RM</t>
  </si>
  <si>
    <t>Noel ST RW</t>
  </si>
  <si>
    <t>C. Slicker GK</t>
  </si>
  <si>
    <t>Saúl Coco CB</t>
  </si>
  <si>
    <t>S. Perkins RM ST CAM</t>
  </si>
  <si>
    <t>A. Ibrahimovic LW LM CAM</t>
  </si>
  <si>
    <t>M. Mampassi CB</t>
  </si>
  <si>
    <t>S. Ngoma RM ST</t>
  </si>
  <si>
    <t>C. McNeill ST</t>
  </si>
  <si>
    <t>D. Gore CM CAM</t>
  </si>
  <si>
    <t>F. Baschirotto CB</t>
  </si>
  <si>
    <t>A. Ali ST RM</t>
  </si>
  <si>
    <t>M. van Brederode LW</t>
  </si>
  <si>
    <t>D. Coppola CB</t>
  </si>
  <si>
    <t>E. Sarikaya CB</t>
  </si>
  <si>
    <t>L. Zeefuik ST CAM</t>
  </si>
  <si>
    <t>G. Oristanio CF CAM RM</t>
  </si>
  <si>
    <t>M. El Arouch CAM</t>
  </si>
  <si>
    <t>23 Y. Lagha ST</t>
  </si>
  <si>
    <t>B. Miovski ST</t>
  </si>
  <si>
    <t>E. Omic CDM CM CB</t>
  </si>
  <si>
    <t>M. Joseph ST</t>
  </si>
  <si>
    <t>R. Andrews RB RWB</t>
  </si>
  <si>
    <t>Marquinhos RM</t>
  </si>
  <si>
    <t>B. Bouanani RW</t>
  </si>
  <si>
    <t>K. Muneer LM</t>
  </si>
  <si>
    <t>M. Penders GK</t>
  </si>
  <si>
    <t>S. Borza LB LM</t>
  </si>
  <si>
    <t>B. Nelson CB</t>
  </si>
  <si>
    <t>S. Baidoo CB</t>
  </si>
  <si>
    <t>M. Jurásek RW LW</t>
  </si>
  <si>
    <t>C. Richards CB CDM</t>
  </si>
  <si>
    <t>T. Coulibaly LM RM CF</t>
  </si>
  <si>
    <t>K. Struski CAM CM</t>
  </si>
  <si>
    <t>D. Churlinov RM ST CAM</t>
  </si>
  <si>
    <t>J. Rudoni CM CAM CDM</t>
  </si>
  <si>
    <t>Luquinha CAM CM RM</t>
  </si>
  <si>
    <t>K. Piatkowski CB</t>
  </si>
  <si>
    <t>Daniel Bragança CM CDM CAM</t>
  </si>
  <si>
    <t>I. Jakobs LWB LM LB</t>
  </si>
  <si>
    <t>Y. Larouci LWB</t>
  </si>
  <si>
    <t>R. Zerrouki CDM CM</t>
  </si>
  <si>
    <t>L. Ivanušec LW CAM</t>
  </si>
  <si>
    <t>J. O'Brien CB</t>
  </si>
  <si>
    <t>Talles Magno CF ST LM</t>
  </si>
  <si>
    <t>S. Turati GK</t>
  </si>
  <si>
    <t>L. Da Cunha CAM RM</t>
  </si>
  <si>
    <t>M. Arezo ST</t>
  </si>
  <si>
    <t>O. Dorley CDM CM</t>
  </si>
  <si>
    <t>J. Marshall-Rutty RB CM LM</t>
  </si>
  <si>
    <t>R. Sosa LM RM</t>
  </si>
  <si>
    <t>Z. Suzuki GK</t>
  </si>
  <si>
    <t>B. Chrisene LWB LB</t>
  </si>
  <si>
    <t>Y. Mosquera CB RB</t>
  </si>
  <si>
    <t>A. Simsir LW ST</t>
  </si>
  <si>
    <t>A. Grønbæk CAM CM</t>
  </si>
  <si>
    <t>A. Karabec RW</t>
  </si>
  <si>
    <t>O. Traoré RB</t>
  </si>
  <si>
    <t>M. Kvistgaarden ST LW RW</t>
  </si>
  <si>
    <t>M. Okoye GK</t>
  </si>
  <si>
    <t>A. Virginius RM ST</t>
  </si>
  <si>
    <t>I. Davies ST</t>
  </si>
  <si>
    <t>F. Ioannidis ST</t>
  </si>
  <si>
    <t>M. Johnston RWB RB</t>
  </si>
  <si>
    <t>I. Grbic GK</t>
  </si>
  <si>
    <t>F. Jörgensen GK</t>
  </si>
  <si>
    <t>M. Braunöder CM CDM</t>
  </si>
  <si>
    <t>Obrador LB</t>
  </si>
  <si>
    <t>K. Aktürkoglu LM CAM</t>
  </si>
  <si>
    <t>S. Tovide ST</t>
  </si>
  <si>
    <t>K. Çalhanoglu LWB LB LM</t>
  </si>
  <si>
    <t>J. Chávez LWB LM</t>
  </si>
  <si>
    <t>M. Hilgers CB</t>
  </si>
  <si>
    <t>F. Rieder CAM CM</t>
  </si>
  <si>
    <t>Cañizares GK</t>
  </si>
  <si>
    <t>M. Ruggeri LWB LM CB</t>
  </si>
  <si>
    <t>J. Castillo CDM CM</t>
  </si>
  <si>
    <t>J. Hettwer RM ST</t>
  </si>
  <si>
    <t>J. Zemura LWB LB LM</t>
  </si>
  <si>
    <t>M. Röhl CAM CM CF</t>
  </si>
  <si>
    <t>A. Hackford ST</t>
  </si>
  <si>
    <t>M. Bulat CM CDM</t>
  </si>
  <si>
    <t>M. Richter RM CAM CF</t>
  </si>
  <si>
    <t>N. Bustos ST LM</t>
  </si>
  <si>
    <t>A. Sigurðsson LM</t>
  </si>
  <si>
    <t>M. Pongracic CB</t>
  </si>
  <si>
    <t>É. Youan LM ST RM</t>
  </si>
  <si>
    <t>E. Pinnock CB</t>
  </si>
  <si>
    <t>Óscar CM LM RM</t>
  </si>
  <si>
    <t>P. Struijk CB LB</t>
  </si>
  <si>
    <t>P. Köhn GK</t>
  </si>
  <si>
    <t>M. Bakker LWB LM LB</t>
  </si>
  <si>
    <t>Z. Flemming CAM</t>
  </si>
  <si>
    <t>B. Manu ST RM LM</t>
  </si>
  <si>
    <t>K. Wagner LB LWB LM</t>
  </si>
  <si>
    <t>A. Madibo CDM CM</t>
  </si>
  <si>
    <t>D. Man RM LM RW</t>
  </si>
  <si>
    <t>M. Nzola ST</t>
  </si>
  <si>
    <t>Ander Guevara CM CDM</t>
  </si>
  <si>
    <t>Carles Pérez RM CF</t>
  </si>
  <si>
    <t>M. Merentiel ST</t>
  </si>
  <si>
    <t>R. Norrington-Davies LWB CB LB</t>
  </si>
  <si>
    <t>T. Campbell ST LM</t>
  </si>
  <si>
    <t>Gorosabel RB</t>
  </si>
  <si>
    <t>Junior Firpo LB</t>
  </si>
  <si>
    <t>P. Pfeiffer CB</t>
  </si>
  <si>
    <t>V. Johansson GK</t>
  </si>
  <si>
    <t>J. Sands CDM CM CB</t>
  </si>
  <si>
    <t>I. Ivušic GK</t>
  </si>
  <si>
    <t>L. Ashby-Hammond GK</t>
  </si>
  <si>
    <t>C. Klarer CB</t>
  </si>
  <si>
    <t>F. Dahmen GK</t>
  </si>
  <si>
    <t>K. Sessa RM CM</t>
  </si>
  <si>
    <t>J. Scally RWB CB</t>
  </si>
  <si>
    <t>A. Benedyczak LM ST RM</t>
  </si>
  <si>
    <t>O. Pikhalyonok CM CAM</t>
  </si>
  <si>
    <t>Josep Martínez GK</t>
  </si>
  <si>
    <t>D. Sanderson CB</t>
  </si>
  <si>
    <t>D. Kyereh CAM ST</t>
  </si>
  <si>
    <t>L. Majer CM CAM</t>
  </si>
  <si>
    <t>N. Moro CDM CM</t>
  </si>
  <si>
    <t>T. Teuma CM CAM</t>
  </si>
  <si>
    <t>Luís Maximiano GK</t>
  </si>
  <si>
    <t>B. Mykhailichenko LB</t>
  </si>
  <si>
    <t>Javi Hernández LB CB</t>
  </si>
  <si>
    <t>Bruno Costa CM CAM</t>
  </si>
  <si>
    <t>M. Bauer CB</t>
  </si>
  <si>
    <t>D. Chambost CM RM CAM</t>
  </si>
  <si>
    <t>D. Maeda LW RW ST</t>
  </si>
  <si>
    <t>A. Patterson GK</t>
  </si>
  <si>
    <t>A. Okonkwo GK</t>
  </si>
  <si>
    <t>L. Agoumé CDM CM</t>
  </si>
  <si>
    <t>E. Barrenechea CDM CM</t>
  </si>
  <si>
    <t>Um Won Sang RM RW ST</t>
  </si>
  <si>
    <t>Ibañez CB</t>
  </si>
  <si>
    <t>Cho Gue Sung ST</t>
  </si>
  <si>
    <t>K. Palmer CAM LM</t>
  </si>
  <si>
    <t>O. Burke RM ST</t>
  </si>
  <si>
    <t>B. Godfrey CB RB LB</t>
  </si>
  <si>
    <t>M. Niakhaté CB</t>
  </si>
  <si>
    <t>R. Oxford CB CDM</t>
  </si>
  <si>
    <t>N. Mukiele RB RWB CB</t>
  </si>
  <si>
    <t>G. Martínez RM CAM</t>
  </si>
  <si>
    <t>B. Pavard CB RB</t>
  </si>
  <si>
    <t>Álex Remiro GK</t>
  </si>
  <si>
    <t>B. Osayi-Samuel RB RM</t>
  </si>
  <si>
    <t>D. Burnic CDM CM RM</t>
  </si>
  <si>
    <t>C. Carter-Vickers CB</t>
  </si>
  <si>
    <t>O. Abildgaard CDM CM</t>
  </si>
  <si>
    <t>L. de la Torre CM LM</t>
  </si>
  <si>
    <t>H. Souttar CB</t>
  </si>
  <si>
    <t>Nailton Suzuki CAM CF ST</t>
  </si>
  <si>
    <t>Z. Elbouzedi RM RWB</t>
  </si>
  <si>
    <t>J. Aribo CM CAM</t>
  </si>
  <si>
    <t>J. Lucumí CB</t>
  </si>
  <si>
    <t>A. Ounas RM ST</t>
  </si>
  <si>
    <t>C. Borthwick-Jackson LB LWB</t>
  </si>
  <si>
    <t>Rafa Mir ST</t>
  </si>
  <si>
    <t>M. Wöber CB</t>
  </si>
  <si>
    <t>Y. Yazici CAM RM ST</t>
  </si>
  <si>
    <t>M. Grujic CM CDM</t>
  </si>
  <si>
    <t>Ç. Söyüncü CB</t>
  </si>
  <si>
    <t>J. Bijlow GK</t>
  </si>
  <si>
    <t>S. Colombatto CDM CM</t>
  </si>
  <si>
    <t>K. Machida CB</t>
  </si>
  <si>
    <t>L. Bolton RWB RM RW</t>
  </si>
  <si>
    <t>J. Pereyra LM RM</t>
  </si>
  <si>
    <t>C. Itten ST</t>
  </si>
  <si>
    <t>D. Henderson GK</t>
  </si>
  <si>
    <t>J. Lotomba RB LB</t>
  </si>
  <si>
    <t>23 C. Acevedo GK</t>
  </si>
  <si>
    <t>D. O'Shea CB</t>
  </si>
  <si>
    <t>Domingos Quina LM CM CAM</t>
  </si>
  <si>
    <t>G. Maggiore CM CDM</t>
  </si>
  <si>
    <t>K. Csoboth LW RW</t>
  </si>
  <si>
    <t>J. Mateta ST</t>
  </si>
  <si>
    <t>Pedro Díaz CM CDM CAM</t>
  </si>
  <si>
    <t>Álvaro GK</t>
  </si>
  <si>
    <t>R. Glatzel ST</t>
  </si>
  <si>
    <t>J. Tanganga RB CB RWB</t>
  </si>
  <si>
    <t>F. Ballo-Touré LB LM</t>
  </si>
  <si>
    <t>A. Barák CM CAM CF</t>
  </si>
  <si>
    <t>R. Cannon RB CB RWB</t>
  </si>
  <si>
    <t>K. Bare CDM CM</t>
  </si>
  <si>
    <t>E. Latte Lath ST</t>
  </si>
  <si>
    <t>M. Berisha ST CF</t>
  </si>
  <si>
    <t>B. Lasme ST RM</t>
  </si>
  <si>
    <t>A. Maier CM RM CDM</t>
  </si>
  <si>
    <t>A. Murillo RB</t>
  </si>
  <si>
    <t>W. Smallbone CM</t>
  </si>
  <si>
    <t>S. Mané LM RM CF</t>
  </si>
  <si>
    <t>R. Gauld CF ST LW</t>
  </si>
  <si>
    <t>A. Romagnoli CB</t>
  </si>
  <si>
    <t>D. Machís LM RM</t>
  </si>
  <si>
    <t>Emerson LB</t>
  </si>
  <si>
    <t>C. McGregor CDM CM</t>
  </si>
  <si>
    <t>N. Tagliafico LB</t>
  </si>
  <si>
    <t>D. Rugani CB</t>
  </si>
  <si>
    <t>Bruma LM CAM RW</t>
  </si>
  <si>
    <t>M. Elneny CDM CM</t>
  </si>
  <si>
    <t>M. Dembélé ST</t>
  </si>
  <si>
    <t>N. Maupay ST</t>
  </si>
  <si>
    <t>S. Tronstad CDM CM</t>
  </si>
  <si>
    <t>M. Lowe LWB</t>
  </si>
  <si>
    <t>L. Markovic LM RM RW</t>
  </si>
  <si>
    <t>P. Max LWB LM</t>
  </si>
  <si>
    <t>Y. Gerhardt CM</t>
  </si>
  <si>
    <t>José Sá GK</t>
  </si>
  <si>
    <t>Alex Telles LB LM</t>
  </si>
  <si>
    <t>R. De Paul CM</t>
  </si>
  <si>
    <t>João Mário LM RM</t>
  </si>
  <si>
    <t>A. Tameze CB CM CDM</t>
  </si>
  <si>
    <t>L. Vigouroux GK</t>
  </si>
  <si>
    <t>G. Kamara CDM CM</t>
  </si>
  <si>
    <t>J. Gbamin CDM CM CB</t>
  </si>
  <si>
    <t>Y. Sabaly RB LB</t>
  </si>
  <si>
    <t>M. Cornet LM CF</t>
  </si>
  <si>
    <t>K. Tete RB</t>
  </si>
  <si>
    <t>A. Robertson LB</t>
  </si>
  <si>
    <t>M. Brozovic CDM CM</t>
  </si>
  <si>
    <t>Morales ST LM RM</t>
  </si>
  <si>
    <t>Akapo RB LB RM</t>
  </si>
  <si>
    <t>Álex Moreno LB</t>
  </si>
  <si>
    <t>Sandro ST LM</t>
  </si>
  <si>
    <t>Diego Carlos CB</t>
  </si>
  <si>
    <t>R. Martínez ST</t>
  </si>
  <si>
    <t>Diego Rico LB</t>
  </si>
  <si>
    <t>M. Zaccagni LW</t>
  </si>
  <si>
    <t>P. Billing CM CAM</t>
  </si>
  <si>
    <t>F. Honorat RM RWB</t>
  </si>
  <si>
    <t>J. Riedewald CDM CM LB</t>
  </si>
  <si>
    <t>J. Rossiter CDM CM</t>
  </si>
  <si>
    <t>23 A. Morelos ST</t>
  </si>
  <si>
    <t>J. Weigl CDM</t>
  </si>
  <si>
    <t>F. Escobar RB LB</t>
  </si>
  <si>
    <t>Walace CDM CM</t>
  </si>
  <si>
    <t>Z. Kalmár CAM CM</t>
  </si>
  <si>
    <t>D. Armstrong RM RWB RW</t>
  </si>
  <si>
    <t>David Soria GK</t>
  </si>
  <si>
    <t>M. Lopez CM CDM</t>
  </si>
  <si>
    <t>A. Marušic LB RB</t>
  </si>
  <si>
    <t>J. Boga LW</t>
  </si>
  <si>
    <t>E. Boateng ST LW</t>
  </si>
  <si>
    <t>G. Castrovilli CM</t>
  </si>
  <si>
    <t>N. Amiri CM CAM</t>
  </si>
  <si>
    <t>Ki Sung Yueng CDM CM</t>
  </si>
  <si>
    <t>23 E. Kawashima GK</t>
  </si>
  <si>
    <t>A. Lallana CAM CM CDM</t>
  </si>
  <si>
    <t>I. Perišic LW LWB</t>
  </si>
  <si>
    <t>M. Albrighton RM RWB RW</t>
  </si>
  <si>
    <t>M. Sissoko CM CDM CAM</t>
  </si>
  <si>
    <t>L. Bonucci CB</t>
  </si>
  <si>
    <t>22 A. Kolarov LWB LB CB</t>
  </si>
  <si>
    <t>W. Szczesny GK</t>
  </si>
  <si>
    <t>Rafael Tolói CB</t>
  </si>
  <si>
    <t>Y. Bolasie LM LW</t>
  </si>
  <si>
    <t>Muniain CAM LM</t>
  </si>
  <si>
    <t>Guaita GK</t>
  </si>
  <si>
    <t>Canales RM CAM LM</t>
  </si>
  <si>
    <t>S. El Shaarawy LM LW CF</t>
  </si>
  <si>
    <t>J. Guðmundsson RM CAM</t>
  </si>
  <si>
    <t>Marcos Alonso LB CB</t>
  </si>
  <si>
    <t>S. Cook CB</t>
  </si>
  <si>
    <t>20 A. Schürrle LW RW LM</t>
  </si>
  <si>
    <t>Neto GK</t>
  </si>
  <si>
    <t>D. Ings ST</t>
  </si>
  <si>
    <t>M. Ducksch ST</t>
  </si>
  <si>
    <t>D. Burn CB LB</t>
  </si>
  <si>
    <t>22 J. Rodríguez RW CAM CM</t>
  </si>
  <si>
    <t>N. Redmond RM LM ST</t>
  </si>
  <si>
    <t>V. Aboubakar ST</t>
  </si>
  <si>
    <t>Ji Dong Won ST LM</t>
  </si>
  <si>
    <t>D. Tadic LW RW</t>
  </si>
  <si>
    <t>Campaña CM LM</t>
  </si>
  <si>
    <t>L. Digne LB</t>
  </si>
  <si>
    <t>23 N. Schulz LB LM</t>
  </si>
  <si>
    <t>Danilo Pereira CB CDM</t>
  </si>
  <si>
    <t>Cédric RB</t>
  </si>
  <si>
    <t>23 Rafinha CM CAM</t>
  </si>
  <si>
    <t>J. Veretout CM CDM</t>
  </si>
  <si>
    <t>J. Draxler LW CM</t>
  </si>
  <si>
    <t>23 Jesé LM ST RM</t>
  </si>
  <si>
    <t>E. Martínez GK</t>
  </si>
  <si>
    <t>T. Blackett CB LB</t>
  </si>
  <si>
    <t>M. Elyounoussi LW RW CM</t>
  </si>
  <si>
    <t>Vadillo LM ST RM</t>
  </si>
  <si>
    <t>A. Milik ST</t>
  </si>
  <si>
    <t>M. Nastasic CB</t>
  </si>
  <si>
    <t>H. Reed CDM CM</t>
  </si>
  <si>
    <t>M. Arnold CDM CM</t>
  </si>
  <si>
    <t>P. Bamford ST</t>
  </si>
  <si>
    <t>23 L. Vietto CF CAM LW</t>
  </si>
  <si>
    <t>K. Ayhan CB RB CDM</t>
  </si>
  <si>
    <t>A. Bell CB LWB</t>
  </si>
  <si>
    <t>J. Martínez ST</t>
  </si>
  <si>
    <t>A. Doucouré CAM CM</t>
  </si>
  <si>
    <t>Lucas Torró CDM CM</t>
  </si>
  <si>
    <t>A. Belotti ST</t>
  </si>
  <si>
    <t>12 Roberto Carlos CDM LB LM</t>
  </si>
  <si>
    <t>09 P. Maldini CB</t>
  </si>
  <si>
    <t>10 F. Cannavaro CB</t>
  </si>
  <si>
    <t>20 Casillas GK</t>
  </si>
  <si>
    <t>18 A. Pirlo CM CDM</t>
  </si>
  <si>
    <t>19 R. van Persie ST CAM</t>
  </si>
  <si>
    <t>14 Puyol CB</t>
  </si>
  <si>
    <t>19 Y. Touré CM CDM</t>
  </si>
  <si>
    <t>17 D. Drogba ST</t>
  </si>
  <si>
    <t>17 Xabi Alonso CDM CM</t>
  </si>
  <si>
    <t>Maestro CDM CM</t>
  </si>
  <si>
    <t>L. Koumas LW ST</t>
  </si>
  <si>
    <t>14 Adriano ST</t>
  </si>
  <si>
    <t>14 Juninho CAM CM</t>
  </si>
  <si>
    <t>22 Fernandinho CDM</t>
  </si>
  <si>
    <t>20 V. Kompany CB</t>
  </si>
  <si>
    <t>16 N. Vidic CB</t>
  </si>
  <si>
    <t>15 E. Abidal CB LB</t>
  </si>
  <si>
    <t>22 Dani Alves RB CM RM</t>
  </si>
  <si>
    <t>20 M. Gómez ST</t>
  </si>
  <si>
    <t>22 A. Lennon RM LM</t>
  </si>
  <si>
    <t>22 T. Vermaelen CB</t>
  </si>
  <si>
    <t>Raúl Albiol CB</t>
  </si>
  <si>
    <t>21 A. Valencia RB CDM</t>
  </si>
  <si>
    <t>J. Evans CB</t>
  </si>
  <si>
    <t>José Fonte CB</t>
  </si>
  <si>
    <t>D. Wass CM RB</t>
  </si>
  <si>
    <t>D. Mertens CAM</t>
  </si>
  <si>
    <t>M. Fellaini ST CAM CDM</t>
  </si>
  <si>
    <t>22 Bojan CF ST CAM</t>
  </si>
  <si>
    <t>23 R. Nainggolan CM CAM CDM</t>
  </si>
  <si>
    <t>21 David Luiz CB</t>
  </si>
  <si>
    <t>23 M. Pjanic CM CDM</t>
  </si>
  <si>
    <t>J. Simic CB RB CDM</t>
  </si>
  <si>
    <t>Franculino ST RW</t>
  </si>
  <si>
    <t>Rafa Marín CB LB</t>
  </si>
  <si>
    <t>Cédric ST</t>
  </si>
  <si>
    <t>Eguinaldo LW</t>
  </si>
  <si>
    <t>T. Bindon CB RB</t>
  </si>
  <si>
    <t>Unai Gómez CAM CM LM</t>
  </si>
  <si>
    <t>Jeremy ST</t>
  </si>
  <si>
    <t>I. Jenner CDM CM</t>
  </si>
  <si>
    <t>K. Sano RM CAM</t>
  </si>
  <si>
    <t>A. Bedfian GK</t>
  </si>
  <si>
    <t>N. Krstovic ST</t>
  </si>
  <si>
    <t>M. Musialowski LW RW ST</t>
  </si>
  <si>
    <t>C. Marshall ST</t>
  </si>
  <si>
    <t>J. Kayi Sanda CB</t>
  </si>
  <si>
    <t>K. Zeroli CM CDM</t>
  </si>
  <si>
    <t>Zine ST</t>
  </si>
  <si>
    <t>L. De Fougerolles CB RB LB</t>
  </si>
  <si>
    <t>E. Ruiz LB LWB</t>
  </si>
  <si>
    <t>Mahamadou Susoho CDM CM</t>
  </si>
  <si>
    <t>Pau Prim CDM CM</t>
  </si>
  <si>
    <t>Jota Silva RW ST LW</t>
  </si>
  <si>
    <t>N. Tjoe-A-On LB</t>
  </si>
  <si>
    <t>J. Bahoya LM CAM</t>
  </si>
  <si>
    <t>P. Aning LB LM</t>
  </si>
  <si>
    <t>K. Borys CDM</t>
  </si>
  <si>
    <t>F. Israel GK</t>
  </si>
  <si>
    <t>G. Rukavina LW LM RW</t>
  </si>
  <si>
    <t>A. Asad CAM RM LM</t>
  </si>
  <si>
    <t>T. Cervera ST LW</t>
  </si>
  <si>
    <t>L. Ullrich LWB</t>
  </si>
  <si>
    <t>H. Akman CM</t>
  </si>
  <si>
    <t>D. Mubama ST</t>
  </si>
  <si>
    <t>M. De Lima RW RM LM</t>
  </si>
  <si>
    <t>Vitinho CM CDM LM</t>
  </si>
  <si>
    <t>Fran Pérez RM LM</t>
  </si>
  <si>
    <t>K. Etta Eyong CDM CM</t>
  </si>
  <si>
    <t>M. Dorgeles CM</t>
  </si>
  <si>
    <t>D. Sylla RWB RM</t>
  </si>
  <si>
    <t>J. Rooney CB RB</t>
  </si>
  <si>
    <t>X. Simons CDM CM RB</t>
  </si>
  <si>
    <t>L. Chambers LB CB LWB</t>
  </si>
  <si>
    <t>K. Keben RB</t>
  </si>
  <si>
    <t>S. Armstrong ST LW</t>
  </si>
  <si>
    <t>B. Cremaschi CM CAM RM</t>
  </si>
  <si>
    <t>G. Ambrosino ST</t>
  </si>
  <si>
    <t>Félix CB LB</t>
  </si>
  <si>
    <t>M. Giménez ST LW</t>
  </si>
  <si>
    <t>M. Antoni CB LB</t>
  </si>
  <si>
    <t>S. Homenchenko CM CDM LM</t>
  </si>
  <si>
    <t>J. Beadle GK</t>
  </si>
  <si>
    <t>R. Rodríguez GK</t>
  </si>
  <si>
    <t>E. Cabrera CAM CM</t>
  </si>
  <si>
    <t>V. Djukanovic LW ST</t>
  </si>
  <si>
    <t>I. Kostis CB LB</t>
  </si>
  <si>
    <t>O. Perea LM</t>
  </si>
  <si>
    <t>S. Borgelin ST</t>
  </si>
  <si>
    <t>C. Bonsu Baah RM LM</t>
  </si>
  <si>
    <t>P. Demjén GK</t>
  </si>
  <si>
    <t>K. Okpala ST RM</t>
  </si>
  <si>
    <t>F. Thorvaldsen LW</t>
  </si>
  <si>
    <t>T. Fernández LM CAM RM</t>
  </si>
  <si>
    <t>M. Sarr CB CDM</t>
  </si>
  <si>
    <t>J. Arizala RM</t>
  </si>
  <si>
    <t>M. Fernandez-Pardo LM CAM</t>
  </si>
  <si>
    <t>T. Barry ST</t>
  </si>
  <si>
    <t>M. Brandt CM CAM CDM</t>
  </si>
  <si>
    <t>F. Rózga LM</t>
  </si>
  <si>
    <t>S. Mouriño CB RB</t>
  </si>
  <si>
    <t>L. Burcu LM</t>
  </si>
  <si>
    <t>S. Charles CDM CB CM</t>
  </si>
  <si>
    <t>F. Higl ST</t>
  </si>
  <si>
    <t>22 R. Rios CDM</t>
  </si>
  <si>
    <t>R. Wagner CM CDM</t>
  </si>
  <si>
    <t>M. Legowski CDM CM</t>
  </si>
  <si>
    <t>23 G. Amanda ST LM</t>
  </si>
  <si>
    <t>A. Kamara CM CDM</t>
  </si>
  <si>
    <t>F. Ebosele RWB RM RB</t>
  </si>
  <si>
    <t>T. Gardner-Hickman CM CDM RB</t>
  </si>
  <si>
    <t>C. Witzig CM LW</t>
  </si>
  <si>
    <t>L. Thompson CDM CM</t>
  </si>
  <si>
    <t>O. Gene CDM CM RB</t>
  </si>
  <si>
    <t>Luis López GK</t>
  </si>
  <si>
    <t>Yayo CM CDM CAM</t>
  </si>
  <si>
    <t>L. Bogarde CDM CM CB</t>
  </si>
  <si>
    <t>L. Bazzoli CDM</t>
  </si>
  <si>
    <t>Ureña LM RM ST</t>
  </si>
  <si>
    <t>K. Mizuta CAM CM LM</t>
  </si>
  <si>
    <t>B. Bobzien CF ST RW</t>
  </si>
  <si>
    <t>Daniel Penha CAM RM LM</t>
  </si>
  <si>
    <t>Rodrigo Muniz ST</t>
  </si>
  <si>
    <t>23 A. Bencze GK</t>
  </si>
  <si>
    <t>S. Cox ST</t>
  </si>
  <si>
    <t>N. Bassette ST</t>
  </si>
  <si>
    <t>M. Amoura ST RM</t>
  </si>
  <si>
    <t>H. Leonard ST</t>
  </si>
  <si>
    <t>L. Tchaouna ST CF RM</t>
  </si>
  <si>
    <t>F. Afena-Gyan ST</t>
  </si>
  <si>
    <t>A. Benarous CAM LM CM</t>
  </si>
  <si>
    <t>T. Morton CDM CM</t>
  </si>
  <si>
    <t>S. Vignato CF ST</t>
  </si>
  <si>
    <t>César Tárrega CB</t>
  </si>
  <si>
    <t>C. Savage CDM CM</t>
  </si>
  <si>
    <t>J. Rowe LM RM CAM</t>
  </si>
  <si>
    <t>G. Álvarez CB LB LWB</t>
  </si>
  <si>
    <t>N. Valentini CB</t>
  </si>
  <si>
    <t>K. Doumbia CAM CM</t>
  </si>
  <si>
    <t>Kim Ji Soo CB</t>
  </si>
  <si>
    <t>S. Braybrooke CDM</t>
  </si>
  <si>
    <t>G. Vidovic LW CAM</t>
  </si>
  <si>
    <t>L. Noubi CB RB</t>
  </si>
  <si>
    <t>M. Dekker CB LB</t>
  </si>
  <si>
    <t>K. Kelsy ST</t>
  </si>
  <si>
    <t>W. Cheddira ST</t>
  </si>
  <si>
    <t>B. Aguilera CAM CM</t>
  </si>
  <si>
    <t>D. Jean Jacques CDM CM</t>
  </si>
  <si>
    <t>M. Ben Romdhane CAM CDM</t>
  </si>
  <si>
    <t>E. Addo CDM</t>
  </si>
  <si>
    <t>A. Fathi CDM CM</t>
  </si>
  <si>
    <t>M. Turk GK</t>
  </si>
  <si>
    <t>N. Bonfanti ST</t>
  </si>
  <si>
    <t>O. Óskarsson ST</t>
  </si>
  <si>
    <t>A. Buttaro RB CB RM</t>
  </si>
  <si>
    <t>T. Lemperle ST</t>
  </si>
  <si>
    <t>J. Ngankam ST</t>
  </si>
  <si>
    <t>C. Puertas CM CAM CF</t>
  </si>
  <si>
    <t>I. Doukouré CDM CM CB</t>
  </si>
  <si>
    <t>K. Bowie ST RM RW</t>
  </si>
  <si>
    <t>D. Abiama ST</t>
  </si>
  <si>
    <t>S. Diomandé CB</t>
  </si>
  <si>
    <t>N. Bätzner CAM CF CM</t>
  </si>
  <si>
    <t>R. Ofori GK</t>
  </si>
  <si>
    <t>M. Raab GK</t>
  </si>
  <si>
    <t>J. Juranovic RWB LWB</t>
  </si>
  <si>
    <t>K. Jakic CDM CM CB</t>
  </si>
  <si>
    <t>B. Brahimi RW ST</t>
  </si>
  <si>
    <t>S. Soumano ST</t>
  </si>
  <si>
    <t>M. Manhoef RM RW LM</t>
  </si>
  <si>
    <t>J. Aude LB CDM</t>
  </si>
  <si>
    <t>Raúl Moro LM RM LW</t>
  </si>
  <si>
    <t>J. Sforza CDM CM</t>
  </si>
  <si>
    <t>E. Dinkçi RM</t>
  </si>
  <si>
    <t>A. Németh ST</t>
  </si>
  <si>
    <t>B. Soppy RB RM</t>
  </si>
  <si>
    <t>E. Matazo CDM CM</t>
  </si>
  <si>
    <t>T. Arokodare ST</t>
  </si>
  <si>
    <t>Marvin RM RB</t>
  </si>
  <si>
    <t>M. Lovato CB</t>
  </si>
  <si>
    <t>David Costa CF CAM LW</t>
  </si>
  <si>
    <t>M. Al Tamari RM ST</t>
  </si>
  <si>
    <t>I. Moriba CM</t>
  </si>
  <si>
    <t>M. Portanova CM CAM RM</t>
  </si>
  <si>
    <t>I. Saibari CAM CM RW</t>
  </si>
  <si>
    <t>H. Siquet RM RB</t>
  </si>
  <si>
    <t>I. Matanovic ST</t>
  </si>
  <si>
    <t>A. Sima LM ST</t>
  </si>
  <si>
    <t>I. De Arruabarrena GK</t>
  </si>
  <si>
    <t>Lautaro ST</t>
  </si>
  <si>
    <t>S. Sambo RB</t>
  </si>
  <si>
    <t>P. Jones LM RM</t>
  </si>
  <si>
    <t>D. Guindo LB</t>
  </si>
  <si>
    <t>J. McGlynn CM</t>
  </si>
  <si>
    <t>J. Rawlins RB CB</t>
  </si>
  <si>
    <t>B. Traoré ST RM</t>
  </si>
  <si>
    <t>B. Norton-Cuffy RWB RB</t>
  </si>
  <si>
    <t>H. Lintott RB</t>
  </si>
  <si>
    <t>Lee Tae Suk LB LWB</t>
  </si>
  <si>
    <t>A. Costa LB LWB CB</t>
  </si>
  <si>
    <t>É. Michut CDM CM</t>
  </si>
  <si>
    <t>K. Hansen LB LM</t>
  </si>
  <si>
    <t>Kang Seong Jin RM RW</t>
  </si>
  <si>
    <t>T. Douvikas ST</t>
  </si>
  <si>
    <t>Dário Essugo CDM CM</t>
  </si>
  <si>
    <t>O. El Hilali RB RWB CB</t>
  </si>
  <si>
    <t>A. Hountondji ST RM</t>
  </si>
  <si>
    <t>T. Arconte ST RM</t>
  </si>
  <si>
    <t>C. Cowell LM ST RM</t>
  </si>
  <si>
    <t>B. Aaronson CAM RM CM</t>
  </si>
  <si>
    <t>A. Buksa ST</t>
  </si>
  <si>
    <t>Altube GK</t>
  </si>
  <si>
    <t>A. Pelmard CB RB</t>
  </si>
  <si>
    <t>J. Ngakia RB RWB</t>
  </si>
  <si>
    <t>O. Deman LWB</t>
  </si>
  <si>
    <t>V. Mihaila LM LW</t>
  </si>
  <si>
    <t>L. Mbe Soh CB</t>
  </si>
  <si>
    <t>A. Zagré LB</t>
  </si>
  <si>
    <t>V. Bondar CB</t>
  </si>
  <si>
    <t>Oh Hyeon Gyu ST</t>
  </si>
  <si>
    <t>L. Moro ST</t>
  </si>
  <si>
    <t>L. Greiml CB</t>
  </si>
  <si>
    <t>K. Yeboah ST</t>
  </si>
  <si>
    <t>S. Weissman ST</t>
  </si>
  <si>
    <t>Tiago Dantas CM CAM</t>
  </si>
  <si>
    <t>Z. Sanusi LB</t>
  </si>
  <si>
    <t>Costinha RWB RM</t>
  </si>
  <si>
    <t>D. Bradaric LWB LM LB</t>
  </si>
  <si>
    <t>Tomás Esteves RB RM CDM</t>
  </si>
  <si>
    <t>S. Esposito CM CDM</t>
  </si>
  <si>
    <t>H. Ekdal CB</t>
  </si>
  <si>
    <t>E. Delprato RB CB</t>
  </si>
  <si>
    <t>J. Chotard CDM CM</t>
  </si>
  <si>
    <t>J. Griffiths GK</t>
  </si>
  <si>
    <t>Iker Losada RM LM CAM</t>
  </si>
  <si>
    <t>C. Ramsay RWB RB</t>
  </si>
  <si>
    <t>V. Zagaritis LB LM LWB</t>
  </si>
  <si>
    <t>Z. Swanson RB</t>
  </si>
  <si>
    <t>A. Aouchiche CAM LM CM</t>
  </si>
  <si>
    <t>H. Nicolussi Caviglia CM</t>
  </si>
  <si>
    <t>G. Kyriakopoulos LWB LM LB</t>
  </si>
  <si>
    <t>K. Yengi ST LW LM</t>
  </si>
  <si>
    <t>F. Azeez RM ST</t>
  </si>
  <si>
    <t>M. Azeez CM CDM</t>
  </si>
  <si>
    <t>S. McClelland CB</t>
  </si>
  <si>
    <t>L. Campana ST</t>
  </si>
  <si>
    <t>J. Nardoni CM CDM</t>
  </si>
  <si>
    <t>N. Gioacchini ST RM</t>
  </si>
  <si>
    <t>C. Saydee ST CAM</t>
  </si>
  <si>
    <t>A. Mighten LM RM</t>
  </si>
  <si>
    <t>J. Martínez CDM CM</t>
  </si>
  <si>
    <t>A. Odoh LM RM RWB</t>
  </si>
  <si>
    <t>N. Nkounkou LWB LM</t>
  </si>
  <si>
    <t>S. Ngapandouetnbu GK</t>
  </si>
  <si>
    <t>A. Slimane CM CAM</t>
  </si>
  <si>
    <t>T. Suslov CAM RM CM</t>
  </si>
  <si>
    <t>Joelson Fernandes RM LM</t>
  </si>
  <si>
    <t>E. Bayram CB</t>
  </si>
  <si>
    <t>F. Stojilkovic ST</t>
  </si>
  <si>
    <t>D. Zima CB</t>
  </si>
  <si>
    <t>J. Antiste ST</t>
  </si>
  <si>
    <t>M. Diomande CM LW</t>
  </si>
  <si>
    <t>F. Torres RM LM CAM</t>
  </si>
  <si>
    <t>J. Schöppner CDM</t>
  </si>
  <si>
    <t>Ö. Beyaz CAM CM RW</t>
  </si>
  <si>
    <t>J. Garrett CDM CM</t>
  </si>
  <si>
    <t>D. Caicedo CF LM ST</t>
  </si>
  <si>
    <t>S. Bornauw CB</t>
  </si>
  <si>
    <t>O. Otasowie CDM CB RM</t>
  </si>
  <si>
    <t>N. Ferguson CB RB LB</t>
  </si>
  <si>
    <t>A. Appiah LM RM</t>
  </si>
  <si>
    <t>B. Reynolds RB RWB RM</t>
  </si>
  <si>
    <t>F. Hornby ST</t>
  </si>
  <si>
    <t>Álex Domínguez GK</t>
  </si>
  <si>
    <t>F. Agu LWB RWB</t>
  </si>
  <si>
    <t>César Gelabert CM LM CAM</t>
  </si>
  <si>
    <t>F. Caligara CM</t>
  </si>
  <si>
    <t>K. Scherpen GK</t>
  </si>
  <si>
    <t>G. Innocent GK</t>
  </si>
  <si>
    <t>L. Ilic CAM CM</t>
  </si>
  <si>
    <t>P. Maghoma CM CDM</t>
  </si>
  <si>
    <t>J. Labojko CDM CM</t>
  </si>
  <si>
    <t>B. Mendy CDM CM CB</t>
  </si>
  <si>
    <t>S. Abifade LM ST</t>
  </si>
  <si>
    <t>R. Burton CDM</t>
  </si>
  <si>
    <t>L. Pfeiffer ST</t>
  </si>
  <si>
    <t>J. Vásquez CB LB</t>
  </si>
  <si>
    <t>M. Shaparenko CM CAM</t>
  </si>
  <si>
    <t>M. Bülter LM ST</t>
  </si>
  <si>
    <t>S. van Hooijdonk ST</t>
  </si>
  <si>
    <t>Puado RM ST LM</t>
  </si>
  <si>
    <t>T. Perry CM</t>
  </si>
  <si>
    <t>A. Gallo LB</t>
  </si>
  <si>
    <t>23 K. Velasco LM</t>
  </si>
  <si>
    <t>J. López CDM CM CAM</t>
  </si>
  <si>
    <t>L. Suárez ST LM</t>
  </si>
  <si>
    <t>Sergio López RB LM</t>
  </si>
  <si>
    <t>E. Ceïde LW RW</t>
  </si>
  <si>
    <t>Víctor Gómez RB RWB LB</t>
  </si>
  <si>
    <t>D. Alemdar GK</t>
  </si>
  <si>
    <t>H. Hassan RM LM</t>
  </si>
  <si>
    <t>H. White CDM CM LB</t>
  </si>
  <si>
    <t>L. Matheson RB RWB</t>
  </si>
  <si>
    <t>P. De la Vega LM RW LW</t>
  </si>
  <si>
    <t>M. Palacios CAM CM CDM</t>
  </si>
  <si>
    <t>K. Etete ST</t>
  </si>
  <si>
    <t>H. Abdelli CAM CM LM</t>
  </si>
  <si>
    <t>R. Sottil LW LM</t>
  </si>
  <si>
    <t>T. Iwata CDM CM CB</t>
  </si>
  <si>
    <t>Álvaro Valles GK</t>
  </si>
  <si>
    <t>N. Katterbach LB</t>
  </si>
  <si>
    <t>E. Ólafsson GK</t>
  </si>
  <si>
    <t>Aihen Muñoz LB</t>
  </si>
  <si>
    <t>G. Gaetano CAM CM</t>
  </si>
  <si>
    <t>T. Cvancara ST</t>
  </si>
  <si>
    <t>P. Akouokou CDM</t>
  </si>
  <si>
    <t>P. Šulc CAM LM RM</t>
  </si>
  <si>
    <t>A. Bernabei LB</t>
  </si>
  <si>
    <t>A. Barkok CAM CM CF</t>
  </si>
  <si>
    <t>M. Terrier LM ST</t>
  </si>
  <si>
    <t>21 Caballero CM CAM</t>
  </si>
  <si>
    <t>Z. Youssouf CM CDM RM</t>
  </si>
  <si>
    <t>A. Seydel ST LM</t>
  </si>
  <si>
    <t>H. Wolf LM CAM LWB</t>
  </si>
  <si>
    <t>23 M. Rojas RW RM CM</t>
  </si>
  <si>
    <t>H. Delcroix CB LB</t>
  </si>
  <si>
    <t>N. Bajrami RW CAM</t>
  </si>
  <si>
    <t>P. Cutrone ST</t>
  </si>
  <si>
    <t>J. Bowler RM RW</t>
  </si>
  <si>
    <t>P. Pomykal CM CDM CAM</t>
  </si>
  <si>
    <t>C. Ejuke LM RM LW</t>
  </si>
  <si>
    <t>D. Sterling RB CDM RM</t>
  </si>
  <si>
    <t>J. Campaz LM CAM LW</t>
  </si>
  <si>
    <t>H. Vetlesen CDM CM</t>
  </si>
  <si>
    <t>H. Mendyl LM LB LWB</t>
  </si>
  <si>
    <t>G. Kalulu RWB RB RM</t>
  </si>
  <si>
    <t>L. Østigård CB</t>
  </si>
  <si>
    <t>R. Vargas CAM LM RM</t>
  </si>
  <si>
    <t>T. Archibald LM RM LWB</t>
  </si>
  <si>
    <t>M. Gómez ST</t>
  </si>
  <si>
    <t>J. Chabot CB</t>
  </si>
  <si>
    <t>N. Maksimovic CM CDM</t>
  </si>
  <si>
    <t>D. Loader ST CAM</t>
  </si>
  <si>
    <t>M. Cuisance CM CAM</t>
  </si>
  <si>
    <t>S. Sessegnon LB RB RM</t>
  </si>
  <si>
    <t>K. Galanopoulos CDM CM</t>
  </si>
  <si>
    <t>R. Kouamé CM CDM</t>
  </si>
  <si>
    <t>A. Boupendza LM LW ST</t>
  </si>
  <si>
    <t>K. Kouao RB</t>
  </si>
  <si>
    <t>23 Paulinho LM CAM</t>
  </si>
  <si>
    <t>C. Holse RM CM</t>
  </si>
  <si>
    <t>L. Zidane GK</t>
  </si>
  <si>
    <t>Brenner ST</t>
  </si>
  <si>
    <t>L. Reis CM RB CDM</t>
  </si>
  <si>
    <t>R. Yaremchuk ST</t>
  </si>
  <si>
    <t>M. Saracchi LB LWB</t>
  </si>
  <si>
    <t>J. Ardaiz ST</t>
  </si>
  <si>
    <t>J. Mbom CM RWB CDM</t>
  </si>
  <si>
    <t>F. Feuillassier LM RM</t>
  </si>
  <si>
    <t>M. Jenz CB</t>
  </si>
  <si>
    <t>Rogério LB</t>
  </si>
  <si>
    <t>B. Risa CB LWB</t>
  </si>
  <si>
    <t>M. Bayo ST</t>
  </si>
  <si>
    <t>Aitor Ruibal RB RM LM</t>
  </si>
  <si>
    <t>D. Rossi LM CF</t>
  </si>
  <si>
    <t>D. Hashioka RM RWB</t>
  </si>
  <si>
    <t>Neto Borges LWB LM LB</t>
  </si>
  <si>
    <t>Luis Milla CM CDM</t>
  </si>
  <si>
    <t>G. Verón ST RW</t>
  </si>
  <si>
    <t>J. Campuzano CDM CM</t>
  </si>
  <si>
    <t>Lucas Perri GK</t>
  </si>
  <si>
    <t>A. Ba Loua RM</t>
  </si>
  <si>
    <t>E. Mor RM LM CAM</t>
  </si>
  <si>
    <t>D. Lukébakio RW ST LW</t>
  </si>
  <si>
    <t>R. Del Castillo RW RM</t>
  </si>
  <si>
    <t>E. Riis ST</t>
  </si>
  <si>
    <t>J. Karlsson LM LW</t>
  </si>
  <si>
    <t>Q. Boisgard LM CM</t>
  </si>
  <si>
    <t>Álvaro Tejero RB RWB</t>
  </si>
  <si>
    <t>Toni Lato LB LWB LM</t>
  </si>
  <si>
    <t>A. Harit CM CAM</t>
  </si>
  <si>
    <t>Wesley ST</t>
  </si>
  <si>
    <t>R. Aliendro CM CDM</t>
  </si>
  <si>
    <t>J. Latibeaudiere CB RB CDM</t>
  </si>
  <si>
    <t>K. Itakura CB CDM</t>
  </si>
  <si>
    <t>C. Mepham CB</t>
  </si>
  <si>
    <t>P. Tietz ST</t>
  </si>
  <si>
    <t>K. Józwiak RM LM</t>
  </si>
  <si>
    <t>K. Mac Allister CB RB</t>
  </si>
  <si>
    <t>R. Kristensen RB RWB CB</t>
  </si>
  <si>
    <t>S. Diarra RM RW LW</t>
  </si>
  <si>
    <t>J. Glesnes CB</t>
  </si>
  <si>
    <t>R. McGree LM</t>
  </si>
  <si>
    <t>S. Grandsir LW LM</t>
  </si>
  <si>
    <t>M. Doucouré CB CDM</t>
  </si>
  <si>
    <t>E. Cömert CB</t>
  </si>
  <si>
    <t>L. Mühl CB</t>
  </si>
  <si>
    <t>D. Turnbull CM CAM</t>
  </si>
  <si>
    <t>R. Sallai RM CF</t>
  </si>
  <si>
    <t>G. Hein CAM RM CM</t>
  </si>
  <si>
    <t>M. Schubert GK</t>
  </si>
  <si>
    <t>J. Eggestein ST RW</t>
  </si>
  <si>
    <t>Marcão CB</t>
  </si>
  <si>
    <t>E. Reynoso CAM LM</t>
  </si>
  <si>
    <t>O. El Hajjam RB</t>
  </si>
  <si>
    <t>É. Mendy GK</t>
  </si>
  <si>
    <t>J. Odgaard ST RW</t>
  </si>
  <si>
    <t>L. Bénes CM CAM</t>
  </si>
  <si>
    <t>M. Nicolas GK</t>
  </si>
  <si>
    <t>O. Richards LB LWB</t>
  </si>
  <si>
    <t>C. Rodríguez CAM CM</t>
  </si>
  <si>
    <t>M. Sarr CB LB</t>
  </si>
  <si>
    <t>V. Nelsson CB</t>
  </si>
  <si>
    <t>Adryelson CB</t>
  </si>
  <si>
    <t>B. Thomas-Asante ST</t>
  </si>
  <si>
    <t>A. Morley CM</t>
  </si>
  <si>
    <t>M. Woud GK</t>
  </si>
  <si>
    <t>A. Claude-Maurice CM LW</t>
  </si>
  <si>
    <t>A. Nordin RM LM</t>
  </si>
  <si>
    <t>S. Alzate CM</t>
  </si>
  <si>
    <t>D. Hadžikadunic CB</t>
  </si>
  <si>
    <t>V. Muriqi ST</t>
  </si>
  <si>
    <t>S. Lovric CM CDM</t>
  </si>
  <si>
    <t>Sergi Canós LM RWB LW</t>
  </si>
  <si>
    <t>23 P. Olayinka LM RM ST</t>
  </si>
  <si>
    <t>G. Ferrari CB</t>
  </si>
  <si>
    <t>C. Roberts RB RWB</t>
  </si>
  <si>
    <t>J. Hendry CB</t>
  </si>
  <si>
    <t>I. Kahveci RW CAM CM</t>
  </si>
  <si>
    <t>R. Mandragora CM CDM</t>
  </si>
  <si>
    <t>G. Kerk RM ST</t>
  </si>
  <si>
    <t>K. Grant LM ST</t>
  </si>
  <si>
    <t>K. Iheanacho ST</t>
  </si>
  <si>
    <t>B. Sheaf CDM CM</t>
  </si>
  <si>
    <t>R. Manning LB LWB</t>
  </si>
  <si>
    <t>Akieme LB</t>
  </si>
  <si>
    <t>E. Amor CB</t>
  </si>
  <si>
    <t>Fabián Ruiz CM CDM</t>
  </si>
  <si>
    <t>S. Britos GK</t>
  </si>
  <si>
    <t>F. Guilbert RB RWB CB</t>
  </si>
  <si>
    <t>J. Larsen LM LW ST</t>
  </si>
  <si>
    <t>L. Haraslín LW RW LM</t>
  </si>
  <si>
    <t>P. Kpozo LB</t>
  </si>
  <si>
    <t>F. Passlack RB RM</t>
  </si>
  <si>
    <t>Pedraza LB</t>
  </si>
  <si>
    <t>F. Grillitsch CDM CB</t>
  </si>
  <si>
    <t>E. Audero GK</t>
  </si>
  <si>
    <t>J. Reine-Adélaïde CAM CM CF</t>
  </si>
  <si>
    <t>G. Prömel CM CDM</t>
  </si>
  <si>
    <t>André Silva ST</t>
  </si>
  <si>
    <t>T. Ouwejan LB LM</t>
  </si>
  <si>
    <t>S. Gartenmann CB</t>
  </si>
  <si>
    <t>M. Matviienko CB LB</t>
  </si>
  <si>
    <t>A. Bardakci CB</t>
  </si>
  <si>
    <t>P. Lees-Melou CDM CM</t>
  </si>
  <si>
    <t>S. Serdar CM CAM CDM</t>
  </si>
  <si>
    <t>F. Sacko RB RWB</t>
  </si>
  <si>
    <t>Diego Essler LB LM</t>
  </si>
  <si>
    <t>Laure Santeiro CAM LM LW</t>
  </si>
  <si>
    <t>Jason Bardeira ST</t>
  </si>
  <si>
    <t>Cryzan ST LM</t>
  </si>
  <si>
    <t>J. Justin LB RB</t>
  </si>
  <si>
    <t>T. Lawrence CAM LM</t>
  </si>
  <si>
    <t>G. Evans CDM CM CB</t>
  </si>
  <si>
    <t>D. Kohr CDM CM CB</t>
  </si>
  <si>
    <t>G. Zardes ST</t>
  </si>
  <si>
    <t>B. Davies CB</t>
  </si>
  <si>
    <t>N. Bentaleb CDM CM</t>
  </si>
  <si>
    <t>L. Abergel CDM CM</t>
  </si>
  <si>
    <t>J. Wilson ST</t>
  </si>
  <si>
    <t>A. Hamdallah ST CAM</t>
  </si>
  <si>
    <t>S. Gallagher ST RM</t>
  </si>
  <si>
    <t>Aketxe CAM RM</t>
  </si>
  <si>
    <t>21 W. Barrios CDM CM</t>
  </si>
  <si>
    <t>L. Rodríguez LB LWB</t>
  </si>
  <si>
    <t>P. Mullin ST</t>
  </si>
  <si>
    <t>M. Casco LB RB</t>
  </si>
  <si>
    <t>L. Montipò GK</t>
  </si>
  <si>
    <t>B. Petkovic ST CAM</t>
  </si>
  <si>
    <t>A. Petagna ST</t>
  </si>
  <si>
    <t>K. Baldé ST LM</t>
  </si>
  <si>
    <t>D. Zappacosta RWB RM LM</t>
  </si>
  <si>
    <t>Ander Capa RB</t>
  </si>
  <si>
    <t>L. Shankland ST CF CAM</t>
  </si>
  <si>
    <t>S. Fofana CM CDM</t>
  </si>
  <si>
    <t>A. Halilovic CAM CM</t>
  </si>
  <si>
    <t>A. Kramaric CF CM CAM</t>
  </si>
  <si>
    <t>J. Seri CDM CM</t>
  </si>
  <si>
    <t>A. Sørloth ST</t>
  </si>
  <si>
    <t>Abner LB LWB LM</t>
  </si>
  <si>
    <t>G. Simeone ST</t>
  </si>
  <si>
    <t>A. Blake GK</t>
  </si>
  <si>
    <t>Cafú CDM CM</t>
  </si>
  <si>
    <t>B. Meling LB</t>
  </si>
  <si>
    <t>I. Pussetto ST</t>
  </si>
  <si>
    <t>S. Gigot CB</t>
  </si>
  <si>
    <t>T. Bakayoko CDM CM</t>
  </si>
  <si>
    <t>S. Scuffet GK</t>
  </si>
  <si>
    <t>23 M. Diagne ST</t>
  </si>
  <si>
    <t>J. Denayer CB</t>
  </si>
  <si>
    <t>Aarón GK</t>
  </si>
  <si>
    <t>M. Dúbravka GK</t>
  </si>
  <si>
    <t>H. Kamara LWB LM LB</t>
  </si>
  <si>
    <t>C. Lenglet CB</t>
  </si>
  <si>
    <t>J. Bednarek CB</t>
  </si>
  <si>
    <t>A. Živkovic RW LW</t>
  </si>
  <si>
    <t>R. Thomas CM CAM CDM</t>
  </si>
  <si>
    <t>C. Starfelt CB</t>
  </si>
  <si>
    <t>D. Machado LWB LM</t>
  </si>
  <si>
    <t>R. Borré ST</t>
  </si>
  <si>
    <t>C. Baker-Richardson ST</t>
  </si>
  <si>
    <t>N. Keïta CM</t>
  </si>
  <si>
    <t>E. Mammana CB</t>
  </si>
  <si>
    <t>M. Thorsby CM LM</t>
  </si>
  <si>
    <t>L. Gooch LB RB LWB</t>
  </si>
  <si>
    <t>R. Rúnarsson GK</t>
  </si>
  <si>
    <t>Iván Villar GK</t>
  </si>
  <si>
    <t>Álex Fernández CM CAM</t>
  </si>
  <si>
    <t>Sergi Roberto RB CM</t>
  </si>
  <si>
    <t>S. Rode CDM CM</t>
  </si>
  <si>
    <t>23 Paco Alcácer ST</t>
  </si>
  <si>
    <t>R. Tafazolli CB</t>
  </si>
  <si>
    <t>C. Christie RB</t>
  </si>
  <si>
    <t>C. Jenkinson RB CB</t>
  </si>
  <si>
    <t>G. Baldock RWB</t>
  </si>
  <si>
    <t>M. Schulze Niehues GK</t>
  </si>
  <si>
    <t>A. Marchesín GK</t>
  </si>
  <si>
    <t>M. Dæhli CAM CM</t>
  </si>
  <si>
    <t>C. Coady CB</t>
  </si>
  <si>
    <t>T. Meunier RB RM</t>
  </si>
  <si>
    <t>23 Fernando CDM CM</t>
  </si>
  <si>
    <t>J. Tarkowski CB</t>
  </si>
  <si>
    <t>B. De Cordova-Reid RM LM</t>
  </si>
  <si>
    <t>S. Arias RB RM</t>
  </si>
  <si>
    <t>B. Sarr RB RM</t>
  </si>
  <si>
    <t>L. Advíncula RB RW RM</t>
  </si>
  <si>
    <t>B. Mendy LWB LB LM</t>
  </si>
  <si>
    <t>I. Touray LB CB LWB</t>
  </si>
  <si>
    <t>Juan Bernat LB LWB</t>
  </si>
  <si>
    <t>R. Fredericks RB</t>
  </si>
  <si>
    <t>Bernard LW CAM</t>
  </si>
  <si>
    <t>T. Savanier CAM CM</t>
  </si>
  <si>
    <t>C. Chambers CB RB CDM</t>
  </si>
  <si>
    <t>J. Willems LWB</t>
  </si>
  <si>
    <t>M. De Sciglio RB LB RM</t>
  </si>
  <si>
    <t>J. Murphy LM RM LW</t>
  </si>
  <si>
    <t>23 Y. Benzia CAM CM</t>
  </si>
  <si>
    <t>W. Hughes CM CDM</t>
  </si>
  <si>
    <t>S. March RM</t>
  </si>
  <si>
    <t>Pablo Marí CB</t>
  </si>
  <si>
    <t>Insua CB</t>
  </si>
  <si>
    <t>William Carvalho CDM CAM</t>
  </si>
  <si>
    <t>E. Krafth RB CB</t>
  </si>
  <si>
    <t>Y. Poulsen ST</t>
  </si>
  <si>
    <t>Felipe CB</t>
  </si>
  <si>
    <t>E. Forsberg CAM CF LM</t>
  </si>
  <si>
    <t>T. Foket RB</t>
  </si>
  <si>
    <t>Y. Bounou GK</t>
  </si>
  <si>
    <t>R. Ghezzal RW RM</t>
  </si>
  <si>
    <t>R. Haps LWB LM LB</t>
  </si>
  <si>
    <t>Samu Castillejo RW RM CAM</t>
  </si>
  <si>
    <t>K. Hause CB</t>
  </si>
  <si>
    <t>W. Falcone GK</t>
  </si>
  <si>
    <t>Jung Woo Young CDM CB CM</t>
  </si>
  <si>
    <t>V. Lazaro LWB RM LM</t>
  </si>
  <si>
    <t>G. Lapadula ST</t>
  </si>
  <si>
    <t>J. Lowe ST LM</t>
  </si>
  <si>
    <t>21 M. Mandžukic ST LW</t>
  </si>
  <si>
    <t>23 A. Ranocchia CB</t>
  </si>
  <si>
    <t>F. Muslera GK</t>
  </si>
  <si>
    <t>T. Deeney ST</t>
  </si>
  <si>
    <t>C. Clark CB</t>
  </si>
  <si>
    <t>J. Rodwell CB CDM CM</t>
  </si>
  <si>
    <t>S. Terodde ST</t>
  </si>
  <si>
    <t>J. Boateng CB</t>
  </si>
  <si>
    <t>Fernando CDM CB CM</t>
  </si>
  <si>
    <t>Azpilicueta CB RB</t>
  </si>
  <si>
    <t>P. Gulácsi GK</t>
  </si>
  <si>
    <t>J. King ST CF LW</t>
  </si>
  <si>
    <t>L. Ayling RB</t>
  </si>
  <si>
    <t>K. Bartley CB</t>
  </si>
  <si>
    <t>J. Ward RB CB</t>
  </si>
  <si>
    <t>M. Ritchie LM LB</t>
  </si>
  <si>
    <t>A. Budimir ST</t>
  </si>
  <si>
    <t>T. Kaminski GK</t>
  </si>
  <si>
    <t>20 S. Doumbia ST</t>
  </si>
  <si>
    <t>G. Bou ST LM</t>
  </si>
  <si>
    <t>R. Bürki GK</t>
  </si>
  <si>
    <t>J. Fleck CM CDM</t>
  </si>
  <si>
    <t>L. Cooper CB</t>
  </si>
  <si>
    <t>C. Smalling CB</t>
  </si>
  <si>
    <t>De Marcos RB</t>
  </si>
  <si>
    <t>K. Glik CB</t>
  </si>
  <si>
    <t>M. Antonio ST</t>
  </si>
  <si>
    <t>S. Chhetri ST LW</t>
  </si>
  <si>
    <t>C. Wickham ST</t>
  </si>
  <si>
    <t>Fontàs CB</t>
  </si>
  <si>
    <t>Marc Muniesa CB LB</t>
  </si>
  <si>
    <t>C. Tosun ST LW</t>
  </si>
  <si>
    <t>M. Rojas LM RM</t>
  </si>
  <si>
    <t>M. Gonalons CDM CM</t>
  </si>
  <si>
    <t>M. Braithwaite ST LM</t>
  </si>
  <si>
    <t>Víctor Ruiz CB</t>
  </si>
  <si>
    <t>I. Gueye CDM CM</t>
  </si>
  <si>
    <t>23 G. Medel CB CDM</t>
  </si>
  <si>
    <t>S. Okazaki CAM ST</t>
  </si>
  <si>
    <t>J. Matip CB</t>
  </si>
  <si>
    <t>Pizzi CM RM CAM</t>
  </si>
  <si>
    <t>J. McClean LWB</t>
  </si>
  <si>
    <t>M. Silva GK</t>
  </si>
  <si>
    <t>Pablo Sarabia RW ST LW</t>
  </si>
  <si>
    <t>Pepe Reina GK</t>
  </si>
  <si>
    <t>23 Joaquín RM LM CAM</t>
  </si>
  <si>
    <t>18 T. Motta CDM</t>
  </si>
  <si>
    <t>17 S. Squillaci CB</t>
  </si>
  <si>
    <t>Isaac ST LW RW</t>
  </si>
  <si>
    <t>M. Hamilton LW RW</t>
  </si>
  <si>
    <t>L. Orford CDM CM</t>
  </si>
  <si>
    <t>A. Boiro LB LM</t>
  </si>
  <si>
    <t>Kevin LW</t>
  </si>
  <si>
    <t>J. King CM</t>
  </si>
  <si>
    <t>J. Wright CDM</t>
  </si>
  <si>
    <t>J. Kumi CM</t>
  </si>
  <si>
    <t>K. Smit CM CAM</t>
  </si>
  <si>
    <t>20 B. Schweinsteiger CB</t>
  </si>
  <si>
    <t>20 P. Zabaleta RB</t>
  </si>
  <si>
    <t>Santi Cazorla CM LM CAM</t>
  </si>
  <si>
    <t>11 Grafite ST RF</t>
  </si>
  <si>
    <t>H. Herrera CM CDM</t>
  </si>
  <si>
    <t>22 R. Babel LM ST</t>
  </si>
  <si>
    <t>Dante CB</t>
  </si>
  <si>
    <t>G. Inler CDM CM</t>
  </si>
  <si>
    <t>20 E. Lavezzi CF ST</t>
  </si>
  <si>
    <t>23 B. Gomis ST</t>
  </si>
  <si>
    <t>23 Cesc Fàbregas CM CAM CDM</t>
  </si>
  <si>
    <t>19 L. Diarra CDM CB</t>
  </si>
  <si>
    <t>S. Fletcher ST</t>
  </si>
  <si>
    <t>L. Fabianski GK</t>
  </si>
  <si>
    <t>23 Diego Alves GK</t>
  </si>
  <si>
    <t>20 E. Juárez RB</t>
  </si>
  <si>
    <t>21 S. Ruffier GK</t>
  </si>
  <si>
    <t>23 G. Higuaín ST</t>
  </si>
  <si>
    <t>16 Anderson CM CAM CDM</t>
  </si>
  <si>
    <t>S. Sirigu GK</t>
  </si>
  <si>
    <t>21 Renato Augusto CM CAM LM</t>
  </si>
  <si>
    <t>A. Ulmer LB</t>
  </si>
  <si>
    <t>C. Vela RW ST</t>
  </si>
  <si>
    <t>23 R. Bertrand LB</t>
  </si>
  <si>
    <t>L. De Silvestri RB RWB RM</t>
  </si>
  <si>
    <t>A. Candreva CF RM CM</t>
  </si>
  <si>
    <t>D. Button GK</t>
  </si>
  <si>
    <t>22 Pedro León RM CAM ST</t>
  </si>
  <si>
    <t>K. Gameiro ST CAM</t>
  </si>
  <si>
    <t>21 L. Bender RB CDM CM</t>
  </si>
  <si>
    <t>Adán GK</t>
  </si>
  <si>
    <t>23 Juan Mata CAM</t>
  </si>
  <si>
    <t>23 L. Rémy ST</t>
  </si>
  <si>
    <t>23 A. Taarabt CM CAM</t>
  </si>
  <si>
    <t>R. Fährmann GK</t>
  </si>
  <si>
    <t>23 Alexandre Pato ST RM LM</t>
  </si>
  <si>
    <t>14 A. Nesta CB</t>
  </si>
  <si>
    <t>16 J. Saviola CF ST</t>
  </si>
  <si>
    <t>17 Ricardo Carvalho CB</t>
  </si>
  <si>
    <t>18 T. Rosický CAM CM RM</t>
  </si>
  <si>
    <t>S. Altunashvili CM CDM CAM</t>
  </si>
  <si>
    <t>A. Petkov CB</t>
  </si>
  <si>
    <t>Hugo Souza GK</t>
  </si>
  <si>
    <t>Lee Hyun Ju CAM CF</t>
  </si>
  <si>
    <t>H. Koch ST</t>
  </si>
  <si>
    <t>Rafael Navarro ST CF</t>
  </si>
  <si>
    <t>N. Mendy LB CB</t>
  </si>
  <si>
    <t>Ž. Vipotnik ST</t>
  </si>
  <si>
    <t>O. Goodman GK</t>
  </si>
  <si>
    <t>Dotor CM CDM</t>
  </si>
  <si>
    <t>M. Molendowski CAM</t>
  </si>
  <si>
    <t>C. Traorè LW</t>
  </si>
  <si>
    <t>M. Tomic RB RM</t>
  </si>
  <si>
    <t>J. Husseck CB</t>
  </si>
  <si>
    <t>C. Cassano CAM RW ST</t>
  </si>
  <si>
    <t>I. Babadi CAM CM LW</t>
  </si>
  <si>
    <t>M. Courcoul CB CDM</t>
  </si>
  <si>
    <t>L. Suzuki CB</t>
  </si>
  <si>
    <t>Fabricio ST</t>
  </si>
  <si>
    <t>S. Shpendi ST</t>
  </si>
  <si>
    <t>A. Rrahmani ST</t>
  </si>
  <si>
    <t>J. Ayres ST</t>
  </si>
  <si>
    <t>Xavi Grande RB</t>
  </si>
  <si>
    <t>K. Andrews CM CAM CDM</t>
  </si>
  <si>
    <t>V. Crespi ST CAM</t>
  </si>
  <si>
    <t>T. Corazza LB LM RB</t>
  </si>
  <si>
    <t>M. Puch CDM</t>
  </si>
  <si>
    <t>G. Swiderski GK</t>
  </si>
  <si>
    <t>C. Favasuli CM</t>
  </si>
  <si>
    <t>D. Tiknaz CDM CM</t>
  </si>
  <si>
    <t>D. Kochen GK</t>
  </si>
  <si>
    <t>E. Kroupi CF ST</t>
  </si>
  <si>
    <t>S. Sazonov CB</t>
  </si>
  <si>
    <t>J. Van Neck GK</t>
  </si>
  <si>
    <t>L. Amatucci CDM CM</t>
  </si>
  <si>
    <t>I. Camara RM RWB RB</t>
  </si>
  <si>
    <t>N. Edjouma RM</t>
  </si>
  <si>
    <t>A. Ola-Adebomi ST</t>
  </si>
  <si>
    <t>Rodri Mendoza CM LM RM</t>
  </si>
  <si>
    <t>R. Münz CB</t>
  </si>
  <si>
    <t>T. Köhler CB</t>
  </si>
  <si>
    <t>J. Nonge CM</t>
  </si>
  <si>
    <t>N. Aberdin CB RB</t>
  </si>
  <si>
    <t>B. Ibrahim CDM</t>
  </si>
  <si>
    <t>F. Rispoli CAM RW</t>
  </si>
  <si>
    <t>M. Smits CM CDM</t>
  </si>
  <si>
    <t>S. Terzi LB</t>
  </si>
  <si>
    <t>J. Ruiz CF LW RW</t>
  </si>
  <si>
    <t>T. Verón RW RM LW</t>
  </si>
  <si>
    <t>R. Kvet CM CDM</t>
  </si>
  <si>
    <t>F. Watson CAM CM LM</t>
  </si>
  <si>
    <t>A. Duarte LW CAM</t>
  </si>
  <si>
    <t>J. Low CB</t>
  </si>
  <si>
    <t>S. Pino CB</t>
  </si>
  <si>
    <t>Matheus Martins LW RW</t>
  </si>
  <si>
    <t>T. Adeyemo ST</t>
  </si>
  <si>
    <t>F. González CAM CF RM</t>
  </si>
  <si>
    <t>Pedro Santos CM RM CDM</t>
  </si>
  <si>
    <t>G. Gheorghe CAM LM CM</t>
  </si>
  <si>
    <t>S. Telalovic ST</t>
  </si>
  <si>
    <t>A. Aourir CAM CF</t>
  </si>
  <si>
    <t>T. Foran CB</t>
  </si>
  <si>
    <t>D. González LW RW</t>
  </si>
  <si>
    <t>M. Soumano ST</t>
  </si>
  <si>
    <t>Kim Ju Chan RW LW RM</t>
  </si>
  <si>
    <t>C. Ligue ST</t>
  </si>
  <si>
    <t>23 A. Abdullahi ST</t>
  </si>
  <si>
    <t>L. Agazzi RW RM RB</t>
  </si>
  <si>
    <t>N. Opoku ST</t>
  </si>
  <si>
    <t>R. Walters RB CB</t>
  </si>
  <si>
    <t>João Marques CAM LW CF</t>
  </si>
  <si>
    <t>A. Amraoui LB CB</t>
  </si>
  <si>
    <t>R. Brajkovic RM LM ST</t>
  </si>
  <si>
    <t>Álex Calvo RW RM</t>
  </si>
  <si>
    <t>O. Højlund CM CDM</t>
  </si>
  <si>
    <t>Marciano ST RM</t>
  </si>
  <si>
    <t>A. Motaraghebjafarpour RB</t>
  </si>
  <si>
    <t>E. Diop RM CAM</t>
  </si>
  <si>
    <t>E. Gökay RM</t>
  </si>
  <si>
    <t>F. Leysen CB LB</t>
  </si>
  <si>
    <t>T. Helguera CDM CM</t>
  </si>
  <si>
    <t>S. Nhaga LB</t>
  </si>
  <si>
    <t>J. Sticker RB</t>
  </si>
  <si>
    <t>M. Ouro-Tagba ST</t>
  </si>
  <si>
    <t>Z. El Ouahdi RB RM</t>
  </si>
  <si>
    <t>P. Diallo LM</t>
  </si>
  <si>
    <t>Jorge Pascual ST</t>
  </si>
  <si>
    <t>B. Castro LM</t>
  </si>
  <si>
    <t>C. Cabellos RW</t>
  </si>
  <si>
    <t>Manu Bueno CM CAM CDM</t>
  </si>
  <si>
    <t>D. Balestrero CM CDM CB</t>
  </si>
  <si>
    <t>M. Tonetto LM LB</t>
  </si>
  <si>
    <t>Ronald RM RW LW</t>
  </si>
  <si>
    <t>J. van de Kamp RM RWB CM</t>
  </si>
  <si>
    <t>Víctor Barberá ST RW</t>
  </si>
  <si>
    <t>P. Ratkov ST</t>
  </si>
  <si>
    <t>D. Marczuk RM</t>
  </si>
  <si>
    <t>V. Reyes GK</t>
  </si>
  <si>
    <t>D. Beleme ST RM LM</t>
  </si>
  <si>
    <t>J. Hallard LB</t>
  </si>
  <si>
    <t>I. Ansah ST</t>
  </si>
  <si>
    <t>D. Veroli CB LB</t>
  </si>
  <si>
    <t>A. Marcandalli CB</t>
  </si>
  <si>
    <t>K. Peersman GK</t>
  </si>
  <si>
    <t>T. Himeur GK</t>
  </si>
  <si>
    <t>S. Earley LB LWB</t>
  </si>
  <si>
    <t>M. Wörl CDM CM</t>
  </si>
  <si>
    <t>F. Di Michele Sanchez LWB</t>
  </si>
  <si>
    <t>Aceves GK</t>
  </si>
  <si>
    <t>T. Walczak ST</t>
  </si>
  <si>
    <t>A. Makoumbou CDM CM</t>
  </si>
  <si>
    <t>M. Doumbia CM CAM CDM</t>
  </si>
  <si>
    <t>23 J. Bahamboula RW</t>
  </si>
  <si>
    <t>A. Pajaziti CDM LM CM</t>
  </si>
  <si>
    <t>P. Müller CM</t>
  </si>
  <si>
    <t>A. Guðjohnsen ST</t>
  </si>
  <si>
    <t>D. Djiama LB LM</t>
  </si>
  <si>
    <t>A. Mazilu RM LM</t>
  </si>
  <si>
    <t>K. Dong RW LW</t>
  </si>
  <si>
    <t>N. Pierozzi RB RM LM</t>
  </si>
  <si>
    <t>L. Harris CAM CM</t>
  </si>
  <si>
    <t>F. Torsiello ST</t>
  </si>
  <si>
    <t>T. Schlieck GK</t>
  </si>
  <si>
    <t>N. Sattlberger CDM</t>
  </si>
  <si>
    <t>D. Kameri CAM CM RW</t>
  </si>
  <si>
    <t>N. Prelec ST CF</t>
  </si>
  <si>
    <t>J. N'Duquidi CDM</t>
  </si>
  <si>
    <t>Adu Ares LM RM</t>
  </si>
  <si>
    <t>M. Usor RM LW RW</t>
  </si>
  <si>
    <t>Abel Bretones LB</t>
  </si>
  <si>
    <t>V. Akinwale ST</t>
  </si>
  <si>
    <t>H. Griffiths CDM CM</t>
  </si>
  <si>
    <t>A. Muja RM LM</t>
  </si>
  <si>
    <t>M. Mbaye CB</t>
  </si>
  <si>
    <t>S. Alvero CDM CM</t>
  </si>
  <si>
    <t>Júlio Dabó LB LWB</t>
  </si>
  <si>
    <t>Y. Özcan LB CB</t>
  </si>
  <si>
    <t>C. Ward CAM</t>
  </si>
  <si>
    <t>J. Williams RB RWB</t>
  </si>
  <si>
    <t>J. Louis-Jean RB LB</t>
  </si>
  <si>
    <t>V. Vanat ST</t>
  </si>
  <si>
    <t>R. Cleary ST</t>
  </si>
  <si>
    <t>C. Medina CAM</t>
  </si>
  <si>
    <t>E. Tezgel ST</t>
  </si>
  <si>
    <t>M. Milovanovic ST</t>
  </si>
  <si>
    <t>Z. Davitashvili LW RM LM</t>
  </si>
  <si>
    <t>P. Mboup LM CF RM</t>
  </si>
  <si>
    <t>T. Maswanhise LW</t>
  </si>
  <si>
    <t>Kike Salas CB LB</t>
  </si>
  <si>
    <t>M. Akinmboni CB</t>
  </si>
  <si>
    <t>J. Vetro ST</t>
  </si>
  <si>
    <t>J. Miley CM CDM</t>
  </si>
  <si>
    <t>A. Hainaut RB RM</t>
  </si>
  <si>
    <t>L. Ambros CAM CM RM</t>
  </si>
  <si>
    <t>C. Keita CB</t>
  </si>
  <si>
    <t>A. Mendy RB CB</t>
  </si>
  <si>
    <t>B. Wales ST</t>
  </si>
  <si>
    <t>F. Bohnert RWB RM CB</t>
  </si>
  <si>
    <t>23 M. Scott CM CAM</t>
  </si>
  <si>
    <t>T. O'Reilly CM CAM RM</t>
  </si>
  <si>
    <t>B. Zimmermann ST CAM RM</t>
  </si>
  <si>
    <t>M. Luciano LB LWB</t>
  </si>
  <si>
    <t>22 P. Doesburg ST RW</t>
  </si>
  <si>
    <t>C. Ravych CB LB</t>
  </si>
  <si>
    <t>23 Gabriel Pereira RM RW</t>
  </si>
  <si>
    <t>A. Ojeda RW LW</t>
  </si>
  <si>
    <t>D. Gjengaar RM RW RWB</t>
  </si>
  <si>
    <t>O. Forson RM CAM</t>
  </si>
  <si>
    <t>R. Bennett CB</t>
  </si>
  <si>
    <t>S. Toloza CAM CM</t>
  </si>
  <si>
    <t>F. Marschall GK</t>
  </si>
  <si>
    <t>Ó. Zambrano CDM CM</t>
  </si>
  <si>
    <t>J. Ordoñez CB</t>
  </si>
  <si>
    <t>L. Brey GK</t>
  </si>
  <si>
    <t>G. Hernández CB</t>
  </si>
  <si>
    <t>R. Welch CB</t>
  </si>
  <si>
    <t>B. Amione CB</t>
  </si>
  <si>
    <t>M. Folorunsho CM CAM ST</t>
  </si>
  <si>
    <t>J. Hopkins CAM CM</t>
  </si>
  <si>
    <t>A. Salah-Eddine LB CM</t>
  </si>
  <si>
    <t>I. Mohammad RB RM</t>
  </si>
  <si>
    <t>M. Waad CDM CB</t>
  </si>
  <si>
    <t>S. Al Hajri CDM CB</t>
  </si>
  <si>
    <t>A. Florenzi CM LM RM</t>
  </si>
  <si>
    <t>P. Peda CB RB</t>
  </si>
  <si>
    <t>Y. Jabrane CDM</t>
  </si>
  <si>
    <t>R. Mundle LM RM</t>
  </si>
  <si>
    <t>M. Krattenmacher ST CM LM</t>
  </si>
  <si>
    <t>U. Tohumcu CAM CM</t>
  </si>
  <si>
    <t>O. Moxon CM</t>
  </si>
  <si>
    <t>W. Amey CB</t>
  </si>
  <si>
    <t>S. Kapuadi CB</t>
  </si>
  <si>
    <t>D. Doudera RM RB</t>
  </si>
  <si>
    <t>B. Domínguez LM LW</t>
  </si>
  <si>
    <t>J. Mina RB</t>
  </si>
  <si>
    <t>23 I. Aalberg CB</t>
  </si>
  <si>
    <t>B. Pudel CB</t>
  </si>
  <si>
    <t>N. Miroshi LB CB CDM</t>
  </si>
  <si>
    <t>E. Qenaj ST</t>
  </si>
  <si>
    <t>M. Loune CM CAM</t>
  </si>
  <si>
    <t>Simo CB</t>
  </si>
  <si>
    <t>23 Ewerton LM RM</t>
  </si>
  <si>
    <t>M. Sylla LM RM CM</t>
  </si>
  <si>
    <t>Martim Neto CM CDM</t>
  </si>
  <si>
    <t>D. Gyabi CDM CM</t>
  </si>
  <si>
    <t>Vilarrasa LB</t>
  </si>
  <si>
    <t>Date</t>
  </si>
  <si>
    <t>Exercise 2</t>
  </si>
  <si>
    <t>Team A</t>
  </si>
  <si>
    <t>Team B</t>
  </si>
  <si>
    <t>Total Goals</t>
  </si>
  <si>
    <t>Team A Goals</t>
  </si>
  <si>
    <t>Team B Goals</t>
  </si>
  <si>
    <t>Result</t>
  </si>
  <si>
    <t>Czechoslovakia</t>
  </si>
  <si>
    <t>Russia</t>
  </si>
  <si>
    <t>France</t>
  </si>
  <si>
    <t>Yugoslavia</t>
  </si>
  <si>
    <t>Denmark</t>
  </si>
  <si>
    <t>Spain</t>
  </si>
  <si>
    <t>Hungary</t>
  </si>
  <si>
    <t>England</t>
  </si>
  <si>
    <t>Italy</t>
  </si>
  <si>
    <t>Belgium</t>
  </si>
  <si>
    <t>Germany</t>
  </si>
  <si>
    <t>Netherlands</t>
  </si>
  <si>
    <t>Greece</t>
  </si>
  <si>
    <t>Portugal</t>
  </si>
  <si>
    <t>Romania</t>
  </si>
  <si>
    <t>Republic of Ireland</t>
  </si>
  <si>
    <t>Sweden</t>
  </si>
  <si>
    <t>Scotland</t>
  </si>
  <si>
    <t>Switzerland</t>
  </si>
  <si>
    <t>Czech Republic</t>
  </si>
  <si>
    <t>Bulgaria</t>
  </si>
  <si>
    <t>Turkey</t>
  </si>
  <si>
    <t>Croatia</t>
  </si>
  <si>
    <t>Serbia</t>
  </si>
  <si>
    <t>Slovenia</t>
  </si>
  <si>
    <t>Norway</t>
  </si>
  <si>
    <t>Latvia</t>
  </si>
  <si>
    <t>Austria</t>
  </si>
  <si>
    <t>Poland</t>
  </si>
  <si>
    <t>Ukraine</t>
  </si>
  <si>
    <t>Albania</t>
  </si>
  <si>
    <t>Wales</t>
  </si>
  <si>
    <t>Slovakia</t>
  </si>
  <si>
    <t>Northern Ireland</t>
  </si>
  <si>
    <t>Iceland</t>
  </si>
  <si>
    <t>Finland</t>
  </si>
  <si>
    <t>North Macedonia</t>
  </si>
  <si>
    <t>Over/Under 2.5</t>
  </si>
  <si>
    <t>Azerbaijan</t>
  </si>
  <si>
    <t>Venue</t>
  </si>
  <si>
    <t>Team B goals</t>
  </si>
  <si>
    <t>Team A goals</t>
  </si>
  <si>
    <t>BTTS</t>
  </si>
  <si>
    <t>Is this a Spain match?</t>
  </si>
  <si>
    <t>Played at home</t>
  </si>
  <si>
    <t>Total number of matches:</t>
  </si>
  <si>
    <t>Average goals per match:</t>
  </si>
  <si>
    <t>Total goals scored by Team A:</t>
  </si>
  <si>
    <t>Value</t>
  </si>
  <si>
    <t>Right</t>
  </si>
  <si>
    <t>Left</t>
  </si>
  <si>
    <t>Rating</t>
  </si>
  <si>
    <t>Prefered foot</t>
  </si>
  <si>
    <t>Candidate</t>
  </si>
  <si>
    <t>Minimum</t>
  </si>
  <si>
    <t>Average Value</t>
  </si>
  <si>
    <t>Minimum Rating of a player</t>
  </si>
  <si>
    <t>Maximum Value of a player</t>
  </si>
  <si>
    <t>Prospects</t>
  </si>
  <si>
    <t>Columna1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</si>
</sst>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809]* #,##0_-;\-[$£-809]* #,##0_-;_-[$£-809]* &quot;-&quot;??_-;_-@_-"/>
  </numFmts>
  <fonts count="13"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B744D"/>
      <name val="Calibri"/>
      <family val="2"/>
      <scheme val="minor"/>
    </font>
    <font>
      <sz val="11"/>
      <color theme="1"/>
      <name val="Calibri"/>
      <family val="2"/>
      <scheme val="minor"/>
    </font>
    <font>
      <sz val="72"/>
      <color theme="0"/>
      <name val="Calibri Light"/>
      <family val="2"/>
      <scheme val="major"/>
    </font>
    <font>
      <sz val="17"/>
      <color theme="0"/>
      <name val="Calibri"/>
      <family val="2"/>
      <scheme val="minor"/>
    </font>
    <font>
      <sz val="11"/>
      <color theme="0"/>
      <name val="Calibri"/>
      <family val="2"/>
      <scheme val="minor"/>
    </font>
    <font>
      <sz val="12"/>
      <color theme="1"/>
      <name val="Segoe UI"/>
      <family val="2"/>
    </font>
    <font>
      <sz val="24"/>
      <color theme="1"/>
      <name val="Segoe UI"/>
      <family val="2"/>
    </font>
    <font>
      <sz val="54"/>
      <color theme="0"/>
      <name val="Segoe UI"/>
      <family val="2"/>
    </font>
  </fonts>
  <fills count="10">
    <fill>
      <patternFill patternType="none"/>
    </fill>
    <fill>
      <patternFill patternType="gray125"/>
    </fill>
    <fill>
      <patternFill patternType="solid">
        <fgColor rgb="FF217346"/>
        <bgColor indexed="64"/>
      </patternFill>
    </fill>
    <fill>
      <patternFill patternType="solid">
        <fgColor rgb="FF339966"/>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7030A0"/>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CCFF"/>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3">
    <xf numFmtId="0" fontId="0" fillId="0" borderId="0"/>
    <xf numFmtId="0" fontId="5" fillId="0" borderId="0" applyFill="0" applyBorder="0">
      <alignment wrapText="1"/>
    </xf>
    <xf numFmtId="0" fontId="6"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5" fillId="2" borderId="0" applyNumberFormat="0" applyProtection="0">
      <alignment horizontal="left" wrapText="1" indent="4"/>
    </xf>
    <xf numFmtId="0" fontId="9" fillId="0" borderId="0"/>
    <xf numFmtId="0" fontId="9" fillId="3" borderId="0" applyNumberFormat="0" applyBorder="0" applyProtection="0"/>
    <xf numFmtId="0" fontId="6" fillId="4" borderId="0"/>
    <xf numFmtId="0" fontId="6" fillId="5" borderId="1"/>
    <xf numFmtId="0" fontId="6" fillId="4" borderId="2"/>
    <xf numFmtId="0" fontId="4" fillId="0" borderId="0"/>
    <xf numFmtId="0" fontId="4" fillId="4" borderId="0"/>
    <xf numFmtId="0" fontId="4" fillId="5" borderId="1"/>
    <xf numFmtId="0" fontId="4" fillId="4" borderId="2"/>
    <xf numFmtId="0" fontId="3" fillId="0" borderId="0"/>
    <xf numFmtId="0" fontId="2" fillId="4" borderId="0"/>
    <xf numFmtId="0" fontId="2" fillId="5" borderId="1"/>
    <xf numFmtId="0" fontId="2" fillId="4" borderId="2"/>
    <xf numFmtId="0" fontId="1" fillId="0" borderId="0"/>
    <xf numFmtId="0" fontId="1" fillId="4" borderId="0"/>
    <xf numFmtId="0" fontId="1" fillId="5" borderId="1"/>
    <xf numFmtId="0" fontId="1" fillId="4" borderId="2"/>
  </cellStyleXfs>
  <cellXfs count="24">
    <xf numFmtId="0" fontId="0" fillId="0" borderId="0" xfId="0"/>
    <xf numFmtId="0" fontId="6" fillId="0" borderId="0" xfId="2"/>
    <xf numFmtId="0" fontId="8" fillId="2" borderId="0" xfId="4">
      <alignment horizontal="left" wrapText="1" indent="4"/>
    </xf>
    <xf numFmtId="0" fontId="5" fillId="2" borderId="0" xfId="5">
      <alignment horizontal="left" wrapText="1" indent="4"/>
    </xf>
    <xf numFmtId="0" fontId="9" fillId="0" borderId="0" xfId="6"/>
    <xf numFmtId="0" fontId="3" fillId="0" borderId="0" xfId="15"/>
    <xf numFmtId="0" fontId="10" fillId="0" borderId="0" xfId="15" applyFont="1"/>
    <xf numFmtId="0" fontId="11" fillId="0" borderId="0" xfId="15" applyFont="1"/>
    <xf numFmtId="0" fontId="11" fillId="0" borderId="0" xfId="15" applyFont="1" applyAlignment="1">
      <alignment vertical="center"/>
    </xf>
    <xf numFmtId="0" fontId="9" fillId="0" borderId="0" xfId="6" applyAlignment="1">
      <alignment wrapText="1"/>
    </xf>
    <xf numFmtId="0" fontId="12" fillId="2" borderId="0" xfId="3" applyFont="1">
      <alignment horizontal="left" indent="1"/>
    </xf>
    <xf numFmtId="14" fontId="0" fillId="0" borderId="0" xfId="0" applyNumberFormat="1"/>
    <xf numFmtId="0" fontId="0" fillId="6" borderId="0" xfId="0" applyFill="1"/>
    <xf numFmtId="0" fontId="0" fillId="0" borderId="0" xfId="0" applyAlignment="1">
      <alignment horizontal="center" vertical="center" wrapText="1"/>
    </xf>
    <xf numFmtId="0" fontId="0" fillId="0" borderId="4" xfId="0" applyBorder="1"/>
    <xf numFmtId="0" fontId="0" fillId="7" borderId="3" xfId="0" applyFill="1" applyBorder="1"/>
    <xf numFmtId="164" fontId="0" fillId="0" borderId="0" xfId="0" applyNumberFormat="1"/>
    <xf numFmtId="0" fontId="0" fillId="8" borderId="0" xfId="0" applyFill="1"/>
    <xf numFmtId="0" fontId="0" fillId="9" borderId="0" xfId="0" applyFill="1"/>
    <xf numFmtId="14" fontId="0" fillId="6" borderId="0" xfId="0" applyNumberFormat="1" applyFill="1"/>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0" fillId="8" borderId="0" xfId="0" applyNumberFormat="1" applyFill="1"/>
  </cellXfs>
  <cellStyles count="23">
    <cellStyle name="GrayCell" xfId="8"/>
    <cellStyle name="GrayCell 2" xfId="12"/>
    <cellStyle name="GrayCell 2 2" xfId="16"/>
    <cellStyle name="GrayCell 3" xfId="20"/>
    <cellStyle name="Heading 1 2" xfId="4"/>
    <cellStyle name="Heading 2 2" xfId="5"/>
    <cellStyle name="Heading 3 2" xfId="7"/>
    <cellStyle name="Normal" xfId="0" builtinId="0"/>
    <cellStyle name="Normal 2" xfId="2"/>
    <cellStyle name="Normal 2 2" xfId="15"/>
    <cellStyle name="Normal 3" xfId="11"/>
    <cellStyle name="Normal 4" xfId="19"/>
    <cellStyle name="OrangeBorder" xfId="10"/>
    <cellStyle name="OrangeBorder 2" xfId="14"/>
    <cellStyle name="OrangeBorder 3" xfId="18"/>
    <cellStyle name="OrangeBorder 4" xfId="22"/>
    <cellStyle name="Start Text" xfId="1"/>
    <cellStyle name="Title 2" xfId="3"/>
    <cellStyle name="YellowCell" xfId="9"/>
    <cellStyle name="YellowCell 2" xfId="13"/>
    <cellStyle name="YellowCell 2 2" xfId="17"/>
    <cellStyle name="YellowCell 3" xfId="21"/>
    <cellStyle name="z A Column text" xfId="6"/>
  </cellStyles>
  <dxfs count="24">
    <dxf>
      <numFmt numFmtId="0" formatCode="General"/>
      <fill>
        <patternFill patternType="solid">
          <fgColor indexed="64"/>
          <bgColor theme="8" tint="0.79998168889431442"/>
        </patternFill>
      </fill>
    </dxf>
    <dxf>
      <numFmt numFmtId="0" formatCode="General"/>
    </dxf>
    <dxf>
      <numFmt numFmtId="164" formatCode="_-[$£-809]* #,##0_-;\-[$£-809]* #,##0_-;_-[$£-809]* &quot;-&quot;??_-;_-@_-"/>
    </dxf>
    <dxf>
      <numFmt numFmtId="0" formatCode="General"/>
      <fill>
        <patternFill patternType="solid">
          <fgColor indexed="64"/>
          <bgColor theme="8" tint="0.79998168889431442"/>
        </patternFill>
      </fill>
    </dxf>
    <dxf>
      <numFmt numFmtId="0" formatCode="General"/>
      <fill>
        <patternFill patternType="solid">
          <fgColor indexed="64"/>
          <bgColor theme="8" tint="0.79998168889431442"/>
        </patternFill>
      </fill>
    </dxf>
    <dxf>
      <numFmt numFmtId="164" formatCode="_-[$£-809]* #,##0_-;\-[$£-809]* #,##0_-;_-[$£-809]* &quot;-&quot;??_-;_-@_-"/>
    </dxf>
    <dxf>
      <numFmt numFmtId="0" formatCode="General"/>
      <fill>
        <patternFill patternType="solid">
          <fgColor indexed="64"/>
          <bgColor theme="8" tint="0.79998168889431442"/>
        </patternFill>
      </fill>
    </dxf>
    <dxf>
      <numFmt numFmtId="0" formatCode="General"/>
      <fill>
        <patternFill patternType="solid">
          <fgColor indexed="64"/>
          <bgColor theme="8" tint="0.79998168889431442"/>
        </patternFill>
      </fill>
    </dxf>
    <dxf>
      <numFmt numFmtId="0" formatCode="General"/>
      <fill>
        <patternFill patternType="solid">
          <fgColor indexed="64"/>
          <bgColor rgb="FFFFCCFF"/>
        </patternFill>
      </fill>
    </dxf>
    <dxf>
      <numFmt numFmtId="165" formatCode="dd/mm/yy"/>
    </dxf>
    <dxf>
      <numFmt numFmtId="0" formatCode="General"/>
      <fill>
        <patternFill patternType="solid">
          <fgColor indexed="64"/>
          <bgColor theme="8" tint="0.79998168889431442"/>
        </patternFill>
      </fill>
    </dxf>
    <dxf>
      <numFmt numFmtId="0" formatCode="General"/>
      <fill>
        <patternFill patternType="solid">
          <fgColor indexed="64"/>
          <bgColor theme="8" tint="0.79998168889431442"/>
        </patternFill>
      </fill>
    </dxf>
    <dxf>
      <numFmt numFmtId="0" formatCode="General"/>
      <fill>
        <patternFill patternType="solid">
          <fgColor indexed="64"/>
          <bgColor theme="8" tint="0.79998168889431442"/>
        </patternFill>
      </fill>
    </dxf>
    <dxf>
      <numFmt numFmtId="19" formatCode="dd/mm/yyyy"/>
    </dxf>
    <dxf>
      <alignment horizontal="center" vertical="center" textRotation="0" wrapText="1" indent="0" justifyLastLine="0" shrinkToFit="0" readingOrder="0"/>
    </dxf>
    <dxf>
      <numFmt numFmtId="0" formatCode="General"/>
    </dxf>
    <dxf>
      <numFmt numFmtId="165" formatCode="dd/mm/yy"/>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fill>
        <patternFill>
          <bgColor rgb="FF227447"/>
        </patternFill>
      </fill>
      <border>
        <top style="double">
          <color theme="1"/>
        </top>
      </border>
    </dxf>
    <dxf>
      <font>
        <b/>
        <color theme="0"/>
      </font>
      <fill>
        <patternFill patternType="solid">
          <fgColor theme="9"/>
          <bgColor rgb="FF227447"/>
        </patternFill>
      </fill>
      <border>
        <bottom style="medium">
          <color theme="1"/>
        </bottom>
      </border>
    </dxf>
    <dxf>
      <font>
        <color theme="1"/>
      </font>
      <border>
        <top style="medium">
          <color theme="1"/>
        </top>
        <bottom style="medium">
          <color theme="1"/>
        </bottom>
      </border>
    </dxf>
  </dxfs>
  <tableStyles count="1" defaultTableStyle="TableStyleMedium2" defaultPivotStyle="PivotStyleLight16">
    <tableStyle name="Exccel UI" pivot="0" count="7">
      <tableStyleElement type="wholeTable" dxfId="23"/>
      <tableStyleElement type="headerRow" dxfId="22"/>
      <tableStyleElement type="totalRow" dxfId="21"/>
      <tableStyleElement type="firstColumn" dxfId="20"/>
      <tableStyleElement type="lastColumn" dxfId="19"/>
      <tableStyleElement type="firstRowStripe" dxfId="18"/>
      <tableStyleElement type="firstColumnStripe" dxfId="17"/>
    </tableStyle>
  </tableStyles>
  <colors>
    <mruColors>
      <color rgb="FFF4B183"/>
      <color rgb="FFE2F0D9"/>
      <color rgb="FF3B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hyperlink" Target="#Basics!A1"/><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hyperlink" Target="https://go.microsoft.com/fwlink/?linkid=859433" TargetMode="External"/><Relationship Id="rId7" Type="http://schemas.openxmlformats.org/officeDocument/2006/relationships/image" Target="../media/image5.svg"/><Relationship Id="rId2" Type="http://schemas.openxmlformats.org/officeDocument/2006/relationships/hyperlink" Target="https://go.microsoft.com/fwlink/?linkid=859431" TargetMode="External"/><Relationship Id="rId1" Type="http://schemas.openxmlformats.org/officeDocument/2006/relationships/hyperlink" Target="https://go.microsoft.com/fwlink/?linkid=859430"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2205039</xdr:rowOff>
    </xdr:from>
    <xdr:to>
      <xdr:col>0</xdr:col>
      <xdr:colOff>2041238</xdr:colOff>
      <xdr:row>3</xdr:row>
      <xdr:rowOff>3201988</xdr:rowOff>
    </xdr:to>
    <xdr:pic>
      <xdr:nvPicPr>
        <xdr:cNvPr id="2" name="Picture 1" descr="Excel logo">
          <a:extLst>
            <a:ext uri="{FF2B5EF4-FFF2-40B4-BE49-F238E27FC236}">
              <a16:creationId xmlns:a16="http://schemas.microsoft.com/office/drawing/2014/main" xmlns="" id="{9356F0F2-25C5-4E97-B672-85171E57B3A4}"/>
            </a:ext>
          </a:extLst>
        </xdr:cNvPr>
        <xdr:cNvPicPr>
          <a:picLocks noChangeAspect="1"/>
        </xdr:cNvPicPr>
      </xdr:nvPicPr>
      <xdr:blipFill>
        <a:blip xmlns:r="http://schemas.openxmlformats.org/officeDocument/2006/relationships" r:embed="rId1"/>
        <a:stretch>
          <a:fillRect/>
        </a:stretch>
      </xdr:blipFill>
      <xdr:spPr>
        <a:xfrm>
          <a:off x="161925" y="4333876"/>
          <a:ext cx="1879313" cy="996949"/>
        </a:xfrm>
        <a:prstGeom prst="rect">
          <a:avLst/>
        </a:prstGeom>
      </xdr:spPr>
    </xdr:pic>
    <xdr:clientData/>
  </xdr:twoCellAnchor>
  <xdr:absoluteAnchor>
    <xdr:pos x="7258050" y="4779963"/>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xmlns="" id="{A16C62F8-5DAF-4A85-B660-EDB91A61244F}"/>
            </a:ext>
          </a:extLst>
        </xdr:cNvPr>
        <xdr:cNvSpPr/>
      </xdr:nvSpPr>
      <xdr:spPr>
        <a:xfrm>
          <a:off x="7258050" y="4779963"/>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0</xdr:col>
      <xdr:colOff>518160</xdr:colOff>
      <xdr:row>0</xdr:row>
      <xdr:rowOff>106681</xdr:rowOff>
    </xdr:from>
    <xdr:to>
      <xdr:col>8</xdr:col>
      <xdr:colOff>60960</xdr:colOff>
      <xdr:row>24</xdr:row>
      <xdr:rowOff>102810</xdr:rowOff>
    </xdr:to>
    <xdr:grpSp>
      <xdr:nvGrpSpPr>
        <xdr:cNvPr id="2" name="Group 1">
          <a:extLst>
            <a:ext uri="{FF2B5EF4-FFF2-40B4-BE49-F238E27FC236}">
              <a16:creationId xmlns:a16="http://schemas.microsoft.com/office/drawing/2014/main" xmlns="" id="{CAA35563-1550-4468-8D3C-9DA7D2D80030}"/>
            </a:ext>
          </a:extLst>
        </xdr:cNvPr>
        <xdr:cNvGrpSpPr/>
      </xdr:nvGrpSpPr>
      <xdr:grpSpPr>
        <a:xfrm>
          <a:off x="518160" y="106681"/>
          <a:ext cx="5874124" cy="4478482"/>
          <a:chOff x="1562100" y="136074"/>
          <a:chExt cx="6386551" cy="4431447"/>
        </a:xfrm>
      </xdr:grpSpPr>
      <xdr:sp macro="" textlink="">
        <xdr:nvSpPr>
          <xdr:cNvPr id="3" name="Rectangle 2" descr="Background">
            <a:extLst>
              <a:ext uri="{FF2B5EF4-FFF2-40B4-BE49-F238E27FC236}">
                <a16:creationId xmlns:a16="http://schemas.microsoft.com/office/drawing/2014/main" xmlns="" id="{431F5E8C-1CA2-10D5-CEB2-63A33CD4B6AC}"/>
              </a:ext>
            </a:extLst>
          </xdr:cNvPr>
          <xdr:cNvSpPr/>
        </xdr:nvSpPr>
        <xdr:spPr>
          <a:xfrm>
            <a:off x="1562100" y="136074"/>
            <a:ext cx="6386551" cy="4431447"/>
          </a:xfrm>
          <a:prstGeom prst="rect">
            <a:avLst/>
          </a:prstGeom>
          <a:solidFill>
            <a:srgbClr val="F5F5F5"/>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xmlns="" id="{2FB3AA79-C610-F68C-672A-C9807EEDA80F}"/>
              </a:ext>
            </a:extLst>
          </xdr:cNvPr>
          <xdr:cNvSpPr txBox="1"/>
        </xdr:nvSpPr>
        <xdr:spPr>
          <a:xfrm>
            <a:off x="1795896" y="170059"/>
            <a:ext cx="5262659"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0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xmlns="" id="{CBFCA941-4C07-1E52-AA75-1ED96D145790}"/>
              </a:ext>
            </a:extLst>
          </xdr:cNvPr>
          <xdr:cNvSpPr txBox="1"/>
        </xdr:nvSpPr>
        <xdr:spPr>
          <a:xfrm>
            <a:off x="2132795" y="806856"/>
            <a:ext cx="5703811" cy="934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The data in the right displays results of Football matches of UEFA Euro since 1960 to 1984. Select data from J1 to P51 and convert it into an Excel Table, go to the menu </a:t>
            </a: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Home -&gt; Format as Table</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and select any style of your preference. Make sure the option "My table has headers" is checked.</a:t>
            </a:r>
          </a:p>
        </xdr:txBody>
      </xdr:sp>
      <xdr:sp macro="" textlink="">
        <xdr:nvSpPr>
          <xdr:cNvPr id="6" name="Oval 5" descr="1">
            <a:extLst>
              <a:ext uri="{FF2B5EF4-FFF2-40B4-BE49-F238E27FC236}">
                <a16:creationId xmlns:a16="http://schemas.microsoft.com/office/drawing/2014/main" xmlns="" id="{003A4805-F5E3-34D0-FEC6-9BC2B6AC4740}"/>
              </a:ext>
            </a:extLst>
          </xdr:cNvPr>
          <xdr:cNvSpPr/>
        </xdr:nvSpPr>
        <xdr:spPr>
          <a:xfrm>
            <a:off x="1722164" y="764359"/>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xmlns="" id="{BB2C97AF-FBDC-56C1-8973-FFC159632810}"/>
              </a:ext>
            </a:extLst>
          </xdr:cNvPr>
          <xdr:cNvSpPr txBox="1"/>
        </xdr:nvSpPr>
        <xdr:spPr>
          <a:xfrm>
            <a:off x="2124792" y="1692214"/>
            <a:ext cx="5479722" cy="1408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Exercise 2</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 checks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If the Total Goals scored is 3 or more display "Over 2.5"</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If the Total Goals scored is 2 or more display "Over 1.5"</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If the Total Goals scored is 1 or more display "Over 0.5"</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If the Total Goals scored is 0 display "No goals"</a:t>
            </a:r>
            <a:endParaRPr kumimoji="0" lang="en-US" sz="1100" b="0" i="1"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2" name="Oval 11" descr="1">
            <a:extLst>
              <a:ext uri="{FF2B5EF4-FFF2-40B4-BE49-F238E27FC236}">
                <a16:creationId xmlns:a16="http://schemas.microsoft.com/office/drawing/2014/main" xmlns="" id="{B5192203-D330-F5E9-E478-82B19EC67D96}"/>
              </a:ext>
            </a:extLst>
          </xdr:cNvPr>
          <xdr:cNvSpPr/>
        </xdr:nvSpPr>
        <xdr:spPr>
          <a:xfrm>
            <a:off x="1714161" y="1649720"/>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xmlns="" id="{BF89DF1F-35BA-FCD9-1D58-27ADCF84ACFD}"/>
              </a:ext>
            </a:extLst>
          </xdr:cNvPr>
          <xdr:cNvSpPr txBox="1"/>
        </xdr:nvSpPr>
        <xdr:spPr>
          <a:xfrm>
            <a:off x="2131987" y="3124140"/>
            <a:ext cx="5479722" cy="364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formula In cell D27 calculate how many matches were played.</a:t>
            </a:r>
          </a:p>
        </xdr:txBody>
      </xdr:sp>
      <xdr:sp macro="" textlink="">
        <xdr:nvSpPr>
          <xdr:cNvPr id="8" name="Oval 7" descr="1">
            <a:extLst>
              <a:ext uri="{FF2B5EF4-FFF2-40B4-BE49-F238E27FC236}">
                <a16:creationId xmlns:a16="http://schemas.microsoft.com/office/drawing/2014/main" xmlns="" id="{274BCD35-10C2-708C-D16D-3F940EBE5456}"/>
              </a:ext>
            </a:extLst>
          </xdr:cNvPr>
          <xdr:cNvSpPr/>
        </xdr:nvSpPr>
        <xdr:spPr>
          <a:xfrm>
            <a:off x="1721356" y="3081643"/>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xmlns="" id="{B48CF18E-4D28-27FF-C1C2-E45FC52AABB0}"/>
              </a:ext>
            </a:extLst>
          </xdr:cNvPr>
          <xdr:cNvSpPr txBox="1"/>
        </xdr:nvSpPr>
        <xdr:spPr>
          <a:xfrm>
            <a:off x="2133186" y="3602243"/>
            <a:ext cx="5479722" cy="3274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formula in cel D29 calculate the average goals scored per match.</a:t>
            </a:r>
          </a:p>
        </xdr:txBody>
      </xdr:sp>
      <xdr:sp macro="" textlink="">
        <xdr:nvSpPr>
          <xdr:cNvPr id="10" name="Oval 9" descr="1">
            <a:extLst>
              <a:ext uri="{FF2B5EF4-FFF2-40B4-BE49-F238E27FC236}">
                <a16:creationId xmlns:a16="http://schemas.microsoft.com/office/drawing/2014/main" xmlns="" id="{D89E6215-3265-3058-C7D4-B352CD017729}"/>
              </a:ext>
            </a:extLst>
          </xdr:cNvPr>
          <xdr:cNvSpPr/>
        </xdr:nvSpPr>
        <xdr:spPr>
          <a:xfrm>
            <a:off x="1722555" y="3559746"/>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 name="Step" descr="In the cells under First name, type the first names that are in the Email column: Nancy, Andy, and so on">
            <a:extLst>
              <a:ext uri="{FF2B5EF4-FFF2-40B4-BE49-F238E27FC236}">
                <a16:creationId xmlns:a16="http://schemas.microsoft.com/office/drawing/2014/main" xmlns="" id="{7425C878-6F95-3A53-CC86-6B540922C89C}"/>
              </a:ext>
            </a:extLst>
          </xdr:cNvPr>
          <xdr:cNvSpPr txBox="1"/>
        </xdr:nvSpPr>
        <xdr:spPr>
          <a:xfrm>
            <a:off x="2122386" y="4104182"/>
            <a:ext cx="5479722" cy="30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formula in cell D31 calculate the total number of goals scored by all Team As.</a:t>
            </a:r>
          </a:p>
        </xdr:txBody>
      </xdr:sp>
      <xdr:sp macro="" textlink="">
        <xdr:nvSpPr>
          <xdr:cNvPr id="16" name="Oval 15" descr="1">
            <a:extLst>
              <a:ext uri="{FF2B5EF4-FFF2-40B4-BE49-F238E27FC236}">
                <a16:creationId xmlns:a16="http://schemas.microsoft.com/office/drawing/2014/main" xmlns="" id="{65BA7291-EBE8-FD8B-FF42-8080ADFBE5E4}"/>
              </a:ext>
            </a:extLst>
          </xdr:cNvPr>
          <xdr:cNvSpPr/>
        </xdr:nvSpPr>
        <xdr:spPr>
          <a:xfrm>
            <a:off x="1711755" y="4061690"/>
            <a:ext cx="374871" cy="371587"/>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243840</xdr:colOff>
      <xdr:row>0</xdr:row>
      <xdr:rowOff>225335</xdr:rowOff>
    </xdr:from>
    <xdr:to>
      <xdr:col>9</xdr:col>
      <xdr:colOff>228600</xdr:colOff>
      <xdr:row>23</xdr:row>
      <xdr:rowOff>1</xdr:rowOff>
    </xdr:to>
    <xdr:grpSp>
      <xdr:nvGrpSpPr>
        <xdr:cNvPr id="2" name="Group 1">
          <a:extLst>
            <a:ext uri="{FF2B5EF4-FFF2-40B4-BE49-F238E27FC236}">
              <a16:creationId xmlns:a16="http://schemas.microsoft.com/office/drawing/2014/main" xmlns="" id="{B3FA867D-81FE-48E5-84A5-DB7E021972BB}"/>
            </a:ext>
          </a:extLst>
        </xdr:cNvPr>
        <xdr:cNvGrpSpPr/>
      </xdr:nvGrpSpPr>
      <xdr:grpSpPr>
        <a:xfrm>
          <a:off x="243840" y="225335"/>
          <a:ext cx="5289963" cy="4681149"/>
          <a:chOff x="243840" y="-482237"/>
          <a:chExt cx="5863046" cy="4673472"/>
        </a:xfrm>
      </xdr:grpSpPr>
      <xdr:sp macro="" textlink="">
        <xdr:nvSpPr>
          <xdr:cNvPr id="3" name="Rectangle 2" descr="Background">
            <a:extLst>
              <a:ext uri="{FF2B5EF4-FFF2-40B4-BE49-F238E27FC236}">
                <a16:creationId xmlns:a16="http://schemas.microsoft.com/office/drawing/2014/main" xmlns="" id="{E3ED5E87-9CE1-4F24-CB25-CC0ECED01BF8}"/>
              </a:ext>
            </a:extLst>
          </xdr:cNvPr>
          <xdr:cNvSpPr/>
        </xdr:nvSpPr>
        <xdr:spPr>
          <a:xfrm>
            <a:off x="243840" y="-482237"/>
            <a:ext cx="5863046" cy="467347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xmlns="" id="{087B497B-734D-62CA-6108-BCA246AD9EAA}"/>
              </a:ext>
            </a:extLst>
          </xdr:cNvPr>
          <xdr:cNvSpPr txBox="1"/>
        </xdr:nvSpPr>
        <xdr:spPr>
          <a:xfrm>
            <a:off x="482386" y="-361967"/>
            <a:ext cx="5369584" cy="497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xmlns="" id="{D9AF182C-1A98-7A57-7460-BF357D056356}"/>
              </a:ext>
            </a:extLst>
          </xdr:cNvPr>
          <xdr:cNvSpPr txBox="1"/>
        </xdr:nvSpPr>
        <xdr:spPr>
          <a:xfrm>
            <a:off x="901362" y="756089"/>
            <a:ext cx="4950608" cy="925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BTTS</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both teams scored 1 or more goals display the message "YES" and display "NO" otherwise.</a:t>
            </a:r>
          </a:p>
        </xdr:txBody>
      </xdr:sp>
      <xdr:sp macro="" textlink="">
        <xdr:nvSpPr>
          <xdr:cNvPr id="6" name="Oval 5" descr="1">
            <a:extLst>
              <a:ext uri="{FF2B5EF4-FFF2-40B4-BE49-F238E27FC236}">
                <a16:creationId xmlns:a16="http://schemas.microsoft.com/office/drawing/2014/main" xmlns="" id="{A3CEE90A-563D-395C-CF97-0BA955D18EE2}"/>
              </a:ext>
            </a:extLst>
          </xdr:cNvPr>
          <xdr:cNvSpPr/>
        </xdr:nvSpPr>
        <xdr:spPr>
          <a:xfrm>
            <a:off x="482388" y="713028"/>
            <a:ext cx="382487" cy="376510"/>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xmlns="" id="{7AE8FDBE-1AA6-7855-B0B4-2731ED457654}"/>
              </a:ext>
            </a:extLst>
          </xdr:cNvPr>
          <xdr:cNvSpPr txBox="1"/>
        </xdr:nvSpPr>
        <xdr:spPr>
          <a:xfrm>
            <a:off x="893196" y="1711174"/>
            <a:ext cx="4950608" cy="1131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Played at home</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Team A and the country Venue are the same display "Played at home" and display an empty message otherwise.</a:t>
            </a:r>
          </a:p>
        </xdr:txBody>
      </xdr:sp>
      <xdr:sp macro="" textlink="">
        <xdr:nvSpPr>
          <xdr:cNvPr id="8" name="Oval 7" descr="1">
            <a:extLst>
              <a:ext uri="{FF2B5EF4-FFF2-40B4-BE49-F238E27FC236}">
                <a16:creationId xmlns:a16="http://schemas.microsoft.com/office/drawing/2014/main" xmlns="" id="{51FB99DD-E25E-A022-DA4C-81D13F4E07D1}"/>
              </a:ext>
            </a:extLst>
          </xdr:cNvPr>
          <xdr:cNvSpPr/>
        </xdr:nvSpPr>
        <xdr:spPr>
          <a:xfrm>
            <a:off x="474222" y="1668115"/>
            <a:ext cx="382487" cy="376510"/>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xmlns="" id="{1B19F0C9-6A40-EEB3-D23A-361618A3CB0C}"/>
              </a:ext>
            </a:extLst>
          </xdr:cNvPr>
          <xdr:cNvSpPr txBox="1"/>
        </xdr:nvSpPr>
        <xdr:spPr>
          <a:xfrm>
            <a:off x="928859" y="232347"/>
            <a:ext cx="4910262" cy="571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displays results of Football matches of UEFA Euro since 1960 to 2021. </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xmlns="" id="{4F7454E7-A599-CD7B-E101-196C2F80DE28}"/>
              </a:ext>
            </a:extLst>
          </xdr:cNvPr>
          <xdr:cNvSpPr/>
        </xdr:nvSpPr>
        <xdr:spPr>
          <a:xfrm>
            <a:off x="488814" y="188829"/>
            <a:ext cx="401722" cy="376057"/>
          </a:xfrm>
          <a:prstGeom prst="ellips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xmlns="" id="{9AB977FC-A461-A97D-9318-054FE4F1F3E6}"/>
              </a:ext>
            </a:extLst>
          </xdr:cNvPr>
          <xdr:cNvSpPr txBox="1"/>
        </xdr:nvSpPr>
        <xdr:spPr>
          <a:xfrm>
            <a:off x="903809" y="2958798"/>
            <a:ext cx="4924509" cy="1159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Is this a Spain match?</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at least one of Team A or Team B is Spain display the message "Spain match" and an empty space otherwise.</a:t>
            </a:r>
          </a:p>
        </xdr:txBody>
      </xdr:sp>
      <xdr:sp macro="" textlink="">
        <xdr:nvSpPr>
          <xdr:cNvPr id="12" name="Oval 11" descr="1">
            <a:extLst>
              <a:ext uri="{FF2B5EF4-FFF2-40B4-BE49-F238E27FC236}">
                <a16:creationId xmlns:a16="http://schemas.microsoft.com/office/drawing/2014/main" xmlns="" id="{FE35E6DA-DF87-744B-013C-A1A6A8BE2A6E}"/>
              </a:ext>
            </a:extLst>
          </xdr:cNvPr>
          <xdr:cNvSpPr/>
        </xdr:nvSpPr>
        <xdr:spPr>
          <a:xfrm>
            <a:off x="469296" y="2916749"/>
            <a:ext cx="400465" cy="376868"/>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243840</xdr:colOff>
      <xdr:row>1</xdr:row>
      <xdr:rowOff>7619</xdr:rowOff>
    </xdr:from>
    <xdr:to>
      <xdr:col>9</xdr:col>
      <xdr:colOff>228600</xdr:colOff>
      <xdr:row>25</xdr:row>
      <xdr:rowOff>0</xdr:rowOff>
    </xdr:to>
    <xdr:grpSp>
      <xdr:nvGrpSpPr>
        <xdr:cNvPr id="13" name="Group 12">
          <a:extLst>
            <a:ext uri="{FF2B5EF4-FFF2-40B4-BE49-F238E27FC236}">
              <a16:creationId xmlns:a16="http://schemas.microsoft.com/office/drawing/2014/main" xmlns="" id="{3D9A2001-B87D-25EB-D89D-1CC75F63A927}"/>
            </a:ext>
          </a:extLst>
        </xdr:cNvPr>
        <xdr:cNvGrpSpPr/>
      </xdr:nvGrpSpPr>
      <xdr:grpSpPr>
        <a:xfrm>
          <a:off x="243840" y="198119"/>
          <a:ext cx="5354479" cy="4564381"/>
          <a:chOff x="243840" y="195096"/>
          <a:chExt cx="5863046" cy="4495580"/>
        </a:xfrm>
      </xdr:grpSpPr>
      <xdr:sp macro="" textlink="">
        <xdr:nvSpPr>
          <xdr:cNvPr id="3" name="Rectangle 2" descr="Background">
            <a:extLst>
              <a:ext uri="{FF2B5EF4-FFF2-40B4-BE49-F238E27FC236}">
                <a16:creationId xmlns:a16="http://schemas.microsoft.com/office/drawing/2014/main" xmlns="" id="{45EAD25D-700E-48FD-4CA0-98884C73DA45}"/>
              </a:ext>
            </a:extLst>
          </xdr:cNvPr>
          <xdr:cNvSpPr/>
        </xdr:nvSpPr>
        <xdr:spPr>
          <a:xfrm>
            <a:off x="243840" y="195096"/>
            <a:ext cx="5863046" cy="449558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xmlns="" id="{6B95C90C-B686-F696-262A-C35031671EB7}"/>
              </a:ext>
            </a:extLst>
          </xdr:cNvPr>
          <xdr:cNvSpPr txBox="1"/>
        </xdr:nvSpPr>
        <xdr:spPr>
          <a:xfrm>
            <a:off x="482386" y="315367"/>
            <a:ext cx="5369584" cy="497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xmlns="" id="{4024CD61-D757-E2C7-EDC6-CE214DE5D661}"/>
              </a:ext>
            </a:extLst>
          </xdr:cNvPr>
          <xdr:cNvSpPr txBox="1"/>
        </xdr:nvSpPr>
        <xdr:spPr>
          <a:xfrm>
            <a:off x="901362" y="2491756"/>
            <a:ext cx="4950608" cy="1136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Result</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Team A Goals are more than Team B Goals display "Team A Win"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Team A Goals are less than Team B Goals display "Team B Win"</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Team A Goals are equal than Team B Goals display "Draw"</a:t>
            </a: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 name="Oval 5" descr="1">
            <a:extLst>
              <a:ext uri="{FF2B5EF4-FFF2-40B4-BE49-F238E27FC236}">
                <a16:creationId xmlns:a16="http://schemas.microsoft.com/office/drawing/2014/main" xmlns="" id="{3B7336DE-2CC7-F2F9-5B78-2128F104123E}"/>
              </a:ext>
            </a:extLst>
          </xdr:cNvPr>
          <xdr:cNvSpPr/>
        </xdr:nvSpPr>
        <xdr:spPr>
          <a:xfrm>
            <a:off x="482388" y="2448695"/>
            <a:ext cx="382487" cy="376510"/>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7" name="Step" descr="In the cells under First name, type the first names that are in the Email column: Nancy, Andy, and so on">
            <a:extLst>
              <a:ext uri="{FF2B5EF4-FFF2-40B4-BE49-F238E27FC236}">
                <a16:creationId xmlns:a16="http://schemas.microsoft.com/office/drawing/2014/main" xmlns="" id="{0D5D9DEB-2317-91CC-5CDF-525062B56D54}"/>
              </a:ext>
            </a:extLst>
          </xdr:cNvPr>
          <xdr:cNvSpPr txBox="1"/>
        </xdr:nvSpPr>
        <xdr:spPr>
          <a:xfrm>
            <a:off x="893196" y="3676655"/>
            <a:ext cx="4950608" cy="920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Goal Line</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 checks: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the Total Goals of the match is 3 or more display "Over 2.5 goals"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the Total Goals of the match is 2 or less display "Under 2.5 goals"</a:t>
            </a:r>
          </a:p>
        </xdr:txBody>
      </xdr:sp>
      <xdr:sp macro="" textlink="">
        <xdr:nvSpPr>
          <xdr:cNvPr id="8" name="Oval 7" descr="1">
            <a:extLst>
              <a:ext uri="{FF2B5EF4-FFF2-40B4-BE49-F238E27FC236}">
                <a16:creationId xmlns:a16="http://schemas.microsoft.com/office/drawing/2014/main" xmlns="" id="{E389DF2A-2301-E4F3-44D0-6BCE52BA1CFA}"/>
              </a:ext>
            </a:extLst>
          </xdr:cNvPr>
          <xdr:cNvSpPr/>
        </xdr:nvSpPr>
        <xdr:spPr>
          <a:xfrm>
            <a:off x="474222" y="3633596"/>
            <a:ext cx="382487" cy="376510"/>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xmlns="" id="{7ACC5949-B4FC-04C8-6738-8B90FB677FBE}"/>
              </a:ext>
            </a:extLst>
          </xdr:cNvPr>
          <xdr:cNvSpPr txBox="1"/>
        </xdr:nvSpPr>
        <xdr:spPr>
          <a:xfrm>
            <a:off x="928859" y="909681"/>
            <a:ext cx="4910262" cy="144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displays results of Football matches of UEFA Euro since 1960 to 2021. First let's review something from the previous classes: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 - Format the data of the Date column as </a:t>
            </a:r>
            <a:r>
              <a:rPr kumimoji="0" lang="en-US" sz="1100" b="0" i="1"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Short Date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1"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 - In the column </a:t>
            </a:r>
            <a:r>
              <a:rPr kumimoji="0" lang="en-US" sz="1100" b="0" i="1"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Total Goals</a:t>
            </a:r>
            <a:r>
              <a:rPr kumimoji="0" lang="en-US" sz="1100" b="0" i="0"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rPr>
              <a:t> write a formula that sums the Team A Goals + Team B Goals for each match. Then answer the next.</a:t>
            </a:r>
            <a:endParaRPr kumimoji="0" lang="en-US" sz="1100" b="1" i="0" u="none" strike="noStrike" kern="0" cap="none" spc="0" normalizeH="0" baseline="0">
              <a:ln>
                <a:noFill/>
              </a:ln>
              <a:solidFill>
                <a:srgbClr val="7030A0"/>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xmlns="" id="{B9AA69C9-21AD-03B7-DA37-6F840BBE96A3}"/>
              </a:ext>
            </a:extLst>
          </xdr:cNvPr>
          <xdr:cNvSpPr/>
        </xdr:nvSpPr>
        <xdr:spPr>
          <a:xfrm>
            <a:off x="488814" y="866163"/>
            <a:ext cx="401722" cy="376057"/>
          </a:xfrm>
          <a:prstGeom prst="ellipse">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594360</xdr:colOff>
      <xdr:row>32</xdr:row>
      <xdr:rowOff>13607</xdr:rowOff>
    </xdr:to>
    <xdr:grpSp>
      <xdr:nvGrpSpPr>
        <xdr:cNvPr id="6" name="Group 5">
          <a:extLst>
            <a:ext uri="{FF2B5EF4-FFF2-40B4-BE49-F238E27FC236}">
              <a16:creationId xmlns:a16="http://schemas.microsoft.com/office/drawing/2014/main" xmlns="" id="{188F95E5-2AAD-4D0D-9E02-DB24B028662D}"/>
            </a:ext>
          </a:extLst>
        </xdr:cNvPr>
        <xdr:cNvGrpSpPr/>
      </xdr:nvGrpSpPr>
      <xdr:grpSpPr>
        <a:xfrm>
          <a:off x="0" y="190500"/>
          <a:ext cx="5356860" cy="5919107"/>
          <a:chOff x="457200" y="182880"/>
          <a:chExt cx="5471160" cy="5691349"/>
        </a:xfrm>
      </xdr:grpSpPr>
      <xdr:sp macro="" textlink="">
        <xdr:nvSpPr>
          <xdr:cNvPr id="7" name="Rectangle 6" descr="Background">
            <a:extLst>
              <a:ext uri="{FF2B5EF4-FFF2-40B4-BE49-F238E27FC236}">
                <a16:creationId xmlns:a16="http://schemas.microsoft.com/office/drawing/2014/main" xmlns="" id="{A03936EF-8484-74FD-86D8-DC1EE7C3039C}"/>
              </a:ext>
            </a:extLst>
          </xdr:cNvPr>
          <xdr:cNvSpPr/>
        </xdr:nvSpPr>
        <xdr:spPr>
          <a:xfrm>
            <a:off x="457200" y="182880"/>
            <a:ext cx="5471160" cy="56913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8" name="Step" descr="Data stuffed into one column? Split it">
            <a:extLst>
              <a:ext uri="{FF2B5EF4-FFF2-40B4-BE49-F238E27FC236}">
                <a16:creationId xmlns:a16="http://schemas.microsoft.com/office/drawing/2014/main" xmlns="" id="{05D9D436-E040-DCE5-0E82-9D693570177D}"/>
              </a:ext>
            </a:extLst>
          </xdr:cNvPr>
          <xdr:cNvSpPr txBox="1"/>
        </xdr:nvSpPr>
        <xdr:spPr>
          <a:xfrm>
            <a:off x="679802" y="300328"/>
            <a:ext cx="5010681" cy="485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xmlns="" id="{8DD7EBED-E87B-E9E9-6DE6-8B2B32A7FD72}"/>
              </a:ext>
            </a:extLst>
          </xdr:cNvPr>
          <xdr:cNvSpPr txBox="1"/>
        </xdr:nvSpPr>
        <xdr:spPr>
          <a:xfrm>
            <a:off x="1070773" y="1668590"/>
            <a:ext cx="4619709" cy="2023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Candidate</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 if a player complies with </a:t>
            </a:r>
            <a:r>
              <a:rPr kumimoji="0" lang="en-US" sz="1100" b="1"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all of the next</a:t>
            </a: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conditions: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Player's age is 28 years old or younger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Player's Prefered foot is Left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Players value is less than £10,000,000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1"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If a player complies with the 3 conditions display the message "candidate" otherwise display "rejected"</a:t>
            </a:r>
          </a:p>
        </xdr:txBody>
      </xdr:sp>
      <xdr:sp macro="" textlink="">
        <xdr:nvSpPr>
          <xdr:cNvPr id="10" name="Oval 9" descr="1">
            <a:extLst>
              <a:ext uri="{FF2B5EF4-FFF2-40B4-BE49-F238E27FC236}">
                <a16:creationId xmlns:a16="http://schemas.microsoft.com/office/drawing/2014/main" xmlns="" id="{753BBFD1-6AFA-1E37-6DD3-151CA48648DD}"/>
              </a:ext>
            </a:extLst>
          </xdr:cNvPr>
          <xdr:cNvSpPr/>
        </xdr:nvSpPr>
        <xdr:spPr>
          <a:xfrm>
            <a:off x="679803" y="1626540"/>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xmlns="" id="{B9E57130-BCD7-ABFA-6101-3B1009E69CAA}"/>
              </a:ext>
            </a:extLst>
          </xdr:cNvPr>
          <xdr:cNvSpPr txBox="1"/>
        </xdr:nvSpPr>
        <xdr:spPr>
          <a:xfrm>
            <a:off x="1063153" y="3700764"/>
            <a:ext cx="4619709" cy="1990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in the column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Minimum</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Check if a player complies with </a:t>
            </a:r>
            <a:r>
              <a:rPr kumimoji="0" lang="en-US" sz="1100" b="1"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at least one of the next </a:t>
            </a: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conditions: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Player's age is 21 or younger</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Player's rating is 85 or higher</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 Player's Height is 187 or higher</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rgbClr val="002060"/>
                </a:solidFill>
                <a:effectLst/>
                <a:uLnTx/>
                <a:uFillTx/>
                <a:latin typeface="Segoe UI" panose="020B0502040204020203" pitchFamily="34" charset="0"/>
                <a:ea typeface="Segoe UI" pitchFamily="34" charset="0"/>
                <a:cs typeface="Segoe UI" panose="020B0502040204020203" pitchFamily="34" charset="0"/>
              </a:rPr>
              <a:t>If a player complies with at least one of the previous conditions display "Minimum"</a:t>
            </a:r>
          </a:p>
        </xdr:txBody>
      </xdr:sp>
      <xdr:sp macro="" textlink="">
        <xdr:nvSpPr>
          <xdr:cNvPr id="12" name="Oval 11" descr="1">
            <a:extLst>
              <a:ext uri="{FF2B5EF4-FFF2-40B4-BE49-F238E27FC236}">
                <a16:creationId xmlns:a16="http://schemas.microsoft.com/office/drawing/2014/main" xmlns="" id="{AAF2F7D3-C76A-F55A-D7B4-371D50A067E0}"/>
              </a:ext>
            </a:extLst>
          </xdr:cNvPr>
          <xdr:cNvSpPr/>
        </xdr:nvSpPr>
        <xdr:spPr>
          <a:xfrm>
            <a:off x="672183" y="3658716"/>
            <a:ext cx="356922" cy="367676"/>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 name="Step" descr="In the cells under First name, type the first names that are in the Email column: Nancy, Andy, and so on">
            <a:extLst>
              <a:ext uri="{FF2B5EF4-FFF2-40B4-BE49-F238E27FC236}">
                <a16:creationId xmlns:a16="http://schemas.microsoft.com/office/drawing/2014/main" xmlns="" id="{CBA251B1-1A0F-E32D-62DC-EA8F28396DB5}"/>
              </a:ext>
            </a:extLst>
          </xdr:cNvPr>
          <xdr:cNvSpPr txBox="1"/>
        </xdr:nvSpPr>
        <xdr:spPr>
          <a:xfrm>
            <a:off x="1096432" y="880698"/>
            <a:ext cx="4582060" cy="554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represents data from FIFA 2020 Football players.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add a new column to the table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solve the next:</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4" name="Oval 13" descr="1">
            <a:extLst>
              <a:ext uri="{FF2B5EF4-FFF2-40B4-BE49-F238E27FC236}">
                <a16:creationId xmlns:a16="http://schemas.microsoft.com/office/drawing/2014/main" xmlns="" id="{B0C8A221-25A6-BAA5-9136-B869873531A2}"/>
              </a:ext>
            </a:extLst>
          </xdr:cNvPr>
          <xdr:cNvSpPr/>
        </xdr:nvSpPr>
        <xdr:spPr>
          <a:xfrm>
            <a:off x="685800" y="838200"/>
            <a:ext cx="374871" cy="367233"/>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224520</xdr:colOff>
      <xdr:row>1</xdr:row>
      <xdr:rowOff>0</xdr:rowOff>
    </xdr:from>
    <xdr:to>
      <xdr:col>10</xdr:col>
      <xdr:colOff>109179</xdr:colOff>
      <xdr:row>26</xdr:row>
      <xdr:rowOff>122464</xdr:rowOff>
    </xdr:to>
    <xdr:grpSp>
      <xdr:nvGrpSpPr>
        <xdr:cNvPr id="7" name="Group 6">
          <a:extLst>
            <a:ext uri="{FF2B5EF4-FFF2-40B4-BE49-F238E27FC236}">
              <a16:creationId xmlns:a16="http://schemas.microsoft.com/office/drawing/2014/main" xmlns="" id="{A86C9988-58FA-D27C-843A-CA9A5DD3DA50}"/>
            </a:ext>
          </a:extLst>
        </xdr:cNvPr>
        <xdr:cNvGrpSpPr/>
      </xdr:nvGrpSpPr>
      <xdr:grpSpPr>
        <a:xfrm>
          <a:off x="224520" y="190500"/>
          <a:ext cx="6052097" cy="4884964"/>
          <a:chOff x="0" y="183696"/>
          <a:chExt cx="6592980" cy="4721679"/>
        </a:xfrm>
      </xdr:grpSpPr>
      <xdr:sp macro="" textlink="">
        <xdr:nvSpPr>
          <xdr:cNvPr id="3" name="Rectangle 2" descr="Background">
            <a:extLst>
              <a:ext uri="{FF2B5EF4-FFF2-40B4-BE49-F238E27FC236}">
                <a16:creationId xmlns:a16="http://schemas.microsoft.com/office/drawing/2014/main" xmlns="" id="{85B35F95-07F4-04B0-5CDC-051ECF1A8A53}"/>
              </a:ext>
            </a:extLst>
          </xdr:cNvPr>
          <xdr:cNvSpPr/>
        </xdr:nvSpPr>
        <xdr:spPr>
          <a:xfrm>
            <a:off x="0" y="183696"/>
            <a:ext cx="6234521" cy="472167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Data stuffed into one column? Split it">
            <a:extLst>
              <a:ext uri="{FF2B5EF4-FFF2-40B4-BE49-F238E27FC236}">
                <a16:creationId xmlns:a16="http://schemas.microsoft.com/office/drawing/2014/main" xmlns="" id="{FE5B3D5C-F4B7-99BC-E296-1538037472E0}"/>
              </a:ext>
            </a:extLst>
          </xdr:cNvPr>
          <xdr:cNvSpPr txBox="1"/>
        </xdr:nvSpPr>
        <xdr:spPr>
          <a:xfrm>
            <a:off x="253660" y="301632"/>
            <a:ext cx="5709794" cy="487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Practice of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 name="Step" descr="In the cells under First name, type the first names that are in the Email column: Nancy, Andy, and so on">
            <a:extLst>
              <a:ext uri="{FF2B5EF4-FFF2-40B4-BE49-F238E27FC236}">
                <a16:creationId xmlns:a16="http://schemas.microsoft.com/office/drawing/2014/main" xmlns="" id="{AA49D345-3F13-FA9B-5320-BB0EDDE4759D}"/>
              </a:ext>
            </a:extLst>
          </xdr:cNvPr>
          <xdr:cNvSpPr txBox="1"/>
        </xdr:nvSpPr>
        <xdr:spPr>
          <a:xfrm>
            <a:off x="699181" y="1675580"/>
            <a:ext cx="5264272" cy="1678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In the new column using a function</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apply a formula that: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Check if a player's value: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the value is £20,000,000 or more display "out of budget"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the value is more than £10,000,000 display "negotiable"</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accent1">
                    <a:lumMod val="50000"/>
                  </a:schemeClr>
                </a:solidFill>
                <a:effectLst/>
                <a:uLnTx/>
                <a:uFillTx/>
                <a:latin typeface="Segoe UI" panose="020B0502040204020203" pitchFamily="34" charset="0"/>
                <a:ea typeface="Segoe UI" pitchFamily="34" charset="0"/>
                <a:cs typeface="Segoe UI" panose="020B0502040204020203" pitchFamily="34" charset="0"/>
              </a:rPr>
              <a:t>- If the value is less than £10,000,000 display "on the radar"</a:t>
            </a:r>
          </a:p>
        </xdr:txBody>
      </xdr:sp>
      <xdr:sp macro="" textlink="">
        <xdr:nvSpPr>
          <xdr:cNvPr id="6" name="Oval 5" descr="1">
            <a:extLst>
              <a:ext uri="{FF2B5EF4-FFF2-40B4-BE49-F238E27FC236}">
                <a16:creationId xmlns:a16="http://schemas.microsoft.com/office/drawing/2014/main" xmlns="" id="{36138745-8D1F-91CA-B58B-C2990E7C7442}"/>
              </a:ext>
            </a:extLst>
          </xdr:cNvPr>
          <xdr:cNvSpPr/>
        </xdr:nvSpPr>
        <xdr:spPr>
          <a:xfrm>
            <a:off x="253662" y="1633355"/>
            <a:ext cx="406721" cy="369204"/>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 name="Step" descr="In the cells under First name, type the first names that are in the Email column: Nancy, Andy, and so on">
            <a:extLst>
              <a:ext uri="{FF2B5EF4-FFF2-40B4-BE49-F238E27FC236}">
                <a16:creationId xmlns:a16="http://schemas.microsoft.com/office/drawing/2014/main" xmlns="" id="{B4A380A1-295A-1FF2-2938-CB0C2AD25C31}"/>
              </a:ext>
            </a:extLst>
          </xdr:cNvPr>
          <xdr:cNvSpPr txBox="1"/>
        </xdr:nvSpPr>
        <xdr:spPr>
          <a:xfrm>
            <a:off x="728421" y="884414"/>
            <a:ext cx="5221370" cy="557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The Excel Table in the right represents data from FIFA 2020 Football players.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add a new column to the table called </a:t>
            </a:r>
            <a:r>
              <a:rPr kumimoji="0" lang="en-US" sz="1100" b="1"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Prospects</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 then solve the next:</a:t>
            </a:r>
            <a:endPar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 name="Oval 9" descr="1">
            <a:extLst>
              <a:ext uri="{FF2B5EF4-FFF2-40B4-BE49-F238E27FC236}">
                <a16:creationId xmlns:a16="http://schemas.microsoft.com/office/drawing/2014/main" xmlns="" id="{46A6B8D9-E6D5-118B-2727-4FEC98BF5DEA}"/>
              </a:ext>
            </a:extLst>
          </xdr:cNvPr>
          <xdr:cNvSpPr/>
        </xdr:nvSpPr>
        <xdr:spPr>
          <a:xfrm>
            <a:off x="260495" y="841739"/>
            <a:ext cx="427175" cy="368759"/>
          </a:xfrm>
          <a:prstGeom prst="ellipse">
            <a:avLst/>
          </a:prstGeom>
          <a:solidFill>
            <a:schemeClr val="accent6">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600">
              <a:latin typeface="Segoe UI Semibold" panose="020B0702040204020203" pitchFamily="34" charset="0"/>
              <a:cs typeface="Segoe UI Semibold" panose="020B0702040204020203" pitchFamily="34" charset="0"/>
            </a:endParaRPr>
          </a:p>
        </xdr:txBody>
      </xdr:sp>
      <xdr:sp macro="" textlink="">
        <xdr:nvSpPr>
          <xdr:cNvPr id="11" name="Step" descr="In the cells under First name, type the first names that are in the Email column: Nancy, Andy, and so on">
            <a:extLst>
              <a:ext uri="{FF2B5EF4-FFF2-40B4-BE49-F238E27FC236}">
                <a16:creationId xmlns:a16="http://schemas.microsoft.com/office/drawing/2014/main" xmlns="" id="{D7512857-D1F7-4E00-9F7D-AFC4DCBCFF87}"/>
              </a:ext>
            </a:extLst>
          </xdr:cNvPr>
          <xdr:cNvSpPr txBox="1"/>
        </xdr:nvSpPr>
        <xdr:spPr>
          <a:xfrm>
            <a:off x="654880" y="3336042"/>
            <a:ext cx="5938100" cy="369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formula In cell E29 calculate the average value of all players.</a:t>
            </a:r>
          </a:p>
        </xdr:txBody>
      </xdr:sp>
      <xdr:sp macro="" textlink="">
        <xdr:nvSpPr>
          <xdr:cNvPr id="12" name="Oval 11" descr="1">
            <a:extLst>
              <a:ext uri="{FF2B5EF4-FFF2-40B4-BE49-F238E27FC236}">
                <a16:creationId xmlns:a16="http://schemas.microsoft.com/office/drawing/2014/main" xmlns="" id="{3A254559-8F65-4E67-9534-B20F571D6A95}"/>
              </a:ext>
            </a:extLst>
          </xdr:cNvPr>
          <xdr:cNvSpPr/>
        </xdr:nvSpPr>
        <xdr:spPr>
          <a:xfrm>
            <a:off x="241000" y="3292930"/>
            <a:ext cx="377837" cy="376963"/>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 name="Step" descr="In the cells under First name, type the first names that are in the Email column: Nancy, Andy, and so on">
            <a:extLst>
              <a:ext uri="{FF2B5EF4-FFF2-40B4-BE49-F238E27FC236}">
                <a16:creationId xmlns:a16="http://schemas.microsoft.com/office/drawing/2014/main" xmlns="" id="{8065C086-F0E2-8F40-7EC5-56D7CDBD00B4}"/>
              </a:ext>
            </a:extLst>
          </xdr:cNvPr>
          <xdr:cNvSpPr txBox="1"/>
        </xdr:nvSpPr>
        <xdr:spPr>
          <a:xfrm>
            <a:off x="643992" y="3862641"/>
            <a:ext cx="5938100" cy="369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formula In cell E31 Find the maximum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Value</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of a player.</a:t>
            </a:r>
          </a:p>
        </xdr:txBody>
      </xdr:sp>
      <xdr:sp macro="" textlink="">
        <xdr:nvSpPr>
          <xdr:cNvPr id="18" name="Oval 17" descr="1">
            <a:extLst>
              <a:ext uri="{FF2B5EF4-FFF2-40B4-BE49-F238E27FC236}">
                <a16:creationId xmlns:a16="http://schemas.microsoft.com/office/drawing/2014/main" xmlns="" id="{C56D49E5-0F12-7BC2-F0C0-33A126D48210}"/>
              </a:ext>
            </a:extLst>
          </xdr:cNvPr>
          <xdr:cNvSpPr/>
        </xdr:nvSpPr>
        <xdr:spPr>
          <a:xfrm>
            <a:off x="230112" y="3819529"/>
            <a:ext cx="377837" cy="376963"/>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 name="Step" descr="In the cells under First name, type the first names that are in the Email column: Nancy, Andy, and so on">
            <a:extLst>
              <a:ext uri="{FF2B5EF4-FFF2-40B4-BE49-F238E27FC236}">
                <a16:creationId xmlns:a16="http://schemas.microsoft.com/office/drawing/2014/main" xmlns="" id="{528D17F0-F203-6EBB-4470-3B9085FB2814}"/>
              </a:ext>
            </a:extLst>
          </xdr:cNvPr>
          <xdr:cNvSpPr txBox="1"/>
        </xdr:nvSpPr>
        <xdr:spPr>
          <a:xfrm>
            <a:off x="646712" y="4396043"/>
            <a:ext cx="5938100" cy="369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Using a formula In cell E33 Find the minimum </a:t>
            </a:r>
            <a:r>
              <a:rPr kumimoji="0" lang="en-US" sz="1100" b="0" i="1"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Rating</a:t>
            </a:r>
            <a:r>
              <a:rPr kumimoji="0" lang="en-US" sz="1100" b="0" i="0" u="none" strike="noStrike" kern="0" cap="none" spc="0" normalizeH="0" baseline="0" noProof="0">
                <a:ln>
                  <a:noFill/>
                </a:ln>
                <a:solidFill>
                  <a:prstClr val="black">
                    <a:lumMod val="75000"/>
                    <a:lumOff val="25000"/>
                  </a:prstClr>
                </a:solidFill>
                <a:effectLst/>
                <a:uLnTx/>
                <a:uFillTx/>
                <a:latin typeface="Segoe UI" panose="020B0502040204020203" pitchFamily="34" charset="0"/>
                <a:ea typeface="Segoe UI" pitchFamily="34" charset="0"/>
                <a:cs typeface="Segoe UI" panose="020B0502040204020203" pitchFamily="34" charset="0"/>
              </a:rPr>
              <a:t> of a player.</a:t>
            </a:r>
          </a:p>
        </xdr:txBody>
      </xdr:sp>
      <xdr:sp macro="" textlink="">
        <xdr:nvSpPr>
          <xdr:cNvPr id="20" name="Oval 19" descr="1">
            <a:extLst>
              <a:ext uri="{FF2B5EF4-FFF2-40B4-BE49-F238E27FC236}">
                <a16:creationId xmlns:a16="http://schemas.microsoft.com/office/drawing/2014/main" xmlns="" id="{4796655A-1E79-9415-E97D-638949289045}"/>
              </a:ext>
            </a:extLst>
          </xdr:cNvPr>
          <xdr:cNvSpPr/>
        </xdr:nvSpPr>
        <xdr:spPr>
          <a:xfrm>
            <a:off x="232832" y="4352931"/>
            <a:ext cx="377837" cy="376963"/>
          </a:xfrm>
          <a:prstGeom prst="ellipse">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333376</xdr:colOff>
      <xdr:row>0</xdr:row>
      <xdr:rowOff>352425</xdr:rowOff>
    </xdr:from>
    <xdr:ext cx="9309411" cy="4097099"/>
    <xdr:grpSp>
      <xdr:nvGrpSpPr>
        <xdr:cNvPr id="32" name="Group 31">
          <a:extLst>
            <a:ext uri="{FF2B5EF4-FFF2-40B4-BE49-F238E27FC236}">
              <a16:creationId xmlns:a16="http://schemas.microsoft.com/office/drawing/2014/main" xmlns="" id="{6725C923-6B3B-4CCA-98A0-990F1C1B87A8}"/>
            </a:ext>
          </a:extLst>
        </xdr:cNvPr>
        <xdr:cNvGrpSpPr/>
      </xdr:nvGrpSpPr>
      <xdr:grpSpPr>
        <a:xfrm>
          <a:off x="333376" y="352425"/>
          <a:ext cx="9309411" cy="4097099"/>
          <a:chOff x="171451" y="285750"/>
          <a:chExt cx="9309411" cy="4097099"/>
        </a:xfrm>
      </xdr:grpSpPr>
      <xdr:grpSp>
        <xdr:nvGrpSpPr>
          <xdr:cNvPr id="13" name="Group 12">
            <a:extLst>
              <a:ext uri="{FF2B5EF4-FFF2-40B4-BE49-F238E27FC236}">
                <a16:creationId xmlns:a16="http://schemas.microsoft.com/office/drawing/2014/main" xmlns="" id="{3FA7D425-D370-44B8-8FA4-045B5D6E310A}"/>
              </a:ext>
            </a:extLst>
          </xdr:cNvPr>
          <xdr:cNvGrpSpPr/>
        </xdr:nvGrpSpPr>
        <xdr:grpSpPr>
          <a:xfrm>
            <a:off x="171451" y="285750"/>
            <a:ext cx="9309411" cy="4097099"/>
            <a:chOff x="171451" y="285750"/>
            <a:chExt cx="9309411" cy="4097099"/>
          </a:xfrm>
        </xdr:grpSpPr>
        <xdr:sp macro="" textlink="">
          <xdr:nvSpPr>
            <xdr:cNvPr id="30" name="Rectangle 29" descr="Background">
              <a:extLst>
                <a:ext uri="{FF2B5EF4-FFF2-40B4-BE49-F238E27FC236}">
                  <a16:creationId xmlns:a16="http://schemas.microsoft.com/office/drawing/2014/main" xmlns="" id="{7626CA03-671C-4586-BB83-B5B27BDAF61D}"/>
                </a:ext>
              </a:extLst>
            </xdr:cNvPr>
            <xdr:cNvSpPr/>
          </xdr:nvSpPr>
          <xdr:spPr>
            <a:xfrm>
              <a:off x="171451" y="285750"/>
              <a:ext cx="9299853" cy="3731895"/>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Rectangle 30" descr="Background">
              <a:extLst>
                <a:ext uri="{FF2B5EF4-FFF2-40B4-BE49-F238E27FC236}">
                  <a16:creationId xmlns:a16="http://schemas.microsoft.com/office/drawing/2014/main" xmlns="" id="{0EF2E102-5A65-4310-A323-6E9410B364FE}"/>
                </a:ext>
              </a:extLst>
            </xdr:cNvPr>
            <xdr:cNvSpPr/>
          </xdr:nvSpPr>
          <xdr:spPr>
            <a:xfrm>
              <a:off x="171451" y="1332861"/>
              <a:ext cx="9309411" cy="30499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4" name="Welcome Message" descr="Keep going. There are lots more ways to simplify your work:">
            <a:extLst>
              <a:ext uri="{FF2B5EF4-FFF2-40B4-BE49-F238E27FC236}">
                <a16:creationId xmlns:a16="http://schemas.microsoft.com/office/drawing/2014/main" xmlns="" id="{914889AE-4E16-4A8A-A641-A17A3C6BFA28}"/>
              </a:ext>
            </a:extLst>
          </xdr:cNvPr>
          <xdr:cNvSpPr txBox="1"/>
        </xdr:nvSpPr>
        <xdr:spPr>
          <a:xfrm>
            <a:off x="780726" y="19224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15" name="Welcome Message" descr="More questions about Excel?">
            <a:extLst>
              <a:ext uri="{FF2B5EF4-FFF2-40B4-BE49-F238E27FC236}">
                <a16:creationId xmlns:a16="http://schemas.microsoft.com/office/drawing/2014/main" xmlns="" id="{618A7547-5753-470B-942C-5C7C63E0E0A5}"/>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22" name="TextBox 21" descr="Learn more">
            <a:hlinkClick xmlns:r="http://schemas.openxmlformats.org/officeDocument/2006/relationships" r:id="rId1" tooltip="Learn more from LinkedIn Learning on the web"/>
            <a:extLst>
              <a:ext uri="{FF2B5EF4-FFF2-40B4-BE49-F238E27FC236}">
                <a16:creationId xmlns:a16="http://schemas.microsoft.com/office/drawing/2014/main" xmlns="" id="{BFBF1103-7F5C-4C45-8A78-4D0182CE11B2}"/>
              </a:ext>
            </a:extLst>
          </xdr:cNvPr>
          <xdr:cNvSpPr txBox="1"/>
        </xdr:nvSpPr>
        <xdr:spPr>
          <a:xfrm>
            <a:off x="2038350"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3" name="TextBox 22" descr="Learn more">
            <a:hlinkClick xmlns:r="http://schemas.openxmlformats.org/officeDocument/2006/relationships" r:id="rId2" tooltip="Learn more about the Excel Community on the web"/>
            <a:extLst>
              <a:ext uri="{FF2B5EF4-FFF2-40B4-BE49-F238E27FC236}">
                <a16:creationId xmlns:a16="http://schemas.microsoft.com/office/drawing/2014/main" xmlns="" id="{0E4F3BD9-1086-4455-B51C-A8936225A3CC}"/>
              </a:ext>
            </a:extLst>
          </xdr:cNvPr>
          <xdr:cNvSpPr txBox="1"/>
        </xdr:nvSpPr>
        <xdr:spPr>
          <a:xfrm>
            <a:off x="4891548" y="33778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4" name="TextBox 23" descr="Learn more">
            <a:hlinkClick xmlns:r="http://schemas.openxmlformats.org/officeDocument/2006/relationships" r:id="rId3" tooltip="Learn more about what's new in Excel on the web"/>
            <a:extLst>
              <a:ext uri="{FF2B5EF4-FFF2-40B4-BE49-F238E27FC236}">
                <a16:creationId xmlns:a16="http://schemas.microsoft.com/office/drawing/2014/main" xmlns="" id="{C99A8BC1-9314-4FC6-B158-3CC6B224F07E}"/>
              </a:ext>
            </a:extLst>
          </xdr:cNvPr>
          <xdr:cNvSpPr txBox="1"/>
        </xdr:nvSpPr>
        <xdr:spPr>
          <a:xfrm>
            <a:off x="7805492" y="33778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25" name="TextBox 24" descr="Community&#10;Ask questions and connect with other Excel fans">
            <a:hlinkClick xmlns:r="http://schemas.openxmlformats.org/officeDocument/2006/relationships" r:id="rId2" tooltip="Learn more about the Excel community on the web"/>
            <a:extLst>
              <a:ext uri="{FF2B5EF4-FFF2-40B4-BE49-F238E27FC236}">
                <a16:creationId xmlns:a16="http://schemas.microsoft.com/office/drawing/2014/main" xmlns="" id="{1293751F-7023-4F3D-A3F2-7A62FD5D2D64}"/>
              </a:ext>
            </a:extLst>
          </xdr:cNvPr>
          <xdr:cNvSpPr txBox="1"/>
        </xdr:nvSpPr>
        <xdr:spPr>
          <a:xfrm>
            <a:off x="4891548" y="23717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26" name="TextBox 25" descr="LinkedIn Learning&#10;Video courses for all levels—from beginner to advanced. Take at your own pace">
            <a:hlinkClick xmlns:r="http://schemas.openxmlformats.org/officeDocument/2006/relationships" r:id="rId1" tooltip="Learn more from LinkedIn Learning on the web"/>
            <a:extLst>
              <a:ext uri="{FF2B5EF4-FFF2-40B4-BE49-F238E27FC236}">
                <a16:creationId xmlns:a16="http://schemas.microsoft.com/office/drawing/2014/main" xmlns="" id="{ABA3844E-6077-4C10-A9E2-A3F7664F43A7}"/>
              </a:ext>
            </a:extLst>
          </xdr:cNvPr>
          <xdr:cNvSpPr txBox="1"/>
        </xdr:nvSpPr>
        <xdr:spPr>
          <a:xfrm>
            <a:off x="2038350" y="23698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27" name="Picture 26" descr="Computer">
            <a:hlinkClick xmlns:r="http://schemas.openxmlformats.org/officeDocument/2006/relationships" r:id="rId1" tooltip="Learn more from LinkedIn Learning on the web"/>
            <a:extLst>
              <a:ext uri="{FF2B5EF4-FFF2-40B4-BE49-F238E27FC236}">
                <a16:creationId xmlns:a16="http://schemas.microsoft.com/office/drawing/2014/main" xmlns="" id="{C1227E9C-C4C3-4ABA-B6D7-B63CC46C763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a:stretch/>
        </xdr:blipFill>
        <xdr:spPr>
          <a:xfrm>
            <a:off x="1104901" y="2601979"/>
            <a:ext cx="895350" cy="600076"/>
          </a:xfrm>
          <a:prstGeom prst="rect">
            <a:avLst/>
          </a:prstGeom>
        </xdr:spPr>
      </xdr:pic>
      <xdr:sp macro="" textlink="">
        <xdr:nvSpPr>
          <xdr:cNvPr id="28" name="TextBox 27" descr="What else is new?&#10;Office 365 subscribers get continual updates and new features">
            <a:hlinkClick xmlns:r="http://schemas.openxmlformats.org/officeDocument/2006/relationships" r:id="rId3" tooltip="Learn more about what's new in Excel on the web"/>
            <a:extLst>
              <a:ext uri="{FF2B5EF4-FFF2-40B4-BE49-F238E27FC236}">
                <a16:creationId xmlns:a16="http://schemas.microsoft.com/office/drawing/2014/main" xmlns="" id="{ECCFA6AB-0C67-4817-85A5-BD3EDB6C982F}"/>
              </a:ext>
            </a:extLst>
          </xdr:cNvPr>
          <xdr:cNvSpPr txBox="1"/>
        </xdr:nvSpPr>
        <xdr:spPr>
          <a:xfrm>
            <a:off x="7753351" y="23717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29" name="Picture 28" descr="Community">
            <a:hlinkClick xmlns:r="http://schemas.openxmlformats.org/officeDocument/2006/relationships" r:id="rId2" tooltip="Learn more from the Excel community on the web"/>
            <a:extLst>
              <a:ext uri="{FF2B5EF4-FFF2-40B4-BE49-F238E27FC236}">
                <a16:creationId xmlns:a16="http://schemas.microsoft.com/office/drawing/2014/main" xmlns="" id="{41B2A156-9057-46D4-BFEA-4C4DAD54015C}"/>
              </a:ext>
            </a:extLst>
          </xdr:cNvPr>
          <xdr:cNvPicPr>
            <a:picLocks noChangeAspect="1"/>
          </xdr:cNvPicPr>
        </xdr:nvPicPr>
        <xdr:blipFill>
          <a:blip xmlns:r="http://schemas.openxmlformats.org/officeDocument/2006/relationships" r:embed="rId5"/>
          <a:stretch>
            <a:fillRect/>
          </a:stretch>
        </xdr:blipFill>
        <xdr:spPr>
          <a:xfrm>
            <a:off x="3952875" y="2514716"/>
            <a:ext cx="926984" cy="774603"/>
          </a:xfrm>
          <a:prstGeom prst="rect">
            <a:avLst/>
          </a:prstGeom>
        </xdr:spPr>
      </xdr:pic>
    </xdr:grpSp>
    <xdr:clientData/>
  </xdr:oneCellAnchor>
  <xdr:oneCellAnchor>
    <xdr:from>
      <xdr:col>1</xdr:col>
      <xdr:colOff>6288963</xdr:colOff>
      <xdr:row>11</xdr:row>
      <xdr:rowOff>75852</xdr:rowOff>
    </xdr:from>
    <xdr:ext cx="974505" cy="786961"/>
    <xdr:grpSp>
      <xdr:nvGrpSpPr>
        <xdr:cNvPr id="5" name="Group 4" descr="What else is new?">
          <a:hlinkClick xmlns:r="http://schemas.openxmlformats.org/officeDocument/2006/relationships" r:id="rId3" tooltip="Learn more about what's new in Excel on the web"/>
          <a:extLst>
            <a:ext uri="{FF2B5EF4-FFF2-40B4-BE49-F238E27FC236}">
              <a16:creationId xmlns:a16="http://schemas.microsoft.com/office/drawing/2014/main" xmlns="" id="{C26483B0-64DC-4BE9-92D8-7D9943F8404A}"/>
            </a:ext>
          </a:extLst>
        </xdr:cNvPr>
        <xdr:cNvGrpSpPr/>
      </xdr:nvGrpSpPr>
      <xdr:grpSpPr>
        <a:xfrm>
          <a:off x="6962063" y="2742852"/>
          <a:ext cx="974505" cy="786961"/>
          <a:chOff x="6717588" y="3592566"/>
          <a:chExt cx="974505" cy="786961"/>
        </a:xfrm>
      </xdr:grpSpPr>
      <xdr:pic>
        <xdr:nvPicPr>
          <xdr:cNvPr id="6" name="Graphic 5" descr="Newspaper">
            <a:extLst>
              <a:ext uri="{FF2B5EF4-FFF2-40B4-BE49-F238E27FC236}">
                <a16:creationId xmlns:a16="http://schemas.microsoft.com/office/drawing/2014/main" xmlns="" id="{C4C50A08-36A1-4EB5-B3E3-5871348DA9AB}"/>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873201" y="3769928"/>
            <a:ext cx="669283" cy="609599"/>
          </a:xfrm>
          <a:prstGeom prst="rect">
            <a:avLst/>
          </a:prstGeom>
        </xdr:spPr>
      </xdr:pic>
      <xdr:grpSp>
        <xdr:nvGrpSpPr>
          <xdr:cNvPr id="7" name="Group 6" descr="Radiating lines">
            <a:extLst>
              <a:ext uri="{FF2B5EF4-FFF2-40B4-BE49-F238E27FC236}">
                <a16:creationId xmlns:a16="http://schemas.microsoft.com/office/drawing/2014/main" xmlns="" id="{E1BA0500-D74F-47DF-B174-42DE06128115}"/>
              </a:ext>
            </a:extLst>
          </xdr:cNvPr>
          <xdr:cNvGrpSpPr/>
        </xdr:nvGrpSpPr>
        <xdr:grpSpPr>
          <a:xfrm>
            <a:off x="6717588" y="3592566"/>
            <a:ext cx="974505" cy="414995"/>
            <a:chOff x="6717588" y="3592566"/>
            <a:chExt cx="974505" cy="414995"/>
          </a:xfrm>
        </xdr:grpSpPr>
        <xdr:cxnSp macro="">
          <xdr:nvCxnSpPr>
            <xdr:cNvPr id="8" name="Straight Connector 7" descr="Line">
              <a:extLst>
                <a:ext uri="{FF2B5EF4-FFF2-40B4-BE49-F238E27FC236}">
                  <a16:creationId xmlns:a16="http://schemas.microsoft.com/office/drawing/2014/main" xmlns="" id="{60F99F57-82B7-4C45-9E1F-6F539428C99F}"/>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 name="Straight Connector 8" descr="Line">
              <a:extLst>
                <a:ext uri="{FF2B5EF4-FFF2-40B4-BE49-F238E27FC236}">
                  <a16:creationId xmlns:a16="http://schemas.microsoft.com/office/drawing/2014/main" xmlns="" id="{3B5990D6-B9FE-4EE3-B6AF-131B8541AF7C}"/>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0" name="Straight Connector 9" descr="Line">
              <a:extLst>
                <a:ext uri="{FF2B5EF4-FFF2-40B4-BE49-F238E27FC236}">
                  <a16:creationId xmlns:a16="http://schemas.microsoft.com/office/drawing/2014/main" xmlns="" id="{14DE8C8C-88B2-47BC-9A89-7F755A4EEB16}"/>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descr="Line">
              <a:extLst>
                <a:ext uri="{FF2B5EF4-FFF2-40B4-BE49-F238E27FC236}">
                  <a16:creationId xmlns:a16="http://schemas.microsoft.com/office/drawing/2014/main" xmlns="" id="{2EC00F15-9B85-41E1-887D-BDD4E298A585}"/>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12" name="Straight Connector 11" descr="Line">
              <a:extLst>
                <a:ext uri="{FF2B5EF4-FFF2-40B4-BE49-F238E27FC236}">
                  <a16:creationId xmlns:a16="http://schemas.microsoft.com/office/drawing/2014/main" xmlns="" id="{6BB4DA8E-3D9A-4F41-BFA9-62787CEDBB3C}"/>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oneCellAnchor>
</xdr:wsDr>
</file>

<file path=xl/tables/table1.xml><?xml version="1.0" encoding="utf-8"?>
<table xmlns="http://schemas.openxmlformats.org/spreadsheetml/2006/main" id="5" name="Tabla5" displayName="Tabla5" ref="J1:P51" totalsRowShown="0">
  <autoFilter ref="J1:P51"/>
  <tableColumns count="7">
    <tableColumn id="1" name="Date" dataDxfId="16"/>
    <tableColumn id="2" name="Team A"/>
    <tableColumn id="3" name="Team B"/>
    <tableColumn id="4" name="Team A goals"/>
    <tableColumn id="5" name="Team B goals"/>
    <tableColumn id="6" name="Total Goals"/>
    <tableColumn id="7" name="Exercise 2" dataDxfId="15">
      <calculatedColumnFormula array="1">_xlfn.IFS(Tabla5[[#This Row],[Total Goals]]&gt;=3,"over2.5",Tabla5[[#This Row],[Total Goals]]&gt;=2,"over 1.5",Tabla5[[#This Row],[Total Goals]]&gt;=1,"over 0.5",Tabla5[[#This Row],[Total Goals]]&lt;=0,"no goals")</calculatedColumnFormula>
    </tableColumn>
  </tableColumns>
  <tableStyleInfo name="Exccel UI" showFirstColumn="0" showLastColumn="0" showRowStripes="1" showColumnStripes="0"/>
</table>
</file>

<file path=xl/tables/table2.xml><?xml version="1.0" encoding="utf-8"?>
<table xmlns="http://schemas.openxmlformats.org/spreadsheetml/2006/main" id="3" name="Table3" displayName="Table3" ref="K1:U338" totalsRowShown="0" headerRowDxfId="14">
  <autoFilter ref="K1:U338"/>
  <tableColumns count="11">
    <tableColumn id="1" name="Date" dataDxfId="13"/>
    <tableColumn id="2" name="Team A"/>
    <tableColumn id="3" name="Team B"/>
    <tableColumn id="4" name="Team A goals"/>
    <tableColumn id="5" name="Team B goals"/>
    <tableColumn id="6" name="Total Goals"/>
    <tableColumn id="7" name="BTTS" dataDxfId="12">
      <calculatedColumnFormula array="1">IF(AND(Table3[[#This Row],[Team A goals]:[Team B goals]]&gt;0),"yes","no")</calculatedColumnFormula>
    </tableColumn>
    <tableColumn id="8" name="Venue"/>
    <tableColumn id="9" name="Played at home" dataDxfId="11">
      <calculatedColumnFormula>IF(Table3[[#This Row],[Venue]]=Table3[[#This Row],[Team A]],"played at home","")</calculatedColumnFormula>
    </tableColumn>
    <tableColumn id="10" name="Is this a Spain match?" dataDxfId="10">
      <calculatedColumnFormula array="1">IF(OR(Table3[[#This Row],[Team A]:[Team B]]="Spain"),"Spain match","")</calculatedColumnFormula>
    </tableColumn>
    <tableColumn id="11" name="Columna1" dataDxfId="0"/>
  </tableColumns>
  <tableStyleInfo name="TableStyleLight9" showFirstColumn="0" showLastColumn="0" showRowStripes="1" showColumnStripes="0"/>
</table>
</file>

<file path=xl/tables/table3.xml><?xml version="1.0" encoding="utf-8"?>
<table xmlns="http://schemas.openxmlformats.org/spreadsheetml/2006/main" id="1" name="Table1" displayName="Table1" ref="K2:R339" totalsRowShown="0">
  <autoFilter ref="K2:R339"/>
  <tableColumns count="8">
    <tableColumn id="1" name="Date" dataDxfId="9"/>
    <tableColumn id="2" name="Team A"/>
    <tableColumn id="3" name="Team B"/>
    <tableColumn id="4" name="Team A Goals"/>
    <tableColumn id="5" name="Team B Goals"/>
    <tableColumn id="6" name="Total Goals" dataDxfId="8">
      <calculatedColumnFormula>SUM(Table1[[#This Row],[Team A Goals]:[Team B Goals]])</calculatedColumnFormula>
    </tableColumn>
    <tableColumn id="7" name="Result" dataDxfId="7">
      <calculatedColumnFormula array="1">_xlfn.IFS(Table1[[#This Row],[Team A Goals]]&gt;Table1[[#This Row],[Team B Goals]],"team a won",Table1[[#This Row],[Team A Goals]]&lt;Table1[[#This Row],[Team B Goals]],"team b won",Table1[[#This Row],[Team A Goals]]=Table1[[#This Row],[Team B Goals]],"draw")</calculatedColumnFormula>
    </tableColumn>
    <tableColumn id="8" name="Over/Under 2.5" dataDxfId="6">
      <calculatedColumnFormula array="1">_xlfn.IFS(Table1[[#This Row],[Total Goals]]&gt;=3,"over 2.5 goals",Table1[[#This Row],[Total Goals]]&lt;=2,"under 2.5 goals")</calculatedColumnFormula>
    </tableColum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J1:R3121" totalsRowShown="0">
  <autoFilter ref="J1:R3121"/>
  <tableColumns count="9">
    <tableColumn id="1" name="Name"/>
    <tableColumn id="2" name="Age"/>
    <tableColumn id="3" name="Rating"/>
    <tableColumn id="7" name="Height (cm)"/>
    <tableColumn id="8" name="Weight (kg)"/>
    <tableColumn id="9" name="Prefered foot"/>
    <tableColumn id="12" name="Value" dataDxfId="5"/>
    <tableColumn id="13" name="Candidate" dataDxfId="4">
      <calculatedColumnFormula>IF(AND(Table4[[#This Row],[Age]]&lt;=28,Table4[[#This Row],[Prefered foot]]="left",Table4[[#This Row],[Value]]&lt;10000000),"candidate","rejected")</calculatedColumnFormula>
    </tableColumn>
    <tableColumn id="14" name="Minimum" dataDxfId="3">
      <calculatedColumnFormula>IF(OR(Table4[[#This Row],[Age]]&lt;=21,Table4[[#This Row],[Rating]]&gt;=85,Table4[[#This Row],[Height (cm)]]&gt;=187),"minimum","")</calculatedColumnFormula>
    </tableColumn>
  </tableColumns>
  <tableStyleInfo name="TableStyleLight9" showFirstColumn="0" showLastColumn="0" showRowStripes="1" showColumnStripes="0"/>
</table>
</file>

<file path=xl/tables/table5.xml><?xml version="1.0" encoding="utf-8"?>
<table xmlns="http://schemas.openxmlformats.org/spreadsheetml/2006/main" id="6" name="Table6" displayName="Table6" ref="K1:Q3121" totalsRowShown="0">
  <autoFilter ref="K1:Q3121"/>
  <tableColumns count="7">
    <tableColumn id="1" name="Name"/>
    <tableColumn id="2" name="Age"/>
    <tableColumn id="3" name="Rating"/>
    <tableColumn id="4" name="Height (cm)"/>
    <tableColumn id="5" name="Weight (kg)"/>
    <tableColumn id="6" name="Value" dataDxfId="2"/>
    <tableColumn id="7" name="Prospects" dataDxfId="1">
      <calculatedColumnFormula>IF(Table6[[#This Row],[Value]]&gt;=20000000,"out of budget",IF(Table6[[#This Row],[Value]]&gt;10000000,"negotiable",IF(Table6[[#This Row],[Value]]&lt;=10000000,"on the radar")))</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20016FD-C321-4CFD-A64E-8EB60DC55068}">
  <we:reference id="db18cc72-1a17-45df-b60e-7ffb655e8af5" version="1.0.0.0" store="EXCatalog" storeType="EXCatalog"/>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460938-801C-4A3D-A468-4AEDABD47C2E}">
  <we:reference id="wa200005271" version="2.5.5.0" store="en-US"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xmlns=""/>
    </a:ext>
    <a:ext xmlns:a="http://schemas.openxmlformats.org/drawingml/2006/main" uri="{7C84B067-C214-45C3-A712-C9D94CD141B2}">
      <we:customFunctionIdList xmlns="">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showRowColHeaders="0" workbookViewId="0"/>
  </sheetViews>
  <sheetFormatPr baseColWidth="10" defaultColWidth="11.140625" defaultRowHeight="20.25" customHeight="1" x14ac:dyDescent="0.25"/>
  <cols>
    <col min="1" max="1" width="129.85546875" style="1" customWidth="1"/>
    <col min="2" max="2" width="3.42578125" style="1" customWidth="1"/>
    <col min="3" max="16384" width="11.140625" style="1"/>
  </cols>
  <sheetData>
    <row r="1" spans="1:1" ht="20.25" customHeight="1" x14ac:dyDescent="1.25">
      <c r="A1" s="10"/>
    </row>
    <row r="2" spans="1:1" ht="102" customHeight="1" x14ac:dyDescent="1.25">
      <c r="A2" s="10" t="s">
        <v>8</v>
      </c>
    </row>
    <row r="3" spans="1:1" ht="45" x14ac:dyDescent="0.35">
      <c r="A3" s="2" t="s">
        <v>7</v>
      </c>
    </row>
    <row r="4" spans="1:1" ht="264" customHeight="1" x14ac:dyDescent="0.25">
      <c r="A4" s="3" t="s">
        <v>0</v>
      </c>
    </row>
    <row r="5" spans="1:1" ht="20.25" customHeight="1" x14ac:dyDescent="0.35">
      <c r="A5" s="2"/>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C1:P338"/>
  <sheetViews>
    <sheetView tabSelected="1" topLeftCell="B1" zoomScale="102" zoomScaleNormal="80" workbookViewId="0">
      <selection activeCell="D32" sqref="D32"/>
    </sheetView>
  </sheetViews>
  <sheetFormatPr baseColWidth="10" defaultColWidth="8.85546875" defaultRowHeight="15" x14ac:dyDescent="0.25"/>
  <cols>
    <col min="3" max="3" width="27.85546875" bestFit="1" customWidth="1"/>
    <col min="4" max="4" width="14.140625" bestFit="1" customWidth="1"/>
    <col min="10" max="10" width="11.7109375" bestFit="1" customWidth="1"/>
    <col min="11" max="12" width="16.28515625" bestFit="1" customWidth="1"/>
    <col min="13" max="16" width="13.28515625" customWidth="1"/>
  </cols>
  <sheetData>
    <row r="1" spans="10:16" x14ac:dyDescent="0.25">
      <c r="J1" t="s">
        <v>2759</v>
      </c>
      <c r="K1" t="s">
        <v>2761</v>
      </c>
      <c r="L1" t="s">
        <v>2762</v>
      </c>
      <c r="M1" t="s">
        <v>2808</v>
      </c>
      <c r="N1" t="s">
        <v>2807</v>
      </c>
      <c r="O1" t="s">
        <v>2763</v>
      </c>
      <c r="P1" t="s">
        <v>2760</v>
      </c>
    </row>
    <row r="2" spans="10:16" x14ac:dyDescent="0.25">
      <c r="J2" s="11">
        <v>22103</v>
      </c>
      <c r="K2" t="s">
        <v>2767</v>
      </c>
      <c r="L2" t="s">
        <v>2768</v>
      </c>
      <c r="M2">
        <v>0</v>
      </c>
      <c r="N2">
        <v>3</v>
      </c>
      <c r="O2">
        <v>3</v>
      </c>
      <c r="P2" t="str" cm="1">
        <f t="array" ref="P2">_xlfn.IFS(Tabla5[[#This Row],[Total Goals]]&gt;=3,"over2.5",Tabla5[[#This Row],[Total Goals]]&gt;=2,"over 1.5",Tabla5[[#This Row],[Total Goals]]&gt;=1,"over 0.5",Tabla5[[#This Row],[Total Goals]]&lt;=0,"no goals")</f>
        <v>over2.5</v>
      </c>
    </row>
    <row r="3" spans="10:16" x14ac:dyDescent="0.25">
      <c r="J3" s="11">
        <v>22103</v>
      </c>
      <c r="K3" t="s">
        <v>2767</v>
      </c>
      <c r="L3" t="s">
        <v>2770</v>
      </c>
      <c r="M3">
        <v>4</v>
      </c>
      <c r="N3">
        <v>5</v>
      </c>
      <c r="O3">
        <v>9</v>
      </c>
      <c r="P3" t="str" cm="1">
        <f t="array" ref="P3">_xlfn.IFS(Tabla5[[#This Row],[Total Goals]]&gt;=3,"over2.5",Tabla5[[#This Row],[Total Goals]]&gt;=2,"over 1.5",Tabla5[[#This Row],[Total Goals]]&gt;=1,"over 0.5",Tabla5[[#This Row],[Total Goals]]&lt;=0,"no goals")</f>
        <v>over2.5</v>
      </c>
    </row>
    <row r="4" spans="10:16" x14ac:dyDescent="0.25">
      <c r="J4" s="11">
        <v>22106</v>
      </c>
      <c r="K4" t="s">
        <v>2767</v>
      </c>
      <c r="L4" t="s">
        <v>2767</v>
      </c>
      <c r="M4">
        <v>0</v>
      </c>
      <c r="N4">
        <v>2</v>
      </c>
      <c r="O4">
        <v>2</v>
      </c>
      <c r="P4" t="str" cm="1">
        <f t="array" ref="P4">_xlfn.IFS(Tabla5[[#This Row],[Total Goals]]&gt;=3,"over2.5",Tabla5[[#This Row],[Total Goals]]&gt;=2,"over 1.5",Tabla5[[#This Row],[Total Goals]]&gt;=1,"over 0.5",Tabla5[[#This Row],[Total Goals]]&lt;=0,"no goals")</f>
        <v>over 1.5</v>
      </c>
    </row>
    <row r="5" spans="10:16" x14ac:dyDescent="0.25">
      <c r="J5" s="11">
        <v>22107</v>
      </c>
      <c r="K5" t="s">
        <v>2767</v>
      </c>
      <c r="L5" t="s">
        <v>2770</v>
      </c>
      <c r="M5">
        <v>2</v>
      </c>
      <c r="N5">
        <v>1</v>
      </c>
      <c r="O5">
        <v>3</v>
      </c>
      <c r="P5" t="str" cm="1">
        <f t="array" ref="P5">_xlfn.IFS(Tabla5[[#This Row],[Total Goals]]&gt;=3,"over2.5",Tabla5[[#This Row],[Total Goals]]&gt;=2,"over 1.5",Tabla5[[#This Row],[Total Goals]]&gt;=1,"over 0.5",Tabla5[[#This Row],[Total Goals]]&lt;=0,"no goals")</f>
        <v>over2.5</v>
      </c>
    </row>
    <row r="6" spans="10:16" x14ac:dyDescent="0.25">
      <c r="J6" s="11">
        <v>23545</v>
      </c>
      <c r="K6" t="s">
        <v>2767</v>
      </c>
      <c r="L6" t="s">
        <v>2768</v>
      </c>
      <c r="M6">
        <v>0</v>
      </c>
      <c r="N6">
        <v>3</v>
      </c>
      <c r="O6">
        <v>3</v>
      </c>
      <c r="P6" t="str" cm="1">
        <f t="array" ref="P6">_xlfn.IFS(Tabla5[[#This Row],[Total Goals]]&gt;=3,"over2.5",Tabla5[[#This Row],[Total Goals]]&gt;=2,"over 1.5",Tabla5[[#This Row],[Total Goals]]&gt;=1,"over 0.5",Tabla5[[#This Row],[Total Goals]]&lt;=0,"no goals")</f>
        <v>over2.5</v>
      </c>
    </row>
    <row r="7" spans="10:16" x14ac:dyDescent="0.25">
      <c r="J7" s="11">
        <v>23545</v>
      </c>
      <c r="K7" t="s">
        <v>2767</v>
      </c>
      <c r="L7" t="s">
        <v>2773</v>
      </c>
      <c r="M7">
        <v>2</v>
      </c>
      <c r="N7">
        <v>1</v>
      </c>
      <c r="O7">
        <v>3</v>
      </c>
      <c r="P7" t="str" cm="1">
        <f t="array" ref="P7">_xlfn.IFS(Tabla5[[#This Row],[Total Goals]]&gt;=3,"over2.5",Tabla5[[#This Row],[Total Goals]]&gt;=2,"over 1.5",Tabla5[[#This Row],[Total Goals]]&gt;=1,"over 0.5",Tabla5[[#This Row],[Total Goals]]&lt;=0,"no goals")</f>
        <v>over2.5</v>
      </c>
    </row>
    <row r="8" spans="10:16" x14ac:dyDescent="0.25">
      <c r="J8" s="11">
        <v>23548</v>
      </c>
      <c r="K8" t="s">
        <v>2767</v>
      </c>
      <c r="L8" t="s">
        <v>2771</v>
      </c>
      <c r="M8">
        <v>3</v>
      </c>
      <c r="N8">
        <v>1</v>
      </c>
      <c r="O8">
        <v>4</v>
      </c>
      <c r="P8" t="str" cm="1">
        <f t="array" ref="P8">_xlfn.IFS(Tabla5[[#This Row],[Total Goals]]&gt;=3,"over2.5",Tabla5[[#This Row],[Total Goals]]&gt;=2,"over 1.5",Tabla5[[#This Row],[Total Goals]]&gt;=1,"over 0.5",Tabla5[[#This Row],[Total Goals]]&lt;=0,"no goals")</f>
        <v>over2.5</v>
      </c>
    </row>
    <row r="9" spans="10:16" x14ac:dyDescent="0.25">
      <c r="J9" s="11">
        <v>23549</v>
      </c>
      <c r="K9" t="s">
        <v>2767</v>
      </c>
      <c r="L9" t="s">
        <v>2768</v>
      </c>
      <c r="M9">
        <v>2</v>
      </c>
      <c r="N9">
        <v>1</v>
      </c>
      <c r="O9">
        <v>3</v>
      </c>
      <c r="P9" t="str" cm="1">
        <f t="array" ref="P9">_xlfn.IFS(Tabla5[[#This Row],[Total Goals]]&gt;=3,"over2.5",Tabla5[[#This Row],[Total Goals]]&gt;=2,"over 1.5",Tabla5[[#This Row],[Total Goals]]&gt;=1,"over 0.5",Tabla5[[#This Row],[Total Goals]]&lt;=0,"no goals")</f>
        <v>over2.5</v>
      </c>
    </row>
    <row r="10" spans="10:16" x14ac:dyDescent="0.25">
      <c r="J10" s="11">
        <v>24994</v>
      </c>
      <c r="K10" t="s">
        <v>2767</v>
      </c>
      <c r="L10" t="s">
        <v>2770</v>
      </c>
      <c r="M10">
        <v>0</v>
      </c>
      <c r="N10">
        <v>1</v>
      </c>
      <c r="O10">
        <v>1</v>
      </c>
      <c r="P10" t="str" cm="1">
        <f t="array" ref="P10">_xlfn.IFS(Tabla5[[#This Row],[Total Goals]]&gt;=3,"over2.5",Tabla5[[#This Row],[Total Goals]]&gt;=2,"over 1.5",Tabla5[[#This Row],[Total Goals]]&gt;=1,"over 0.5",Tabla5[[#This Row],[Total Goals]]&lt;=0,"no goals")</f>
        <v>over 0.5</v>
      </c>
    </row>
    <row r="11" spans="10:16" x14ac:dyDescent="0.25">
      <c r="J11" s="11">
        <v>24994</v>
      </c>
      <c r="K11" t="s">
        <v>2767</v>
      </c>
      <c r="L11" t="s">
        <v>2768</v>
      </c>
      <c r="M11">
        <v>0</v>
      </c>
      <c r="N11">
        <v>0</v>
      </c>
      <c r="O11">
        <v>0</v>
      </c>
      <c r="P11" t="str" cm="1">
        <f t="array" ref="P11">_xlfn.IFS(Tabla5[[#This Row],[Total Goals]]&gt;=3,"over2.5",Tabla5[[#This Row],[Total Goals]]&gt;=2,"over 1.5",Tabla5[[#This Row],[Total Goals]]&gt;=1,"over 0.5",Tabla5[[#This Row],[Total Goals]]&lt;=0,"no goals")</f>
        <v>no goals</v>
      </c>
    </row>
    <row r="12" spans="10:16" x14ac:dyDescent="0.25">
      <c r="J12" s="11">
        <v>24997</v>
      </c>
      <c r="K12" t="s">
        <v>2767</v>
      </c>
      <c r="L12" t="s">
        <v>2768</v>
      </c>
      <c r="M12">
        <v>2</v>
      </c>
      <c r="N12">
        <v>0</v>
      </c>
      <c r="O12">
        <v>2</v>
      </c>
      <c r="P12" t="str" cm="1">
        <f t="array" ref="P12">_xlfn.IFS(Tabla5[[#This Row],[Total Goals]]&gt;=3,"over2.5",Tabla5[[#This Row],[Total Goals]]&gt;=2,"over 1.5",Tabla5[[#This Row],[Total Goals]]&gt;=1,"over 0.5",Tabla5[[#This Row],[Total Goals]]&lt;=0,"no goals")</f>
        <v>over 1.5</v>
      </c>
    </row>
    <row r="13" spans="10:16" x14ac:dyDescent="0.25">
      <c r="J13" s="11">
        <v>24997</v>
      </c>
      <c r="K13" t="s">
        <v>2767</v>
      </c>
      <c r="L13" t="s">
        <v>2770</v>
      </c>
      <c r="M13">
        <v>1</v>
      </c>
      <c r="N13">
        <v>1</v>
      </c>
      <c r="O13">
        <v>2</v>
      </c>
      <c r="P13" t="str" cm="1">
        <f t="array" ref="P13">_xlfn.IFS(Tabla5[[#This Row],[Total Goals]]&gt;=3,"over2.5",Tabla5[[#This Row],[Total Goals]]&gt;=2,"over 1.5",Tabla5[[#This Row],[Total Goals]]&gt;=1,"over 0.5",Tabla5[[#This Row],[Total Goals]]&lt;=0,"no goals")</f>
        <v>over 1.5</v>
      </c>
    </row>
    <row r="14" spans="10:16" x14ac:dyDescent="0.25">
      <c r="J14" s="11">
        <v>24999</v>
      </c>
      <c r="K14" t="s">
        <v>2767</v>
      </c>
      <c r="L14" t="s">
        <v>2770</v>
      </c>
      <c r="M14">
        <v>2</v>
      </c>
      <c r="N14">
        <v>0</v>
      </c>
      <c r="O14">
        <v>2</v>
      </c>
      <c r="P14" t="str" cm="1">
        <f t="array" ref="P14">_xlfn.IFS(Tabla5[[#This Row],[Total Goals]]&gt;=3,"over2.5",Tabla5[[#This Row],[Total Goals]]&gt;=2,"over 1.5",Tabla5[[#This Row],[Total Goals]]&gt;=1,"over 0.5",Tabla5[[#This Row],[Total Goals]]&lt;=0,"no goals")</f>
        <v>over 1.5</v>
      </c>
    </row>
    <row r="15" spans="10:16" x14ac:dyDescent="0.25">
      <c r="J15" s="11">
        <v>26464</v>
      </c>
      <c r="K15" t="s">
        <v>2767</v>
      </c>
      <c r="L15" t="s">
        <v>2777</v>
      </c>
      <c r="M15">
        <v>1</v>
      </c>
      <c r="N15">
        <v>2</v>
      </c>
      <c r="O15">
        <v>3</v>
      </c>
      <c r="P15" t="str" cm="1">
        <f t="array" ref="P15">_xlfn.IFS(Tabla5[[#This Row],[Total Goals]]&gt;=3,"over2.5",Tabla5[[#This Row],[Total Goals]]&gt;=2,"over 1.5",Tabla5[[#This Row],[Total Goals]]&gt;=1,"over 0.5",Tabla5[[#This Row],[Total Goals]]&lt;=0,"no goals")</f>
        <v>over2.5</v>
      </c>
    </row>
    <row r="16" spans="10:16" x14ac:dyDescent="0.25">
      <c r="J16" s="11">
        <v>26464</v>
      </c>
      <c r="K16" t="s">
        <v>2767</v>
      </c>
      <c r="L16" t="s">
        <v>2768</v>
      </c>
      <c r="M16">
        <v>0</v>
      </c>
      <c r="N16">
        <v>1</v>
      </c>
      <c r="O16">
        <v>1</v>
      </c>
      <c r="P16" t="str" cm="1">
        <f t="array" ref="P16">_xlfn.IFS(Tabla5[[#This Row],[Total Goals]]&gt;=3,"over2.5",Tabla5[[#This Row],[Total Goals]]&gt;=2,"over 1.5",Tabla5[[#This Row],[Total Goals]]&gt;=1,"over 0.5",Tabla5[[#This Row],[Total Goals]]&lt;=0,"no goals")</f>
        <v>over 0.5</v>
      </c>
    </row>
    <row r="17" spans="3:16" x14ac:dyDescent="0.25">
      <c r="J17" s="11">
        <v>26467</v>
      </c>
      <c r="K17" t="s">
        <v>2767</v>
      </c>
      <c r="L17" t="s">
        <v>2773</v>
      </c>
      <c r="M17">
        <v>2</v>
      </c>
      <c r="N17">
        <v>1</v>
      </c>
      <c r="O17">
        <v>3</v>
      </c>
      <c r="P17" t="str" cm="1">
        <f t="array" ref="P17">_xlfn.IFS(Tabla5[[#This Row],[Total Goals]]&gt;=3,"over2.5",Tabla5[[#This Row],[Total Goals]]&gt;=2,"over 1.5",Tabla5[[#This Row],[Total Goals]]&gt;=1,"over 0.5",Tabla5[[#This Row],[Total Goals]]&lt;=0,"no goals")</f>
        <v>over2.5</v>
      </c>
    </row>
    <row r="18" spans="3:16" x14ac:dyDescent="0.25">
      <c r="J18" s="11">
        <v>26468</v>
      </c>
      <c r="K18" t="s">
        <v>2767</v>
      </c>
      <c r="L18" t="s">
        <v>2768</v>
      </c>
      <c r="M18">
        <v>3</v>
      </c>
      <c r="N18">
        <v>0</v>
      </c>
      <c r="O18">
        <v>3</v>
      </c>
      <c r="P18" t="str" cm="1">
        <f t="array" ref="P18">_xlfn.IFS(Tabla5[[#This Row],[Total Goals]]&gt;=3,"over2.5",Tabla5[[#This Row],[Total Goals]]&gt;=2,"over 1.5",Tabla5[[#This Row],[Total Goals]]&gt;=1,"over 0.5",Tabla5[[#This Row],[Total Goals]]&lt;=0,"no goals")</f>
        <v>over2.5</v>
      </c>
    </row>
    <row r="19" spans="3:16" x14ac:dyDescent="0.25">
      <c r="J19" s="11">
        <v>27927</v>
      </c>
      <c r="K19" t="s">
        <v>2767</v>
      </c>
      <c r="L19" t="s">
        <v>2778</v>
      </c>
      <c r="M19">
        <v>3</v>
      </c>
      <c r="N19">
        <v>1</v>
      </c>
      <c r="O19">
        <v>4</v>
      </c>
      <c r="P19" t="str" cm="1">
        <f t="array" ref="P19">_xlfn.IFS(Tabla5[[#This Row],[Total Goals]]&gt;=3,"over2.5",Tabla5[[#This Row],[Total Goals]]&gt;=2,"over 1.5",Tabla5[[#This Row],[Total Goals]]&gt;=1,"over 0.5",Tabla5[[#This Row],[Total Goals]]&lt;=0,"no goals")</f>
        <v>over2.5</v>
      </c>
    </row>
    <row r="20" spans="3:16" x14ac:dyDescent="0.25">
      <c r="J20" s="11">
        <v>27928</v>
      </c>
      <c r="K20" t="s">
        <v>2767</v>
      </c>
      <c r="L20" t="s">
        <v>2777</v>
      </c>
      <c r="M20">
        <v>2</v>
      </c>
      <c r="N20">
        <v>4</v>
      </c>
      <c r="O20">
        <v>6</v>
      </c>
      <c r="P20" t="str" cm="1">
        <f t="array" ref="P20">_xlfn.IFS(Tabla5[[#This Row],[Total Goals]]&gt;=3,"over2.5",Tabla5[[#This Row],[Total Goals]]&gt;=2,"over 1.5",Tabla5[[#This Row],[Total Goals]]&gt;=1,"over 0.5",Tabla5[[#This Row],[Total Goals]]&lt;=0,"no goals")</f>
        <v>over2.5</v>
      </c>
    </row>
    <row r="21" spans="3:16" x14ac:dyDescent="0.25">
      <c r="J21" s="11">
        <v>27930</v>
      </c>
      <c r="K21" t="s">
        <v>2767</v>
      </c>
      <c r="L21" t="s">
        <v>2778</v>
      </c>
      <c r="M21">
        <v>2</v>
      </c>
      <c r="N21">
        <v>3</v>
      </c>
      <c r="O21">
        <v>5</v>
      </c>
      <c r="P21" t="str" cm="1">
        <f t="array" ref="P21">_xlfn.IFS(Tabla5[[#This Row],[Total Goals]]&gt;=3,"over2.5",Tabla5[[#This Row],[Total Goals]]&gt;=2,"over 1.5",Tabla5[[#This Row],[Total Goals]]&gt;=1,"over 0.5",Tabla5[[#This Row],[Total Goals]]&lt;=0,"no goals")</f>
        <v>over2.5</v>
      </c>
    </row>
    <row r="22" spans="3:16" x14ac:dyDescent="0.25">
      <c r="J22" s="11">
        <v>27931</v>
      </c>
      <c r="K22" t="s">
        <v>2767</v>
      </c>
      <c r="L22" t="s">
        <v>2777</v>
      </c>
      <c r="M22">
        <v>2</v>
      </c>
      <c r="N22">
        <v>2</v>
      </c>
      <c r="O22">
        <v>4</v>
      </c>
      <c r="P22" t="str" cm="1">
        <f t="array" ref="P22">_xlfn.IFS(Tabla5[[#This Row],[Total Goals]]&gt;=3,"over2.5",Tabla5[[#This Row],[Total Goals]]&gt;=2,"over 1.5",Tabla5[[#This Row],[Total Goals]]&gt;=1,"over 0.5",Tabla5[[#This Row],[Total Goals]]&lt;=0,"no goals")</f>
        <v>over2.5</v>
      </c>
    </row>
    <row r="23" spans="3:16" x14ac:dyDescent="0.25">
      <c r="J23" s="11">
        <v>29383</v>
      </c>
      <c r="K23" t="s">
        <v>2767</v>
      </c>
      <c r="L23" t="s">
        <v>2777</v>
      </c>
      <c r="M23">
        <v>0</v>
      </c>
      <c r="N23">
        <v>1</v>
      </c>
      <c r="O23">
        <v>1</v>
      </c>
      <c r="P23" t="str" cm="1">
        <f t="array" ref="P23">_xlfn.IFS(Tabla5[[#This Row],[Total Goals]]&gt;=3,"over2.5",Tabla5[[#This Row],[Total Goals]]&gt;=2,"over 1.5",Tabla5[[#This Row],[Total Goals]]&gt;=1,"over 0.5",Tabla5[[#This Row],[Total Goals]]&lt;=0,"no goals")</f>
        <v>over 0.5</v>
      </c>
    </row>
    <row r="24" spans="3:16" x14ac:dyDescent="0.25">
      <c r="J24" s="11">
        <v>29383</v>
      </c>
      <c r="K24" t="s">
        <v>2767</v>
      </c>
      <c r="L24" t="s">
        <v>2779</v>
      </c>
      <c r="M24">
        <v>1</v>
      </c>
      <c r="N24">
        <v>0</v>
      </c>
      <c r="O24">
        <v>1</v>
      </c>
      <c r="P24" t="str" cm="1">
        <f t="array" ref="P24">_xlfn.IFS(Tabla5[[#This Row],[Total Goals]]&gt;=3,"over2.5",Tabla5[[#This Row],[Total Goals]]&gt;=2,"over 1.5",Tabla5[[#This Row],[Total Goals]]&gt;=1,"over 0.5",Tabla5[[#This Row],[Total Goals]]&lt;=0,"no goals")</f>
        <v>over 0.5</v>
      </c>
    </row>
    <row r="25" spans="3:16" x14ac:dyDescent="0.25">
      <c r="J25" s="11">
        <v>29384</v>
      </c>
      <c r="K25" t="s">
        <v>2767</v>
      </c>
      <c r="L25" t="s">
        <v>2774</v>
      </c>
      <c r="M25">
        <v>1</v>
      </c>
      <c r="N25">
        <v>1</v>
      </c>
      <c r="O25">
        <v>2</v>
      </c>
      <c r="P25" t="str" cm="1">
        <f t="array" ref="P25">_xlfn.IFS(Tabla5[[#This Row],[Total Goals]]&gt;=3,"over2.5",Tabla5[[#This Row],[Total Goals]]&gt;=2,"over 1.5",Tabla5[[#This Row],[Total Goals]]&gt;=1,"over 0.5",Tabla5[[#This Row],[Total Goals]]&lt;=0,"no goals")</f>
        <v>over 1.5</v>
      </c>
    </row>
    <row r="26" spans="3:16" ht="15.75" thickBot="1" x14ac:dyDescent="0.3">
      <c r="J26" s="11">
        <v>29384</v>
      </c>
      <c r="K26" t="s">
        <v>2767</v>
      </c>
      <c r="L26" t="s">
        <v>2772</v>
      </c>
      <c r="M26">
        <v>0</v>
      </c>
      <c r="N26">
        <v>0</v>
      </c>
      <c r="O26">
        <v>0</v>
      </c>
      <c r="P26" t="str" cm="1">
        <f t="array" ref="P26">_xlfn.IFS(Tabla5[[#This Row],[Total Goals]]&gt;=3,"over2.5",Tabla5[[#This Row],[Total Goals]]&gt;=2,"over 1.5",Tabla5[[#This Row],[Total Goals]]&gt;=1,"over 0.5",Tabla5[[#This Row],[Total Goals]]&lt;=0,"no goals")</f>
        <v>no goals</v>
      </c>
    </row>
    <row r="27" spans="3:16" ht="15.75" thickBot="1" x14ac:dyDescent="0.3">
      <c r="C27" s="14" t="s">
        <v>2812</v>
      </c>
      <c r="D27" s="15">
        <f>COUNT(M:M)</f>
        <v>50</v>
      </c>
      <c r="J27" s="11">
        <v>29386</v>
      </c>
      <c r="K27" t="s">
        <v>2767</v>
      </c>
      <c r="L27" t="s">
        <v>2778</v>
      </c>
      <c r="M27">
        <v>3</v>
      </c>
      <c r="N27">
        <v>2</v>
      </c>
      <c r="O27">
        <v>5</v>
      </c>
      <c r="P27" t="str" cm="1">
        <f t="array" ref="P27">_xlfn.IFS(Tabla5[[#This Row],[Total Goals]]&gt;=3,"over2.5",Tabla5[[#This Row],[Total Goals]]&gt;=2,"over 1.5",Tabla5[[#This Row],[Total Goals]]&gt;=1,"over 0.5",Tabla5[[#This Row],[Total Goals]]&lt;=0,"no goals")</f>
        <v>over2.5</v>
      </c>
    </row>
    <row r="28" spans="3:16" ht="15.75" thickBot="1" x14ac:dyDescent="0.3">
      <c r="J28" s="11">
        <v>29386</v>
      </c>
      <c r="K28" t="s">
        <v>2767</v>
      </c>
      <c r="L28" t="s">
        <v>2767</v>
      </c>
      <c r="M28">
        <v>1</v>
      </c>
      <c r="N28">
        <v>3</v>
      </c>
      <c r="O28">
        <v>4</v>
      </c>
      <c r="P28" t="str" cm="1">
        <f t="array" ref="P28">_xlfn.IFS(Tabla5[[#This Row],[Total Goals]]&gt;=3,"over2.5",Tabla5[[#This Row],[Total Goals]]&gt;=2,"over 1.5",Tabla5[[#This Row],[Total Goals]]&gt;=1,"over 0.5",Tabla5[[#This Row],[Total Goals]]&lt;=0,"no goals")</f>
        <v>over2.5</v>
      </c>
    </row>
    <row r="29" spans="3:16" ht="15.75" thickBot="1" x14ac:dyDescent="0.3">
      <c r="C29" s="14" t="s">
        <v>2813</v>
      </c>
      <c r="D29" s="15">
        <f>AVERAGE(O:O)</f>
        <v>2.68</v>
      </c>
      <c r="J29" s="11">
        <v>29387</v>
      </c>
      <c r="K29" t="s">
        <v>2767</v>
      </c>
      <c r="L29" t="s">
        <v>2772</v>
      </c>
      <c r="M29">
        <v>2</v>
      </c>
      <c r="N29">
        <v>1</v>
      </c>
      <c r="O29">
        <v>3</v>
      </c>
      <c r="P29" t="str" cm="1">
        <f t="array" ref="P29">_xlfn.IFS(Tabla5[[#This Row],[Total Goals]]&gt;=3,"over2.5",Tabla5[[#This Row],[Total Goals]]&gt;=2,"over 1.5",Tabla5[[#This Row],[Total Goals]]&gt;=1,"over 0.5",Tabla5[[#This Row],[Total Goals]]&lt;=0,"no goals")</f>
        <v>over2.5</v>
      </c>
    </row>
    <row r="30" spans="3:16" ht="15.75" thickBot="1" x14ac:dyDescent="0.3">
      <c r="J30" s="11">
        <v>29387</v>
      </c>
      <c r="K30" t="s">
        <v>2767</v>
      </c>
      <c r="L30" t="s">
        <v>2774</v>
      </c>
      <c r="M30">
        <v>1</v>
      </c>
      <c r="N30">
        <v>0</v>
      </c>
      <c r="O30">
        <v>1</v>
      </c>
      <c r="P30" t="str" cm="1">
        <f t="array" ref="P30">_xlfn.IFS(Tabla5[[#This Row],[Total Goals]]&gt;=3,"over2.5",Tabla5[[#This Row],[Total Goals]]&gt;=2,"over 1.5",Tabla5[[#This Row],[Total Goals]]&gt;=1,"over 0.5",Tabla5[[#This Row],[Total Goals]]&lt;=0,"no goals")</f>
        <v>over 0.5</v>
      </c>
    </row>
    <row r="31" spans="3:16" ht="15.75" thickBot="1" x14ac:dyDescent="0.3">
      <c r="C31" s="14" t="s">
        <v>2814</v>
      </c>
      <c r="D31" s="15">
        <f>SUM((M:M))</f>
        <v>76</v>
      </c>
      <c r="J31" s="11">
        <v>29389</v>
      </c>
      <c r="K31" t="s">
        <v>2767</v>
      </c>
      <c r="L31" t="s">
        <v>2777</v>
      </c>
      <c r="M31">
        <v>0</v>
      </c>
      <c r="N31">
        <v>0</v>
      </c>
      <c r="O31">
        <v>0</v>
      </c>
      <c r="P31" t="str" cm="1">
        <f t="array" ref="P31">_xlfn.IFS(Tabla5[[#This Row],[Total Goals]]&gt;=3,"over2.5",Tabla5[[#This Row],[Total Goals]]&gt;=2,"over 1.5",Tabla5[[#This Row],[Total Goals]]&gt;=1,"over 0.5",Tabla5[[#This Row],[Total Goals]]&lt;=0,"no goals")</f>
        <v>no goals</v>
      </c>
    </row>
    <row r="32" spans="3:16" x14ac:dyDescent="0.25">
      <c r="J32" s="11">
        <v>29389</v>
      </c>
      <c r="K32" t="s">
        <v>2767</v>
      </c>
      <c r="L32" t="s">
        <v>2767</v>
      </c>
      <c r="M32">
        <v>1</v>
      </c>
      <c r="N32">
        <v>1</v>
      </c>
      <c r="O32">
        <v>2</v>
      </c>
      <c r="P32" t="str" cm="1">
        <f t="array" ref="P32">_xlfn.IFS(Tabla5[[#This Row],[Total Goals]]&gt;=3,"over2.5",Tabla5[[#This Row],[Total Goals]]&gt;=2,"over 1.5",Tabla5[[#This Row],[Total Goals]]&gt;=1,"over 0.5",Tabla5[[#This Row],[Total Goals]]&lt;=0,"no goals")</f>
        <v>over 1.5</v>
      </c>
    </row>
    <row r="33" spans="10:16" x14ac:dyDescent="0.25">
      <c r="J33" s="11">
        <v>29390</v>
      </c>
      <c r="K33" t="s">
        <v>2767</v>
      </c>
      <c r="L33" t="s">
        <v>2776</v>
      </c>
      <c r="M33">
        <v>0</v>
      </c>
      <c r="N33">
        <v>0</v>
      </c>
      <c r="O33">
        <v>0</v>
      </c>
      <c r="P33" t="str" cm="1">
        <f t="array" ref="P33">_xlfn.IFS(Tabla5[[#This Row],[Total Goals]]&gt;=3,"over2.5",Tabla5[[#This Row],[Total Goals]]&gt;=2,"over 1.5",Tabla5[[#This Row],[Total Goals]]&gt;=1,"over 0.5",Tabla5[[#This Row],[Total Goals]]&lt;=0,"no goals")</f>
        <v>no goals</v>
      </c>
    </row>
    <row r="34" spans="10:16" x14ac:dyDescent="0.25">
      <c r="J34" s="11">
        <v>29390</v>
      </c>
      <c r="K34" t="s">
        <v>2767</v>
      </c>
      <c r="L34" t="s">
        <v>2774</v>
      </c>
      <c r="M34">
        <v>1</v>
      </c>
      <c r="N34">
        <v>2</v>
      </c>
      <c r="O34">
        <v>3</v>
      </c>
      <c r="P34" t="str" cm="1">
        <f t="array" ref="P34">_xlfn.IFS(Tabla5[[#This Row],[Total Goals]]&gt;=3,"over2.5",Tabla5[[#This Row],[Total Goals]]&gt;=2,"over 1.5",Tabla5[[#This Row],[Total Goals]]&gt;=1,"over 0.5",Tabla5[[#This Row],[Total Goals]]&lt;=0,"no goals")</f>
        <v>over2.5</v>
      </c>
    </row>
    <row r="35" spans="10:16" x14ac:dyDescent="0.25">
      <c r="J35" s="11">
        <v>29393</v>
      </c>
      <c r="K35" t="s">
        <v>2767</v>
      </c>
      <c r="L35" t="s">
        <v>2767</v>
      </c>
      <c r="M35">
        <v>1</v>
      </c>
      <c r="N35">
        <v>1</v>
      </c>
      <c r="O35">
        <v>2</v>
      </c>
      <c r="P35" t="str" cm="1">
        <f t="array" ref="P35">_xlfn.IFS(Tabla5[[#This Row],[Total Goals]]&gt;=3,"over2.5",Tabla5[[#This Row],[Total Goals]]&gt;=2,"over 1.5",Tabla5[[#This Row],[Total Goals]]&gt;=1,"over 0.5",Tabla5[[#This Row],[Total Goals]]&lt;=0,"no goals")</f>
        <v>over 1.5</v>
      </c>
    </row>
    <row r="36" spans="10:16" x14ac:dyDescent="0.25">
      <c r="J36" s="11">
        <v>29394</v>
      </c>
      <c r="K36" t="s">
        <v>2767</v>
      </c>
      <c r="L36" t="s">
        <v>2777</v>
      </c>
      <c r="M36">
        <v>1</v>
      </c>
      <c r="N36">
        <v>2</v>
      </c>
      <c r="O36">
        <v>3</v>
      </c>
      <c r="P36" t="str" cm="1">
        <f t="array" ref="P36">_xlfn.IFS(Tabla5[[#This Row],[Total Goals]]&gt;=3,"over2.5",Tabla5[[#This Row],[Total Goals]]&gt;=2,"over 1.5",Tabla5[[#This Row],[Total Goals]]&gt;=1,"over 0.5",Tabla5[[#This Row],[Total Goals]]&lt;=0,"no goals")</f>
        <v>over2.5</v>
      </c>
    </row>
    <row r="37" spans="10:16" x14ac:dyDescent="0.25">
      <c r="J37" s="11">
        <v>30845</v>
      </c>
      <c r="K37" t="s">
        <v>2767</v>
      </c>
      <c r="L37" t="s">
        <v>2771</v>
      </c>
      <c r="M37">
        <v>1</v>
      </c>
      <c r="N37">
        <v>0</v>
      </c>
      <c r="O37">
        <v>1</v>
      </c>
      <c r="P37" t="str" cm="1">
        <f t="array" ref="P37">_xlfn.IFS(Tabla5[[#This Row],[Total Goals]]&gt;=3,"over2.5",Tabla5[[#This Row],[Total Goals]]&gt;=2,"over 1.5",Tabla5[[#This Row],[Total Goals]]&gt;=1,"over 0.5",Tabla5[[#This Row],[Total Goals]]&lt;=0,"no goals")</f>
        <v>over 0.5</v>
      </c>
    </row>
    <row r="38" spans="10:16" x14ac:dyDescent="0.25">
      <c r="J38" s="11">
        <v>30846</v>
      </c>
      <c r="K38" t="s">
        <v>2767</v>
      </c>
      <c r="L38" t="s">
        <v>2770</v>
      </c>
      <c r="M38">
        <v>2</v>
      </c>
      <c r="N38">
        <v>0</v>
      </c>
      <c r="O38">
        <v>2</v>
      </c>
      <c r="P38" t="str" cm="1">
        <f t="array" ref="P38">_xlfn.IFS(Tabla5[[#This Row],[Total Goals]]&gt;=3,"over2.5",Tabla5[[#This Row],[Total Goals]]&gt;=2,"over 1.5",Tabla5[[#This Row],[Total Goals]]&gt;=1,"over 0.5",Tabla5[[#This Row],[Total Goals]]&lt;=0,"no goals")</f>
        <v>over 1.5</v>
      </c>
    </row>
    <row r="39" spans="10:16" x14ac:dyDescent="0.25">
      <c r="J39" s="11">
        <v>30847</v>
      </c>
      <c r="K39" t="s">
        <v>2767</v>
      </c>
      <c r="L39" t="s">
        <v>2780</v>
      </c>
      <c r="M39">
        <v>0</v>
      </c>
      <c r="N39">
        <v>0</v>
      </c>
      <c r="O39">
        <v>0</v>
      </c>
      <c r="P39" t="str" cm="1">
        <f t="array" ref="P39">_xlfn.IFS(Tabla5[[#This Row],[Total Goals]]&gt;=3,"over2.5",Tabla5[[#This Row],[Total Goals]]&gt;=2,"over 1.5",Tabla5[[#This Row],[Total Goals]]&gt;=1,"over 0.5",Tabla5[[#This Row],[Total Goals]]&lt;=0,"no goals")</f>
        <v>no goals</v>
      </c>
    </row>
    <row r="40" spans="10:16" x14ac:dyDescent="0.25">
      <c r="J40" s="11">
        <v>30847</v>
      </c>
      <c r="K40" t="s">
        <v>2767</v>
      </c>
      <c r="L40" t="s">
        <v>2772</v>
      </c>
      <c r="M40">
        <v>1</v>
      </c>
      <c r="N40">
        <v>1</v>
      </c>
      <c r="O40">
        <v>2</v>
      </c>
      <c r="P40" t="str" cm="1">
        <f t="array" ref="P40">_xlfn.IFS(Tabla5[[#This Row],[Total Goals]]&gt;=3,"over2.5",Tabla5[[#This Row],[Total Goals]]&gt;=2,"over 1.5",Tabla5[[#This Row],[Total Goals]]&gt;=1,"over 0.5",Tabla5[[#This Row],[Total Goals]]&lt;=0,"no goals")</f>
        <v>over 1.5</v>
      </c>
    </row>
    <row r="41" spans="10:16" x14ac:dyDescent="0.25">
      <c r="J41" s="11">
        <v>30849</v>
      </c>
      <c r="K41" t="s">
        <v>2767</v>
      </c>
      <c r="L41" t="s">
        <v>2770</v>
      </c>
      <c r="M41">
        <v>5</v>
      </c>
      <c r="N41">
        <v>0</v>
      </c>
      <c r="O41">
        <v>5</v>
      </c>
      <c r="P41" t="str" cm="1">
        <f t="array" ref="P41">_xlfn.IFS(Tabla5[[#This Row],[Total Goals]]&gt;=3,"over2.5",Tabla5[[#This Row],[Total Goals]]&gt;=2,"over 1.5",Tabla5[[#This Row],[Total Goals]]&gt;=1,"over 0.5",Tabla5[[#This Row],[Total Goals]]&lt;=0,"no goals")</f>
        <v>over2.5</v>
      </c>
    </row>
    <row r="42" spans="10:16" x14ac:dyDescent="0.25">
      <c r="J42" s="11">
        <v>30849</v>
      </c>
      <c r="K42" t="s">
        <v>2767</v>
      </c>
      <c r="L42" t="s">
        <v>2776</v>
      </c>
      <c r="M42">
        <v>5</v>
      </c>
      <c r="N42">
        <v>0</v>
      </c>
      <c r="O42">
        <v>5</v>
      </c>
      <c r="P42" t="str" cm="1">
        <f t="array" ref="P42">_xlfn.IFS(Tabla5[[#This Row],[Total Goals]]&gt;=3,"over2.5",Tabla5[[#This Row],[Total Goals]]&gt;=2,"over 1.5",Tabla5[[#This Row],[Total Goals]]&gt;=1,"over 0.5",Tabla5[[#This Row],[Total Goals]]&lt;=0,"no goals")</f>
        <v>over2.5</v>
      </c>
    </row>
    <row r="43" spans="10:16" x14ac:dyDescent="0.25">
      <c r="J43" s="11">
        <v>30850</v>
      </c>
      <c r="K43" t="s">
        <v>2767</v>
      </c>
      <c r="L43" t="s">
        <v>2781</v>
      </c>
      <c r="M43">
        <v>2</v>
      </c>
      <c r="N43">
        <v>1</v>
      </c>
      <c r="O43">
        <v>3</v>
      </c>
      <c r="P43" t="str" cm="1">
        <f t="array" ref="P43">_xlfn.IFS(Tabla5[[#This Row],[Total Goals]]&gt;=3,"over2.5",Tabla5[[#This Row],[Total Goals]]&gt;=2,"over 1.5",Tabla5[[#This Row],[Total Goals]]&gt;=1,"over 0.5",Tabla5[[#This Row],[Total Goals]]&lt;=0,"no goals")</f>
        <v>over2.5</v>
      </c>
    </row>
    <row r="44" spans="10:16" x14ac:dyDescent="0.25">
      <c r="J44" s="11">
        <v>30850</v>
      </c>
      <c r="K44" t="s">
        <v>2767</v>
      </c>
      <c r="L44" t="s">
        <v>2772</v>
      </c>
      <c r="M44">
        <v>1</v>
      </c>
      <c r="N44">
        <v>1</v>
      </c>
      <c r="O44">
        <v>2</v>
      </c>
      <c r="P44" t="str" cm="1">
        <f t="array" ref="P44">_xlfn.IFS(Tabla5[[#This Row],[Total Goals]]&gt;=3,"over2.5",Tabla5[[#This Row],[Total Goals]]&gt;=2,"over 1.5",Tabla5[[#This Row],[Total Goals]]&gt;=1,"over 0.5",Tabla5[[#This Row],[Total Goals]]&lt;=0,"no goals")</f>
        <v>over 1.5</v>
      </c>
    </row>
    <row r="45" spans="10:16" x14ac:dyDescent="0.25">
      <c r="J45" s="11">
        <v>30852</v>
      </c>
      <c r="K45" t="s">
        <v>2767</v>
      </c>
      <c r="L45" t="s">
        <v>2776</v>
      </c>
      <c r="M45">
        <v>3</v>
      </c>
      <c r="N45">
        <v>2</v>
      </c>
      <c r="O45">
        <v>5</v>
      </c>
      <c r="P45" t="str" cm="1">
        <f t="array" ref="P45">_xlfn.IFS(Tabla5[[#This Row],[Total Goals]]&gt;=3,"over2.5",Tabla5[[#This Row],[Total Goals]]&gt;=2,"over 1.5",Tabla5[[#This Row],[Total Goals]]&gt;=1,"over 0.5",Tabla5[[#This Row],[Total Goals]]&lt;=0,"no goals")</f>
        <v>over2.5</v>
      </c>
    </row>
    <row r="46" spans="10:16" x14ac:dyDescent="0.25">
      <c r="J46" s="11">
        <v>30852</v>
      </c>
      <c r="K46" t="s">
        <v>2767</v>
      </c>
      <c r="L46" t="s">
        <v>2770</v>
      </c>
      <c r="M46">
        <v>3</v>
      </c>
      <c r="N46">
        <v>2</v>
      </c>
      <c r="O46">
        <v>5</v>
      </c>
      <c r="P46" t="str" cm="1">
        <f t="array" ref="P46">_xlfn.IFS(Tabla5[[#This Row],[Total Goals]]&gt;=3,"over2.5",Tabla5[[#This Row],[Total Goals]]&gt;=2,"over 1.5",Tabla5[[#This Row],[Total Goals]]&gt;=1,"over 0.5",Tabla5[[#This Row],[Total Goals]]&lt;=0,"no goals")</f>
        <v>over2.5</v>
      </c>
    </row>
    <row r="47" spans="10:16" x14ac:dyDescent="0.25">
      <c r="J47" s="11">
        <v>30853</v>
      </c>
      <c r="K47" t="s">
        <v>2767</v>
      </c>
      <c r="L47" t="s">
        <v>2772</v>
      </c>
      <c r="M47">
        <v>0</v>
      </c>
      <c r="N47">
        <v>1</v>
      </c>
      <c r="O47">
        <v>1</v>
      </c>
      <c r="P47" t="str" cm="1">
        <f t="array" ref="P47">_xlfn.IFS(Tabla5[[#This Row],[Total Goals]]&gt;=3,"over2.5",Tabla5[[#This Row],[Total Goals]]&gt;=2,"over 1.5",Tabla5[[#This Row],[Total Goals]]&gt;=1,"over 0.5",Tabla5[[#This Row],[Total Goals]]&lt;=0,"no goals")</f>
        <v>over 0.5</v>
      </c>
    </row>
    <row r="48" spans="10:16" x14ac:dyDescent="0.25">
      <c r="J48" s="11">
        <v>30853</v>
      </c>
      <c r="K48" t="s">
        <v>2767</v>
      </c>
      <c r="L48" t="s">
        <v>2781</v>
      </c>
      <c r="M48">
        <v>1</v>
      </c>
      <c r="N48">
        <v>0</v>
      </c>
      <c r="O48">
        <v>1</v>
      </c>
      <c r="P48" t="str" cm="1">
        <f t="array" ref="P48">_xlfn.IFS(Tabla5[[#This Row],[Total Goals]]&gt;=3,"over2.5",Tabla5[[#This Row],[Total Goals]]&gt;=2,"over 1.5",Tabla5[[#This Row],[Total Goals]]&gt;=1,"over 0.5",Tabla5[[#This Row],[Total Goals]]&lt;=0,"no goals")</f>
        <v>over 0.5</v>
      </c>
    </row>
    <row r="49" spans="10:16" x14ac:dyDescent="0.25">
      <c r="J49" s="11">
        <v>30856</v>
      </c>
      <c r="K49" t="s">
        <v>2767</v>
      </c>
      <c r="L49" t="s">
        <v>2780</v>
      </c>
      <c r="M49">
        <v>3</v>
      </c>
      <c r="N49">
        <v>2</v>
      </c>
      <c r="O49">
        <v>5</v>
      </c>
      <c r="P49" t="str" cm="1">
        <f t="array" ref="P49">_xlfn.IFS(Tabla5[[#This Row],[Total Goals]]&gt;=3,"over2.5",Tabla5[[#This Row],[Total Goals]]&gt;=2,"over 1.5",Tabla5[[#This Row],[Total Goals]]&gt;=1,"over 0.5",Tabla5[[#This Row],[Total Goals]]&lt;=0,"no goals")</f>
        <v>over2.5</v>
      </c>
    </row>
    <row r="50" spans="10:16" x14ac:dyDescent="0.25">
      <c r="J50" s="11">
        <v>30857</v>
      </c>
      <c r="K50" t="s">
        <v>2767</v>
      </c>
      <c r="L50" t="s">
        <v>2772</v>
      </c>
      <c r="M50">
        <v>1</v>
      </c>
      <c r="N50">
        <v>1</v>
      </c>
      <c r="O50">
        <v>2</v>
      </c>
      <c r="P50" t="str" cm="1">
        <f t="array" ref="P50">_xlfn.IFS(Tabla5[[#This Row],[Total Goals]]&gt;=3,"over2.5",Tabla5[[#This Row],[Total Goals]]&gt;=2,"over 1.5",Tabla5[[#This Row],[Total Goals]]&gt;=1,"over 0.5",Tabla5[[#This Row],[Total Goals]]&lt;=0,"no goals")</f>
        <v>over 1.5</v>
      </c>
    </row>
    <row r="51" spans="10:16" x14ac:dyDescent="0.25">
      <c r="J51" s="11">
        <v>30860</v>
      </c>
      <c r="K51" t="s">
        <v>2767</v>
      </c>
      <c r="L51" t="s">
        <v>2772</v>
      </c>
      <c r="M51">
        <v>2</v>
      </c>
      <c r="N51">
        <v>0</v>
      </c>
      <c r="O51">
        <v>2</v>
      </c>
      <c r="P51" t="str" cm="1">
        <f t="array" ref="P51">_xlfn.IFS(Tabla5[[#This Row],[Total Goals]]&gt;=3,"over2.5",Tabla5[[#This Row],[Total Goals]]&gt;=2,"over 1.5",Tabla5[[#This Row],[Total Goals]]&gt;=1,"over 0.5",Tabla5[[#This Row],[Total Goals]]&lt;=0,"no goals")</f>
        <v>over 1.5</v>
      </c>
    </row>
    <row r="52" spans="10:16" x14ac:dyDescent="0.25">
      <c r="J52" s="11"/>
    </row>
    <row r="53" spans="10:16" x14ac:dyDescent="0.25">
      <c r="J53" s="11"/>
    </row>
    <row r="54" spans="10:16" x14ac:dyDescent="0.25">
      <c r="J54" s="11"/>
    </row>
    <row r="55" spans="10:16" x14ac:dyDescent="0.25">
      <c r="J55" s="11"/>
    </row>
    <row r="56" spans="10:16" x14ac:dyDescent="0.25">
      <c r="J56" s="11"/>
    </row>
    <row r="57" spans="10:16" x14ac:dyDescent="0.25">
      <c r="J57" s="11"/>
    </row>
    <row r="58" spans="10:16" x14ac:dyDescent="0.25">
      <c r="J58" s="11"/>
    </row>
    <row r="59" spans="10:16" x14ac:dyDescent="0.25">
      <c r="J59" s="11"/>
    </row>
    <row r="60" spans="10:16" x14ac:dyDescent="0.25">
      <c r="J60" s="11"/>
    </row>
    <row r="61" spans="10:16" x14ac:dyDescent="0.25">
      <c r="J61" s="11"/>
    </row>
    <row r="62" spans="10:16" x14ac:dyDescent="0.25">
      <c r="J62" s="11"/>
    </row>
    <row r="63" spans="10:16" x14ac:dyDescent="0.25">
      <c r="J63" s="11"/>
    </row>
    <row r="64" spans="10:16" x14ac:dyDescent="0.25">
      <c r="J64" s="11"/>
    </row>
    <row r="65" spans="10:10" x14ac:dyDescent="0.25">
      <c r="J65" s="11"/>
    </row>
    <row r="66" spans="10:10" x14ac:dyDescent="0.25">
      <c r="J66" s="11"/>
    </row>
    <row r="67" spans="10:10" x14ac:dyDescent="0.25">
      <c r="J67" s="11"/>
    </row>
    <row r="68" spans="10:10" x14ac:dyDescent="0.25">
      <c r="J68" s="11"/>
    </row>
    <row r="69" spans="10:10" x14ac:dyDescent="0.25">
      <c r="J69" s="11"/>
    </row>
    <row r="70" spans="10:10" x14ac:dyDescent="0.25">
      <c r="J70" s="11"/>
    </row>
    <row r="71" spans="10:10" x14ac:dyDescent="0.25">
      <c r="J71" s="11"/>
    </row>
    <row r="72" spans="10:10" x14ac:dyDescent="0.25">
      <c r="J72" s="11"/>
    </row>
    <row r="73" spans="10:10" x14ac:dyDescent="0.25">
      <c r="J73" s="11"/>
    </row>
    <row r="74" spans="10:10" x14ac:dyDescent="0.25">
      <c r="J74" s="11"/>
    </row>
    <row r="75" spans="10:10" x14ac:dyDescent="0.25">
      <c r="J75" s="11"/>
    </row>
    <row r="76" spans="10:10" x14ac:dyDescent="0.25">
      <c r="J76" s="11"/>
    </row>
    <row r="77" spans="10:10" x14ac:dyDescent="0.25">
      <c r="J77" s="11"/>
    </row>
    <row r="78" spans="10:10" x14ac:dyDescent="0.25">
      <c r="J78" s="11"/>
    </row>
    <row r="79" spans="10:10" x14ac:dyDescent="0.25">
      <c r="J79" s="11"/>
    </row>
    <row r="80" spans="10:10" x14ac:dyDescent="0.25">
      <c r="J80" s="11"/>
    </row>
    <row r="81" spans="10:10" x14ac:dyDescent="0.25">
      <c r="J81" s="11"/>
    </row>
    <row r="82" spans="10:10" x14ac:dyDescent="0.25">
      <c r="J82" s="11"/>
    </row>
    <row r="83" spans="10:10" x14ac:dyDescent="0.25">
      <c r="J83" s="11"/>
    </row>
    <row r="84" spans="10:10" x14ac:dyDescent="0.25">
      <c r="J84" s="11"/>
    </row>
    <row r="85" spans="10:10" x14ac:dyDescent="0.25">
      <c r="J85" s="11"/>
    </row>
    <row r="86" spans="10:10" x14ac:dyDescent="0.25">
      <c r="J86" s="11"/>
    </row>
    <row r="87" spans="10:10" x14ac:dyDescent="0.25">
      <c r="J87" s="11"/>
    </row>
    <row r="88" spans="10:10" x14ac:dyDescent="0.25">
      <c r="J88" s="11"/>
    </row>
    <row r="89" spans="10:10" x14ac:dyDescent="0.25">
      <c r="J89" s="11"/>
    </row>
    <row r="90" spans="10:10" x14ac:dyDescent="0.25">
      <c r="J90" s="11"/>
    </row>
    <row r="91" spans="10:10" x14ac:dyDescent="0.25">
      <c r="J91" s="11"/>
    </row>
    <row r="92" spans="10:10" x14ac:dyDescent="0.25">
      <c r="J92" s="11"/>
    </row>
    <row r="93" spans="10:10" x14ac:dyDescent="0.25">
      <c r="J93" s="11"/>
    </row>
    <row r="94" spans="10:10" x14ac:dyDescent="0.25">
      <c r="J94" s="11"/>
    </row>
    <row r="95" spans="10:10" x14ac:dyDescent="0.25">
      <c r="J95" s="11"/>
    </row>
    <row r="96" spans="10:10" x14ac:dyDescent="0.25">
      <c r="J96" s="11"/>
    </row>
    <row r="97" spans="10:10" x14ac:dyDescent="0.25">
      <c r="J97" s="11"/>
    </row>
    <row r="98" spans="10:10" x14ac:dyDescent="0.25">
      <c r="J98" s="11"/>
    </row>
    <row r="99" spans="10:10" x14ac:dyDescent="0.25">
      <c r="J99" s="11"/>
    </row>
    <row r="100" spans="10:10" x14ac:dyDescent="0.25">
      <c r="J100" s="11"/>
    </row>
    <row r="101" spans="10:10" x14ac:dyDescent="0.25">
      <c r="J101" s="11"/>
    </row>
    <row r="102" spans="10:10" x14ac:dyDescent="0.25">
      <c r="J102" s="11"/>
    </row>
    <row r="103" spans="10:10" x14ac:dyDescent="0.25">
      <c r="J103" s="11"/>
    </row>
    <row r="104" spans="10:10" x14ac:dyDescent="0.25">
      <c r="J104" s="11"/>
    </row>
    <row r="105" spans="10:10" x14ac:dyDescent="0.25">
      <c r="J105" s="11"/>
    </row>
    <row r="106" spans="10:10" x14ac:dyDescent="0.25">
      <c r="J106" s="11"/>
    </row>
    <row r="107" spans="10:10" x14ac:dyDescent="0.25">
      <c r="J107" s="11"/>
    </row>
    <row r="108" spans="10:10" x14ac:dyDescent="0.25">
      <c r="J108" s="11"/>
    </row>
    <row r="109" spans="10:10" x14ac:dyDescent="0.25">
      <c r="J109" s="11"/>
    </row>
    <row r="110" spans="10:10" x14ac:dyDescent="0.25">
      <c r="J110" s="11"/>
    </row>
    <row r="111" spans="10:10" x14ac:dyDescent="0.25">
      <c r="J111" s="11"/>
    </row>
    <row r="112" spans="10:10" x14ac:dyDescent="0.25">
      <c r="J112" s="11"/>
    </row>
    <row r="113" spans="10:10" x14ac:dyDescent="0.25">
      <c r="J113" s="11"/>
    </row>
    <row r="114" spans="10:10" x14ac:dyDescent="0.25">
      <c r="J114" s="11"/>
    </row>
    <row r="115" spans="10:10" x14ac:dyDescent="0.25">
      <c r="J115" s="11"/>
    </row>
    <row r="116" spans="10:10" x14ac:dyDescent="0.25">
      <c r="J116" s="11"/>
    </row>
    <row r="117" spans="10:10" x14ac:dyDescent="0.25">
      <c r="J117" s="11"/>
    </row>
    <row r="118" spans="10:10" x14ac:dyDescent="0.25">
      <c r="J118" s="11"/>
    </row>
    <row r="119" spans="10:10" x14ac:dyDescent="0.25">
      <c r="J119" s="11"/>
    </row>
    <row r="120" spans="10:10" x14ac:dyDescent="0.25">
      <c r="J120" s="11"/>
    </row>
    <row r="121" spans="10:10" x14ac:dyDescent="0.25">
      <c r="J121" s="11"/>
    </row>
    <row r="122" spans="10:10" x14ac:dyDescent="0.25">
      <c r="J122" s="11"/>
    </row>
    <row r="123" spans="10:10" x14ac:dyDescent="0.25">
      <c r="J123" s="11"/>
    </row>
    <row r="124" spans="10:10" x14ac:dyDescent="0.25">
      <c r="J124" s="11"/>
    </row>
    <row r="125" spans="10:10" x14ac:dyDescent="0.25">
      <c r="J125" s="11"/>
    </row>
    <row r="126" spans="10:10" x14ac:dyDescent="0.25">
      <c r="J126" s="11"/>
    </row>
    <row r="127" spans="10:10" x14ac:dyDescent="0.25">
      <c r="J127" s="11"/>
    </row>
    <row r="128" spans="10:10" x14ac:dyDescent="0.25">
      <c r="J128" s="11"/>
    </row>
    <row r="129" spans="10:10" x14ac:dyDescent="0.25">
      <c r="J129" s="11"/>
    </row>
    <row r="130" spans="10:10" x14ac:dyDescent="0.25">
      <c r="J130" s="11"/>
    </row>
    <row r="131" spans="10:10" x14ac:dyDescent="0.25">
      <c r="J131" s="11"/>
    </row>
    <row r="132" spans="10:10" x14ac:dyDescent="0.25">
      <c r="J132" s="11"/>
    </row>
    <row r="133" spans="10:10" x14ac:dyDescent="0.25">
      <c r="J133" s="11"/>
    </row>
    <row r="134" spans="10:10" x14ac:dyDescent="0.25">
      <c r="J134" s="11"/>
    </row>
    <row r="135" spans="10:10" x14ac:dyDescent="0.25">
      <c r="J135" s="11"/>
    </row>
    <row r="136" spans="10:10" x14ac:dyDescent="0.25">
      <c r="J136" s="11"/>
    </row>
    <row r="137" spans="10:10" x14ac:dyDescent="0.25">
      <c r="J137" s="11"/>
    </row>
    <row r="138" spans="10:10" x14ac:dyDescent="0.25">
      <c r="J138" s="11"/>
    </row>
    <row r="139" spans="10:10" x14ac:dyDescent="0.25">
      <c r="J139" s="11"/>
    </row>
    <row r="140" spans="10:10" x14ac:dyDescent="0.25">
      <c r="J140" s="11"/>
    </row>
    <row r="141" spans="10:10" x14ac:dyDescent="0.25">
      <c r="J141" s="11"/>
    </row>
    <row r="142" spans="10:10" x14ac:dyDescent="0.25">
      <c r="J142" s="11"/>
    </row>
    <row r="143" spans="10:10" x14ac:dyDescent="0.25">
      <c r="J143" s="11"/>
    </row>
    <row r="144" spans="10:10" x14ac:dyDescent="0.25">
      <c r="J144" s="11"/>
    </row>
    <row r="145" spans="10:10" x14ac:dyDescent="0.25">
      <c r="J145" s="11"/>
    </row>
    <row r="146" spans="10:10" x14ac:dyDescent="0.25">
      <c r="J146" s="11"/>
    </row>
    <row r="147" spans="10:10" x14ac:dyDescent="0.25">
      <c r="J147" s="11"/>
    </row>
    <row r="148" spans="10:10" x14ac:dyDescent="0.25">
      <c r="J148" s="11"/>
    </row>
    <row r="149" spans="10:10" x14ac:dyDescent="0.25">
      <c r="J149" s="11"/>
    </row>
    <row r="150" spans="10:10" x14ac:dyDescent="0.25">
      <c r="J150" s="11"/>
    </row>
    <row r="151" spans="10:10" x14ac:dyDescent="0.25">
      <c r="J151" s="11"/>
    </row>
    <row r="152" spans="10:10" x14ac:dyDescent="0.25">
      <c r="J152" s="11"/>
    </row>
    <row r="153" spans="10:10" x14ac:dyDescent="0.25">
      <c r="J153" s="11"/>
    </row>
    <row r="154" spans="10:10" x14ac:dyDescent="0.25">
      <c r="J154" s="11"/>
    </row>
    <row r="155" spans="10:10" x14ac:dyDescent="0.25">
      <c r="J155" s="11"/>
    </row>
    <row r="156" spans="10:10" x14ac:dyDescent="0.25">
      <c r="J156" s="11"/>
    </row>
    <row r="157" spans="10:10" x14ac:dyDescent="0.25">
      <c r="J157" s="11"/>
    </row>
    <row r="158" spans="10:10" x14ac:dyDescent="0.25">
      <c r="J158" s="11"/>
    </row>
    <row r="159" spans="10:10" x14ac:dyDescent="0.25">
      <c r="J159" s="11"/>
    </row>
    <row r="160" spans="10:10" x14ac:dyDescent="0.25">
      <c r="J160" s="11"/>
    </row>
    <row r="161" spans="10:10" x14ac:dyDescent="0.25">
      <c r="J161" s="11"/>
    </row>
    <row r="162" spans="10:10" x14ac:dyDescent="0.25">
      <c r="J162" s="11"/>
    </row>
    <row r="163" spans="10:10" x14ac:dyDescent="0.25">
      <c r="J163" s="11"/>
    </row>
    <row r="164" spans="10:10" x14ac:dyDescent="0.25">
      <c r="J164" s="11"/>
    </row>
    <row r="165" spans="10:10" x14ac:dyDescent="0.25">
      <c r="J165" s="11"/>
    </row>
    <row r="166" spans="10:10" x14ac:dyDescent="0.25">
      <c r="J166" s="11"/>
    </row>
    <row r="167" spans="10:10" x14ac:dyDescent="0.25">
      <c r="J167" s="11"/>
    </row>
    <row r="168" spans="10:10" x14ac:dyDescent="0.25">
      <c r="J168" s="11"/>
    </row>
    <row r="169" spans="10:10" x14ac:dyDescent="0.25">
      <c r="J169" s="11"/>
    </row>
    <row r="170" spans="10:10" x14ac:dyDescent="0.25">
      <c r="J170" s="11"/>
    </row>
    <row r="171" spans="10:10" x14ac:dyDescent="0.25">
      <c r="J171" s="11"/>
    </row>
    <row r="172" spans="10:10" x14ac:dyDescent="0.25">
      <c r="J172" s="11"/>
    </row>
    <row r="173" spans="10:10" x14ac:dyDescent="0.25">
      <c r="J173" s="11"/>
    </row>
    <row r="174" spans="10:10" x14ac:dyDescent="0.25">
      <c r="J174" s="11"/>
    </row>
    <row r="175" spans="10:10" x14ac:dyDescent="0.25">
      <c r="J175" s="11"/>
    </row>
    <row r="176" spans="10:10" x14ac:dyDescent="0.25">
      <c r="J176" s="11"/>
    </row>
    <row r="177" spans="10:10" x14ac:dyDescent="0.25">
      <c r="J177" s="11"/>
    </row>
    <row r="178" spans="10:10" x14ac:dyDescent="0.25">
      <c r="J178" s="11"/>
    </row>
    <row r="179" spans="10:10" x14ac:dyDescent="0.25">
      <c r="J179" s="11"/>
    </row>
    <row r="180" spans="10:10" x14ac:dyDescent="0.25">
      <c r="J180" s="11"/>
    </row>
    <row r="181" spans="10:10" x14ac:dyDescent="0.25">
      <c r="J181" s="11"/>
    </row>
    <row r="182" spans="10:10" x14ac:dyDescent="0.25">
      <c r="J182" s="11"/>
    </row>
    <row r="183" spans="10:10" x14ac:dyDescent="0.25">
      <c r="J183" s="11"/>
    </row>
    <row r="184" spans="10:10" x14ac:dyDescent="0.25">
      <c r="J184" s="11"/>
    </row>
    <row r="185" spans="10:10" x14ac:dyDescent="0.25">
      <c r="J185" s="11"/>
    </row>
    <row r="186" spans="10:10" x14ac:dyDescent="0.25">
      <c r="J186" s="11"/>
    </row>
    <row r="187" spans="10:10" x14ac:dyDescent="0.25">
      <c r="J187" s="11"/>
    </row>
    <row r="188" spans="10:10" x14ac:dyDescent="0.25">
      <c r="J188" s="11"/>
    </row>
    <row r="189" spans="10:10" x14ac:dyDescent="0.25">
      <c r="J189" s="11"/>
    </row>
    <row r="190" spans="10:10" x14ac:dyDescent="0.25">
      <c r="J190" s="11"/>
    </row>
    <row r="191" spans="10:10" x14ac:dyDescent="0.25">
      <c r="J191" s="11"/>
    </row>
    <row r="192" spans="10:10" x14ac:dyDescent="0.25">
      <c r="J192" s="11"/>
    </row>
    <row r="193" spans="10:10" x14ac:dyDescent="0.25">
      <c r="J193" s="11"/>
    </row>
    <row r="194" spans="10:10" x14ac:dyDescent="0.25">
      <c r="J194" s="11"/>
    </row>
    <row r="195" spans="10:10" x14ac:dyDescent="0.25">
      <c r="J195" s="11"/>
    </row>
    <row r="196" spans="10:10" x14ac:dyDescent="0.25">
      <c r="J196" s="11"/>
    </row>
    <row r="197" spans="10:10" x14ac:dyDescent="0.25">
      <c r="J197" s="11"/>
    </row>
    <row r="198" spans="10:10" x14ac:dyDescent="0.25">
      <c r="J198" s="11"/>
    </row>
    <row r="199" spans="10:10" x14ac:dyDescent="0.25">
      <c r="J199" s="11"/>
    </row>
    <row r="200" spans="10:10" x14ac:dyDescent="0.25">
      <c r="J200" s="11"/>
    </row>
    <row r="201" spans="10:10" x14ac:dyDescent="0.25">
      <c r="J201" s="11"/>
    </row>
    <row r="202" spans="10:10" x14ac:dyDescent="0.25">
      <c r="J202" s="11"/>
    </row>
    <row r="203" spans="10:10" x14ac:dyDescent="0.25">
      <c r="J203" s="11"/>
    </row>
    <row r="204" spans="10:10" x14ac:dyDescent="0.25">
      <c r="J204" s="11"/>
    </row>
    <row r="205" spans="10:10" x14ac:dyDescent="0.25">
      <c r="J205" s="11"/>
    </row>
    <row r="206" spans="10:10" x14ac:dyDescent="0.25">
      <c r="J206" s="11"/>
    </row>
    <row r="207" spans="10:10" x14ac:dyDescent="0.25">
      <c r="J207" s="11"/>
    </row>
    <row r="208" spans="10:10" x14ac:dyDescent="0.25">
      <c r="J208" s="11"/>
    </row>
    <row r="209" spans="10:10" x14ac:dyDescent="0.25">
      <c r="J209" s="11"/>
    </row>
    <row r="210" spans="10:10" x14ac:dyDescent="0.25">
      <c r="J210" s="11"/>
    </row>
    <row r="211" spans="10:10" x14ac:dyDescent="0.25">
      <c r="J211" s="11"/>
    </row>
    <row r="212" spans="10:10" x14ac:dyDescent="0.25">
      <c r="J212" s="11"/>
    </row>
    <row r="213" spans="10:10" x14ac:dyDescent="0.25">
      <c r="J213" s="11"/>
    </row>
    <row r="214" spans="10:10" x14ac:dyDescent="0.25">
      <c r="J214" s="11"/>
    </row>
    <row r="215" spans="10:10" x14ac:dyDescent="0.25">
      <c r="J215" s="11"/>
    </row>
    <row r="216" spans="10:10" x14ac:dyDescent="0.25">
      <c r="J216" s="11"/>
    </row>
    <row r="217" spans="10:10" x14ac:dyDescent="0.25">
      <c r="J217" s="11"/>
    </row>
    <row r="218" spans="10:10" x14ac:dyDescent="0.25">
      <c r="J218" s="11"/>
    </row>
    <row r="219" spans="10:10" x14ac:dyDescent="0.25">
      <c r="J219" s="11"/>
    </row>
    <row r="220" spans="10:10" x14ac:dyDescent="0.25">
      <c r="J220" s="11"/>
    </row>
    <row r="221" spans="10:10" x14ac:dyDescent="0.25">
      <c r="J221" s="11"/>
    </row>
    <row r="222" spans="10:10" x14ac:dyDescent="0.25">
      <c r="J222" s="11"/>
    </row>
    <row r="223" spans="10:10" x14ac:dyDescent="0.25">
      <c r="J223" s="11"/>
    </row>
    <row r="224" spans="10:10" x14ac:dyDescent="0.25">
      <c r="J224" s="11"/>
    </row>
    <row r="225" spans="10:10" x14ac:dyDescent="0.25">
      <c r="J225" s="11"/>
    </row>
    <row r="226" spans="10:10" x14ac:dyDescent="0.25">
      <c r="J226" s="11"/>
    </row>
    <row r="227" spans="10:10" x14ac:dyDescent="0.25">
      <c r="J227" s="11"/>
    </row>
    <row r="228" spans="10:10" x14ac:dyDescent="0.25">
      <c r="J228" s="11"/>
    </row>
    <row r="229" spans="10:10" x14ac:dyDescent="0.25">
      <c r="J229" s="11"/>
    </row>
    <row r="230" spans="10:10" x14ac:dyDescent="0.25">
      <c r="J230" s="11"/>
    </row>
    <row r="231" spans="10:10" x14ac:dyDescent="0.25">
      <c r="J231" s="11"/>
    </row>
    <row r="232" spans="10:10" x14ac:dyDescent="0.25">
      <c r="J232" s="11"/>
    </row>
    <row r="233" spans="10:10" x14ac:dyDescent="0.25">
      <c r="J233" s="11"/>
    </row>
    <row r="234" spans="10:10" x14ac:dyDescent="0.25">
      <c r="J234" s="11"/>
    </row>
    <row r="235" spans="10:10" x14ac:dyDescent="0.25">
      <c r="J235" s="11"/>
    </row>
    <row r="236" spans="10:10" x14ac:dyDescent="0.25">
      <c r="J236" s="11"/>
    </row>
    <row r="237" spans="10:10" x14ac:dyDescent="0.25">
      <c r="J237" s="11"/>
    </row>
    <row r="238" spans="10:10" x14ac:dyDescent="0.25">
      <c r="J238" s="11"/>
    </row>
    <row r="239" spans="10:10" x14ac:dyDescent="0.25">
      <c r="J239" s="11"/>
    </row>
    <row r="240" spans="10:10" x14ac:dyDescent="0.25">
      <c r="J240" s="11"/>
    </row>
    <row r="241" spans="10:10" x14ac:dyDescent="0.25">
      <c r="J241" s="11"/>
    </row>
    <row r="242" spans="10:10" x14ac:dyDescent="0.25">
      <c r="J242" s="11"/>
    </row>
    <row r="243" spans="10:10" x14ac:dyDescent="0.25">
      <c r="J243" s="11"/>
    </row>
    <row r="244" spans="10:10" x14ac:dyDescent="0.25">
      <c r="J244" s="11"/>
    </row>
    <row r="245" spans="10:10" x14ac:dyDescent="0.25">
      <c r="J245" s="11"/>
    </row>
    <row r="246" spans="10:10" x14ac:dyDescent="0.25">
      <c r="J246" s="11"/>
    </row>
    <row r="247" spans="10:10" x14ac:dyDescent="0.25">
      <c r="J247" s="11"/>
    </row>
    <row r="248" spans="10:10" x14ac:dyDescent="0.25">
      <c r="J248" s="11"/>
    </row>
    <row r="249" spans="10:10" x14ac:dyDescent="0.25">
      <c r="J249" s="11"/>
    </row>
    <row r="250" spans="10:10" x14ac:dyDescent="0.25">
      <c r="J250" s="11"/>
    </row>
    <row r="251" spans="10:10" x14ac:dyDescent="0.25">
      <c r="J251" s="11"/>
    </row>
    <row r="252" spans="10:10" x14ac:dyDescent="0.25">
      <c r="J252" s="11"/>
    </row>
    <row r="253" spans="10:10" x14ac:dyDescent="0.25">
      <c r="J253" s="11"/>
    </row>
    <row r="254" spans="10:10" x14ac:dyDescent="0.25">
      <c r="J254" s="11"/>
    </row>
    <row r="255" spans="10:10" x14ac:dyDescent="0.25">
      <c r="J255" s="11"/>
    </row>
    <row r="256" spans="10:10" x14ac:dyDescent="0.25">
      <c r="J256" s="11"/>
    </row>
    <row r="257" spans="10:10" x14ac:dyDescent="0.25">
      <c r="J257" s="11"/>
    </row>
    <row r="258" spans="10:10" x14ac:dyDescent="0.25">
      <c r="J258" s="11"/>
    </row>
    <row r="259" spans="10:10" x14ac:dyDescent="0.25">
      <c r="J259" s="11"/>
    </row>
    <row r="260" spans="10:10" x14ac:dyDescent="0.25">
      <c r="J260" s="11"/>
    </row>
    <row r="261" spans="10:10" x14ac:dyDescent="0.25">
      <c r="J261" s="11"/>
    </row>
    <row r="262" spans="10:10" x14ac:dyDescent="0.25">
      <c r="J262" s="11"/>
    </row>
    <row r="263" spans="10:10" x14ac:dyDescent="0.25">
      <c r="J263" s="11"/>
    </row>
    <row r="264" spans="10:10" x14ac:dyDescent="0.25">
      <c r="J264" s="11"/>
    </row>
    <row r="265" spans="10:10" x14ac:dyDescent="0.25">
      <c r="J265" s="11"/>
    </row>
    <row r="266" spans="10:10" x14ac:dyDescent="0.25">
      <c r="J266" s="11"/>
    </row>
    <row r="267" spans="10:10" x14ac:dyDescent="0.25">
      <c r="J267" s="11"/>
    </row>
    <row r="268" spans="10:10" x14ac:dyDescent="0.25">
      <c r="J268" s="11"/>
    </row>
    <row r="269" spans="10:10" x14ac:dyDescent="0.25">
      <c r="J269" s="11"/>
    </row>
    <row r="270" spans="10:10" x14ac:dyDescent="0.25">
      <c r="J270" s="11"/>
    </row>
    <row r="271" spans="10:10" x14ac:dyDescent="0.25">
      <c r="J271" s="11"/>
    </row>
    <row r="272" spans="10:10" x14ac:dyDescent="0.25">
      <c r="J272" s="11"/>
    </row>
    <row r="273" spans="10:10" x14ac:dyDescent="0.25">
      <c r="J273" s="11"/>
    </row>
    <row r="274" spans="10:10" x14ac:dyDescent="0.25">
      <c r="J274" s="11"/>
    </row>
    <row r="275" spans="10:10" x14ac:dyDescent="0.25">
      <c r="J275" s="11"/>
    </row>
    <row r="276" spans="10:10" x14ac:dyDescent="0.25">
      <c r="J276" s="11"/>
    </row>
    <row r="277" spans="10:10" x14ac:dyDescent="0.25">
      <c r="J277" s="11"/>
    </row>
    <row r="278" spans="10:10" x14ac:dyDescent="0.25">
      <c r="J278" s="11"/>
    </row>
    <row r="279" spans="10:10" x14ac:dyDescent="0.25">
      <c r="J279" s="11"/>
    </row>
    <row r="280" spans="10:10" x14ac:dyDescent="0.25">
      <c r="J280" s="11"/>
    </row>
    <row r="281" spans="10:10" x14ac:dyDescent="0.25">
      <c r="J281" s="11"/>
    </row>
    <row r="282" spans="10:10" x14ac:dyDescent="0.25">
      <c r="J282" s="11"/>
    </row>
    <row r="283" spans="10:10" x14ac:dyDescent="0.25">
      <c r="J283" s="11"/>
    </row>
    <row r="284" spans="10:10" x14ac:dyDescent="0.25">
      <c r="J284" s="11"/>
    </row>
    <row r="285" spans="10:10" x14ac:dyDescent="0.25">
      <c r="J285" s="11"/>
    </row>
    <row r="286" spans="10:10" x14ac:dyDescent="0.25">
      <c r="J286" s="11"/>
    </row>
    <row r="287" spans="10:10" x14ac:dyDescent="0.25">
      <c r="J287" s="11"/>
    </row>
    <row r="288" spans="10:10" x14ac:dyDescent="0.25">
      <c r="J288" s="11"/>
    </row>
    <row r="289" spans="10:10" x14ac:dyDescent="0.25">
      <c r="J289" s="11"/>
    </row>
    <row r="290" spans="10:10" x14ac:dyDescent="0.25">
      <c r="J290" s="11"/>
    </row>
    <row r="291" spans="10:10" x14ac:dyDescent="0.25">
      <c r="J291" s="11"/>
    </row>
    <row r="292" spans="10:10" x14ac:dyDescent="0.25">
      <c r="J292" s="11"/>
    </row>
    <row r="293" spans="10:10" x14ac:dyDescent="0.25">
      <c r="J293" s="11"/>
    </row>
    <row r="294" spans="10:10" x14ac:dyDescent="0.25">
      <c r="J294" s="11"/>
    </row>
    <row r="295" spans="10:10" x14ac:dyDescent="0.25">
      <c r="J295" s="11"/>
    </row>
    <row r="296" spans="10:10" x14ac:dyDescent="0.25">
      <c r="J296" s="11"/>
    </row>
    <row r="297" spans="10:10" x14ac:dyDescent="0.25">
      <c r="J297" s="11"/>
    </row>
    <row r="298" spans="10:10" x14ac:dyDescent="0.25">
      <c r="J298" s="11"/>
    </row>
    <row r="299" spans="10:10" x14ac:dyDescent="0.25">
      <c r="J299" s="11"/>
    </row>
    <row r="300" spans="10:10" x14ac:dyDescent="0.25">
      <c r="J300" s="11"/>
    </row>
    <row r="301" spans="10:10" x14ac:dyDescent="0.25">
      <c r="J301" s="11"/>
    </row>
    <row r="302" spans="10:10" x14ac:dyDescent="0.25">
      <c r="J302" s="11"/>
    </row>
    <row r="303" spans="10:10" x14ac:dyDescent="0.25">
      <c r="J303" s="11"/>
    </row>
    <row r="304" spans="10:10" x14ac:dyDescent="0.25">
      <c r="J304" s="11"/>
    </row>
    <row r="305" spans="10:10" x14ac:dyDescent="0.25">
      <c r="J305" s="11"/>
    </row>
    <row r="306" spans="10:10" x14ac:dyDescent="0.25">
      <c r="J306" s="11"/>
    </row>
    <row r="307" spans="10:10" x14ac:dyDescent="0.25">
      <c r="J307" s="11"/>
    </row>
    <row r="308" spans="10:10" x14ac:dyDescent="0.25">
      <c r="J308" s="11"/>
    </row>
    <row r="309" spans="10:10" x14ac:dyDescent="0.25">
      <c r="J309" s="11"/>
    </row>
    <row r="310" spans="10:10" x14ac:dyDescent="0.25">
      <c r="J310" s="11"/>
    </row>
    <row r="311" spans="10:10" x14ac:dyDescent="0.25">
      <c r="J311" s="11"/>
    </row>
    <row r="312" spans="10:10" x14ac:dyDescent="0.25">
      <c r="J312" s="11"/>
    </row>
    <row r="313" spans="10:10" x14ac:dyDescent="0.25">
      <c r="J313" s="11"/>
    </row>
    <row r="314" spans="10:10" x14ac:dyDescent="0.25">
      <c r="J314" s="11"/>
    </row>
    <row r="315" spans="10:10" x14ac:dyDescent="0.25">
      <c r="J315" s="11"/>
    </row>
    <row r="316" spans="10:10" x14ac:dyDescent="0.25">
      <c r="J316" s="11"/>
    </row>
    <row r="317" spans="10:10" x14ac:dyDescent="0.25">
      <c r="J317" s="11"/>
    </row>
    <row r="318" spans="10:10" x14ac:dyDescent="0.25">
      <c r="J318" s="11"/>
    </row>
    <row r="319" spans="10:10" x14ac:dyDescent="0.25">
      <c r="J319" s="11"/>
    </row>
    <row r="320" spans="10:10" x14ac:dyDescent="0.25">
      <c r="J320" s="11"/>
    </row>
    <row r="321" spans="10:10" x14ac:dyDescent="0.25">
      <c r="J321" s="11"/>
    </row>
    <row r="322" spans="10:10" x14ac:dyDescent="0.25">
      <c r="J322" s="11"/>
    </row>
    <row r="323" spans="10:10" x14ac:dyDescent="0.25">
      <c r="J323" s="11"/>
    </row>
    <row r="324" spans="10:10" x14ac:dyDescent="0.25">
      <c r="J324" s="11"/>
    </row>
    <row r="325" spans="10:10" x14ac:dyDescent="0.25">
      <c r="J325" s="11"/>
    </row>
    <row r="326" spans="10:10" x14ac:dyDescent="0.25">
      <c r="J326" s="11"/>
    </row>
    <row r="327" spans="10:10" x14ac:dyDescent="0.25">
      <c r="J327" s="11"/>
    </row>
    <row r="328" spans="10:10" x14ac:dyDescent="0.25">
      <c r="J328" s="11"/>
    </row>
    <row r="329" spans="10:10" x14ac:dyDescent="0.25">
      <c r="J329" s="11"/>
    </row>
    <row r="330" spans="10:10" x14ac:dyDescent="0.25">
      <c r="J330" s="11"/>
    </row>
    <row r="331" spans="10:10" x14ac:dyDescent="0.25">
      <c r="J331" s="11"/>
    </row>
    <row r="332" spans="10:10" x14ac:dyDescent="0.25">
      <c r="J332" s="11"/>
    </row>
    <row r="333" spans="10:10" x14ac:dyDescent="0.25">
      <c r="J333" s="11"/>
    </row>
    <row r="334" spans="10:10" x14ac:dyDescent="0.25">
      <c r="J334" s="11"/>
    </row>
    <row r="335" spans="10:10" x14ac:dyDescent="0.25">
      <c r="J335" s="11"/>
    </row>
    <row r="336" spans="10:10" x14ac:dyDescent="0.25">
      <c r="J336" s="11"/>
    </row>
    <row r="337" spans="10:10" x14ac:dyDescent="0.25">
      <c r="J337" s="11"/>
    </row>
    <row r="338" spans="10:10" x14ac:dyDescent="0.25">
      <c r="J338" s="11"/>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K1:U338"/>
  <sheetViews>
    <sheetView topLeftCell="A244" zoomScale="86" zoomScaleNormal="86" workbookViewId="0">
      <selection activeCell="V9" sqref="V9"/>
    </sheetView>
  </sheetViews>
  <sheetFormatPr baseColWidth="10" defaultColWidth="8.85546875" defaultRowHeight="15" x14ac:dyDescent="0.25"/>
  <cols>
    <col min="1" max="1" width="9.140625" customWidth="1"/>
    <col min="10" max="10" width="4.85546875" customWidth="1"/>
    <col min="11" max="11" width="12.140625" bestFit="1" customWidth="1"/>
    <col min="12" max="13" width="16.28515625" bestFit="1" customWidth="1"/>
    <col min="14" max="15" width="8.42578125" customWidth="1"/>
    <col min="16" max="16" width="11.7109375" customWidth="1"/>
    <col min="17" max="17" width="12.140625" customWidth="1"/>
    <col min="18" max="18" width="12.140625" bestFit="1" customWidth="1"/>
    <col min="19" max="19" width="14.7109375" customWidth="1"/>
    <col min="20" max="20" width="12.42578125" customWidth="1"/>
    <col min="21" max="21" width="12.140625" bestFit="1" customWidth="1"/>
    <col min="23" max="23" width="11.85546875" bestFit="1" customWidth="1"/>
  </cols>
  <sheetData>
    <row r="1" spans="11:21" s="13" customFormat="1" ht="60.6" customHeight="1" x14ac:dyDescent="0.25">
      <c r="K1" s="13" t="s">
        <v>2759</v>
      </c>
      <c r="L1" s="13" t="s">
        <v>2761</v>
      </c>
      <c r="M1" s="13" t="s">
        <v>2762</v>
      </c>
      <c r="N1" s="13" t="s">
        <v>2808</v>
      </c>
      <c r="O1" s="13" t="s">
        <v>2807</v>
      </c>
      <c r="P1" s="13" t="s">
        <v>2763</v>
      </c>
      <c r="Q1" s="13" t="s">
        <v>2809</v>
      </c>
      <c r="R1" s="13" t="s">
        <v>2806</v>
      </c>
      <c r="S1" s="13" t="s">
        <v>2811</v>
      </c>
      <c r="T1" s="13" t="s">
        <v>2810</v>
      </c>
      <c r="U1" s="13" t="s">
        <v>2826</v>
      </c>
    </row>
    <row r="2" spans="11:21" x14ac:dyDescent="0.25">
      <c r="K2" s="11">
        <v>22103</v>
      </c>
      <c r="L2" t="s">
        <v>2767</v>
      </c>
      <c r="M2" t="s">
        <v>2768</v>
      </c>
      <c r="N2">
        <v>0</v>
      </c>
      <c r="O2">
        <v>3</v>
      </c>
      <c r="P2">
        <v>3</v>
      </c>
      <c r="Q2" s="17" t="str" cm="1">
        <f t="array" ref="Q2">IF(AND(Table3[[#This Row],[Team A goals]:[Team B goals]]&gt;0),"yes","no")</f>
        <v>no</v>
      </c>
      <c r="R2" t="s">
        <v>2769</v>
      </c>
      <c r="S2" s="17" t="str">
        <f>IF(Table3[[#This Row],[Venue]]=Table3[[#This Row],[Team A]],"played at home","")</f>
        <v/>
      </c>
      <c r="T2" s="17" t="str" cm="1">
        <f t="array" ref="T2">IF(OR(Table3[[#This Row],[Team A]:[Team B]]="Spain"),"Spain match","")</f>
        <v/>
      </c>
      <c r="U2" s="23"/>
    </row>
    <row r="3" spans="11:21" x14ac:dyDescent="0.25">
      <c r="K3" s="11">
        <v>22103</v>
      </c>
      <c r="L3" t="s">
        <v>2769</v>
      </c>
      <c r="M3" t="s">
        <v>2770</v>
      </c>
      <c r="N3">
        <v>4</v>
      </c>
      <c r="O3">
        <v>5</v>
      </c>
      <c r="P3">
        <v>9</v>
      </c>
      <c r="Q3" s="17" t="str" cm="1">
        <f t="array" ref="Q3">IF(AND(Table3[[#This Row],[Team A goals]:[Team B goals]]&gt;0),"yes","no")</f>
        <v>yes</v>
      </c>
      <c r="R3" t="s">
        <v>2769</v>
      </c>
      <c r="S3" s="17" t="str">
        <f>IF(Table3[[#This Row],[Venue]]=Table3[[#This Row],[Team A]],"played at home","")</f>
        <v>played at home</v>
      </c>
      <c r="T3" s="17" t="str" cm="1">
        <f t="array" ref="T3">IF(OR(Table3[[#This Row],[Team A]:[Team B]]="Spain"),"Spain match","")</f>
        <v/>
      </c>
      <c r="U3" s="23"/>
    </row>
    <row r="4" spans="11:21" x14ac:dyDescent="0.25">
      <c r="K4" s="11">
        <v>22106</v>
      </c>
      <c r="L4" t="s">
        <v>2769</v>
      </c>
      <c r="M4" t="s">
        <v>2767</v>
      </c>
      <c r="N4">
        <v>0</v>
      </c>
      <c r="O4">
        <v>2</v>
      </c>
      <c r="P4">
        <v>2</v>
      </c>
      <c r="Q4" s="17" t="str" cm="1">
        <f t="array" ref="Q4">IF(AND(Table3[[#This Row],[Team A goals]:[Team B goals]]&gt;0),"yes","no")</f>
        <v>no</v>
      </c>
      <c r="R4" t="s">
        <v>2769</v>
      </c>
      <c r="S4" s="17" t="str">
        <f>IF(Table3[[#This Row],[Venue]]=Table3[[#This Row],[Team A]],"played at home","")</f>
        <v>played at home</v>
      </c>
      <c r="T4" s="17" t="str" cm="1">
        <f t="array" ref="T4">IF(OR(Table3[[#This Row],[Team A]:[Team B]]="Spain"),"Spain match","")</f>
        <v/>
      </c>
      <c r="U4" s="23"/>
    </row>
    <row r="5" spans="11:21" x14ac:dyDescent="0.25">
      <c r="K5" s="11">
        <v>22107</v>
      </c>
      <c r="L5" t="s">
        <v>2768</v>
      </c>
      <c r="M5" t="s">
        <v>2770</v>
      </c>
      <c r="N5">
        <v>2</v>
      </c>
      <c r="O5">
        <v>1</v>
      </c>
      <c r="P5">
        <v>3</v>
      </c>
      <c r="Q5" s="17" t="str" cm="1">
        <f t="array" ref="Q5">IF(AND(Table3[[#This Row],[Team A goals]:[Team B goals]]&gt;0),"yes","no")</f>
        <v>yes</v>
      </c>
      <c r="R5" t="s">
        <v>2769</v>
      </c>
      <c r="S5" s="17" t="str">
        <f>IF(Table3[[#This Row],[Venue]]=Table3[[#This Row],[Team A]],"played at home","")</f>
        <v/>
      </c>
      <c r="T5" s="17" t="str" cm="1">
        <f t="array" ref="T5">IF(OR(Table3[[#This Row],[Team A]:[Team B]]="Spain"),"Spain match","")</f>
        <v/>
      </c>
      <c r="U5" s="23"/>
    </row>
    <row r="6" spans="11:21" x14ac:dyDescent="0.25">
      <c r="K6" s="11">
        <v>23545</v>
      </c>
      <c r="L6" t="s">
        <v>2771</v>
      </c>
      <c r="M6" t="s">
        <v>2768</v>
      </c>
      <c r="N6">
        <v>0</v>
      </c>
      <c r="O6">
        <v>3</v>
      </c>
      <c r="P6">
        <v>3</v>
      </c>
      <c r="Q6" s="17" t="str" cm="1">
        <f t="array" ref="Q6">IF(AND(Table3[[#This Row],[Team A goals]:[Team B goals]]&gt;0),"yes","no")</f>
        <v>no</v>
      </c>
      <c r="R6" t="s">
        <v>2772</v>
      </c>
      <c r="S6" s="17" t="str">
        <f>IF(Table3[[#This Row],[Venue]]=Table3[[#This Row],[Team A]],"played at home","")</f>
        <v/>
      </c>
      <c r="T6" s="17" t="str" cm="1">
        <f t="array" ref="T6">IF(OR(Table3[[#This Row],[Team A]:[Team B]]="Spain"),"Spain match","")</f>
        <v/>
      </c>
      <c r="U6" s="23"/>
    </row>
    <row r="7" spans="11:21" x14ac:dyDescent="0.25">
      <c r="K7" s="11">
        <v>23545</v>
      </c>
      <c r="L7" t="s">
        <v>2772</v>
      </c>
      <c r="M7" t="s">
        <v>2773</v>
      </c>
      <c r="N7">
        <v>2</v>
      </c>
      <c r="O7">
        <v>1</v>
      </c>
      <c r="P7">
        <v>3</v>
      </c>
      <c r="Q7" s="17" t="str" cm="1">
        <f t="array" ref="Q7">IF(AND(Table3[[#This Row],[Team A goals]:[Team B goals]]&gt;0),"yes","no")</f>
        <v>yes</v>
      </c>
      <c r="R7" t="s">
        <v>2772</v>
      </c>
      <c r="S7" s="17" t="str">
        <f>IF(Table3[[#This Row],[Venue]]=Table3[[#This Row],[Team A]],"played at home","")</f>
        <v>played at home</v>
      </c>
      <c r="T7" s="17" t="str" cm="1">
        <f t="array" ref="T7">IF(OR(Table3[[#This Row],[Team A]:[Team B]]="Spain"),"Spain match","")</f>
        <v>Spain match</v>
      </c>
      <c r="U7" s="23"/>
    </row>
    <row r="8" spans="11:21" x14ac:dyDescent="0.25">
      <c r="K8" s="11">
        <v>23548</v>
      </c>
      <c r="L8" t="s">
        <v>2773</v>
      </c>
      <c r="M8" t="s">
        <v>2771</v>
      </c>
      <c r="N8">
        <v>3</v>
      </c>
      <c r="O8">
        <v>1</v>
      </c>
      <c r="P8">
        <v>4</v>
      </c>
      <c r="Q8" s="17" t="str" cm="1">
        <f t="array" ref="Q8">IF(AND(Table3[[#This Row],[Team A goals]:[Team B goals]]&gt;0),"yes","no")</f>
        <v>yes</v>
      </c>
      <c r="R8" t="s">
        <v>2772</v>
      </c>
      <c r="S8" s="17" t="str">
        <f>IF(Table3[[#This Row],[Venue]]=Table3[[#This Row],[Team A]],"played at home","")</f>
        <v/>
      </c>
      <c r="T8" s="17" t="str" cm="1">
        <f t="array" ref="T8">IF(OR(Table3[[#This Row],[Team A]:[Team B]]="Spain"),"Spain match","")</f>
        <v/>
      </c>
      <c r="U8" s="23"/>
    </row>
    <row r="9" spans="11:21" x14ac:dyDescent="0.25">
      <c r="K9" s="11">
        <v>23549</v>
      </c>
      <c r="L9" t="s">
        <v>2772</v>
      </c>
      <c r="M9" t="s">
        <v>2768</v>
      </c>
      <c r="N9">
        <v>2</v>
      </c>
      <c r="O9">
        <v>1</v>
      </c>
      <c r="P9">
        <v>3</v>
      </c>
      <c r="Q9" s="17" t="str" cm="1">
        <f t="array" ref="Q9">IF(AND(Table3[[#This Row],[Team A goals]:[Team B goals]]&gt;0),"yes","no")</f>
        <v>yes</v>
      </c>
      <c r="R9" t="s">
        <v>2772</v>
      </c>
      <c r="S9" s="17" t="str">
        <f>IF(Table3[[#This Row],[Venue]]=Table3[[#This Row],[Team A]],"played at home","")</f>
        <v>played at home</v>
      </c>
      <c r="T9" s="17" t="str" cm="1">
        <f t="array" ref="T9">IF(OR(Table3[[#This Row],[Team A]:[Team B]]="Spain"),"Spain match","")</f>
        <v>Spain match</v>
      </c>
      <c r="U9" s="23"/>
    </row>
    <row r="10" spans="11:21" x14ac:dyDescent="0.25">
      <c r="K10" s="11">
        <v>24994</v>
      </c>
      <c r="L10" t="s">
        <v>2774</v>
      </c>
      <c r="M10" t="s">
        <v>2770</v>
      </c>
      <c r="N10">
        <v>0</v>
      </c>
      <c r="O10">
        <v>1</v>
      </c>
      <c r="P10">
        <v>1</v>
      </c>
      <c r="Q10" s="17" t="str" cm="1">
        <f t="array" ref="Q10">IF(AND(Table3[[#This Row],[Team A goals]:[Team B goals]]&gt;0),"yes","no")</f>
        <v>no</v>
      </c>
      <c r="R10" t="s">
        <v>2775</v>
      </c>
      <c r="S10" s="17" t="str">
        <f>IF(Table3[[#This Row],[Venue]]=Table3[[#This Row],[Team A]],"played at home","")</f>
        <v/>
      </c>
      <c r="T10" s="17" t="str" cm="1">
        <f t="array" ref="T10">IF(OR(Table3[[#This Row],[Team A]:[Team B]]="Spain"),"Spain match","")</f>
        <v/>
      </c>
      <c r="U10" s="23"/>
    </row>
    <row r="11" spans="11:21" x14ac:dyDescent="0.25">
      <c r="K11" s="11">
        <v>24994</v>
      </c>
      <c r="L11" t="s">
        <v>2775</v>
      </c>
      <c r="M11" t="s">
        <v>2768</v>
      </c>
      <c r="N11">
        <v>0</v>
      </c>
      <c r="O11">
        <v>0</v>
      </c>
      <c r="P11">
        <v>0</v>
      </c>
      <c r="Q11" s="17" t="str" cm="1">
        <f t="array" ref="Q11">IF(AND(Table3[[#This Row],[Team A goals]:[Team B goals]]&gt;0),"yes","no")</f>
        <v>no</v>
      </c>
      <c r="R11" t="s">
        <v>2775</v>
      </c>
      <c r="S11" s="17" t="str">
        <f>IF(Table3[[#This Row],[Venue]]=Table3[[#This Row],[Team A]],"played at home","")</f>
        <v>played at home</v>
      </c>
      <c r="T11" s="17" t="str" cm="1">
        <f t="array" ref="T11">IF(OR(Table3[[#This Row],[Team A]:[Team B]]="Spain"),"Spain match","")</f>
        <v/>
      </c>
      <c r="U11" s="23"/>
    </row>
    <row r="12" spans="11:21" x14ac:dyDescent="0.25">
      <c r="K12" s="11">
        <v>24997</v>
      </c>
      <c r="L12" t="s">
        <v>2774</v>
      </c>
      <c r="M12" t="s">
        <v>2768</v>
      </c>
      <c r="N12">
        <v>2</v>
      </c>
      <c r="O12">
        <v>0</v>
      </c>
      <c r="P12">
        <v>2</v>
      </c>
      <c r="Q12" s="17" t="str" cm="1">
        <f t="array" ref="Q12">IF(AND(Table3[[#This Row],[Team A goals]:[Team B goals]]&gt;0),"yes","no")</f>
        <v>no</v>
      </c>
      <c r="R12" t="s">
        <v>2775</v>
      </c>
      <c r="S12" s="17" t="str">
        <f>IF(Table3[[#This Row],[Venue]]=Table3[[#This Row],[Team A]],"played at home","")</f>
        <v/>
      </c>
      <c r="T12" s="17" t="str" cm="1">
        <f t="array" ref="T12">IF(OR(Table3[[#This Row],[Team A]:[Team B]]="Spain"),"Spain match","")</f>
        <v/>
      </c>
      <c r="U12" s="23"/>
    </row>
    <row r="13" spans="11:21" x14ac:dyDescent="0.25">
      <c r="K13" s="11">
        <v>24997</v>
      </c>
      <c r="L13" t="s">
        <v>2775</v>
      </c>
      <c r="M13" t="s">
        <v>2770</v>
      </c>
      <c r="N13">
        <v>1</v>
      </c>
      <c r="O13">
        <v>1</v>
      </c>
      <c r="P13">
        <v>2</v>
      </c>
      <c r="Q13" s="17" t="str" cm="1">
        <f t="array" ref="Q13">IF(AND(Table3[[#This Row],[Team A goals]:[Team B goals]]&gt;0),"yes","no")</f>
        <v>yes</v>
      </c>
      <c r="R13" t="s">
        <v>2775</v>
      </c>
      <c r="S13" s="17" t="str">
        <f>IF(Table3[[#This Row],[Venue]]=Table3[[#This Row],[Team A]],"played at home","")</f>
        <v>played at home</v>
      </c>
      <c r="T13" s="17" t="str" cm="1">
        <f t="array" ref="T13">IF(OR(Table3[[#This Row],[Team A]:[Team B]]="Spain"),"Spain match","")</f>
        <v/>
      </c>
      <c r="U13" s="23"/>
    </row>
    <row r="14" spans="11:21" x14ac:dyDescent="0.25">
      <c r="K14" s="11">
        <v>24999</v>
      </c>
      <c r="L14" t="s">
        <v>2775</v>
      </c>
      <c r="M14" t="s">
        <v>2770</v>
      </c>
      <c r="N14">
        <v>2</v>
      </c>
      <c r="O14">
        <v>0</v>
      </c>
      <c r="P14">
        <v>2</v>
      </c>
      <c r="Q14" s="17" t="str" cm="1">
        <f t="array" ref="Q14">IF(AND(Table3[[#This Row],[Team A goals]:[Team B goals]]&gt;0),"yes","no")</f>
        <v>no</v>
      </c>
      <c r="R14" t="s">
        <v>2775</v>
      </c>
      <c r="S14" s="17" t="str">
        <f>IF(Table3[[#This Row],[Venue]]=Table3[[#This Row],[Team A]],"played at home","")</f>
        <v>played at home</v>
      </c>
      <c r="T14" s="17" t="str" cm="1">
        <f t="array" ref="T14">IF(OR(Table3[[#This Row],[Team A]:[Team B]]="Spain"),"Spain match","")</f>
        <v/>
      </c>
      <c r="U14" s="23"/>
    </row>
    <row r="15" spans="11:21" x14ac:dyDescent="0.25">
      <c r="K15" s="11">
        <v>26464</v>
      </c>
      <c r="L15" t="s">
        <v>2776</v>
      </c>
      <c r="M15" t="s">
        <v>2777</v>
      </c>
      <c r="N15">
        <v>1</v>
      </c>
      <c r="O15">
        <v>2</v>
      </c>
      <c r="P15">
        <v>3</v>
      </c>
      <c r="Q15" s="17" t="str" cm="1">
        <f t="array" ref="Q15">IF(AND(Table3[[#This Row],[Team A goals]:[Team B goals]]&gt;0),"yes","no")</f>
        <v>yes</v>
      </c>
      <c r="R15" t="s">
        <v>2776</v>
      </c>
      <c r="S15" s="17" t="str">
        <f>IF(Table3[[#This Row],[Venue]]=Table3[[#This Row],[Team A]],"played at home","")</f>
        <v>played at home</v>
      </c>
      <c r="T15" s="17" t="str" cm="1">
        <f t="array" ref="T15">IF(OR(Table3[[#This Row],[Team A]:[Team B]]="Spain"),"Spain match","")</f>
        <v/>
      </c>
      <c r="U15" s="23"/>
    </row>
    <row r="16" spans="11:21" x14ac:dyDescent="0.25">
      <c r="K16" s="11">
        <v>26464</v>
      </c>
      <c r="L16" t="s">
        <v>2773</v>
      </c>
      <c r="M16" t="s">
        <v>2768</v>
      </c>
      <c r="N16">
        <v>0</v>
      </c>
      <c r="O16">
        <v>1</v>
      </c>
      <c r="P16">
        <v>1</v>
      </c>
      <c r="Q16" s="17" t="str" cm="1">
        <f t="array" ref="Q16">IF(AND(Table3[[#This Row],[Team A goals]:[Team B goals]]&gt;0),"yes","no")</f>
        <v>no</v>
      </c>
      <c r="R16" t="s">
        <v>2776</v>
      </c>
      <c r="S16" s="17" t="str">
        <f>IF(Table3[[#This Row],[Venue]]=Table3[[#This Row],[Team A]],"played at home","")</f>
        <v/>
      </c>
      <c r="T16" s="17" t="str" cm="1">
        <f t="array" ref="T16">IF(OR(Table3[[#This Row],[Team A]:[Team B]]="Spain"),"Spain match","")</f>
        <v/>
      </c>
      <c r="U16" s="23"/>
    </row>
    <row r="17" spans="11:21" ht="15" customHeight="1" x14ac:dyDescent="0.25">
      <c r="K17" s="11">
        <v>26467</v>
      </c>
      <c r="L17" t="s">
        <v>2776</v>
      </c>
      <c r="M17" t="s">
        <v>2773</v>
      </c>
      <c r="N17">
        <v>2</v>
      </c>
      <c r="O17">
        <v>1</v>
      </c>
      <c r="P17">
        <v>3</v>
      </c>
      <c r="Q17" s="17" t="str" cm="1">
        <f t="array" ref="Q17">IF(AND(Table3[[#This Row],[Team A goals]:[Team B goals]]&gt;0),"yes","no")</f>
        <v>yes</v>
      </c>
      <c r="R17" t="s">
        <v>2776</v>
      </c>
      <c r="S17" s="17" t="str">
        <f>IF(Table3[[#This Row],[Venue]]=Table3[[#This Row],[Team A]],"played at home","")</f>
        <v>played at home</v>
      </c>
      <c r="T17" s="17" t="str" cm="1">
        <f t="array" ref="T17">IF(OR(Table3[[#This Row],[Team A]:[Team B]]="Spain"),"Spain match","")</f>
        <v/>
      </c>
      <c r="U17" s="23"/>
    </row>
    <row r="18" spans="11:21" x14ac:dyDescent="0.25">
      <c r="K18" s="11">
        <v>26468</v>
      </c>
      <c r="L18" t="s">
        <v>2777</v>
      </c>
      <c r="M18" t="s">
        <v>2768</v>
      </c>
      <c r="N18">
        <v>3</v>
      </c>
      <c r="O18">
        <v>0</v>
      </c>
      <c r="P18">
        <v>3</v>
      </c>
      <c r="Q18" s="17" t="str" cm="1">
        <f t="array" ref="Q18">IF(AND(Table3[[#This Row],[Team A goals]:[Team B goals]]&gt;0),"yes","no")</f>
        <v>no</v>
      </c>
      <c r="R18" t="s">
        <v>2776</v>
      </c>
      <c r="S18" s="17" t="str">
        <f>IF(Table3[[#This Row],[Venue]]=Table3[[#This Row],[Team A]],"played at home","")</f>
        <v/>
      </c>
      <c r="T18" s="17" t="str" cm="1">
        <f t="array" ref="T18">IF(OR(Table3[[#This Row],[Team A]:[Team B]]="Spain"),"Spain match","")</f>
        <v/>
      </c>
      <c r="U18" s="23"/>
    </row>
    <row r="19" spans="11:21" x14ac:dyDescent="0.25">
      <c r="K19" s="11">
        <v>27927</v>
      </c>
      <c r="L19" t="s">
        <v>2767</v>
      </c>
      <c r="M19" t="s">
        <v>2778</v>
      </c>
      <c r="N19">
        <v>3</v>
      </c>
      <c r="O19">
        <v>1</v>
      </c>
      <c r="P19">
        <v>4</v>
      </c>
      <c r="Q19" s="17" t="str" cm="1">
        <f t="array" ref="Q19">IF(AND(Table3[[#This Row],[Team A goals]:[Team B goals]]&gt;0),"yes","no")</f>
        <v>yes</v>
      </c>
      <c r="R19" t="s">
        <v>2770</v>
      </c>
      <c r="S19" s="17" t="str">
        <f>IF(Table3[[#This Row],[Venue]]=Table3[[#This Row],[Team A]],"played at home","")</f>
        <v/>
      </c>
      <c r="T19" s="17" t="str" cm="1">
        <f t="array" ref="T19">IF(OR(Table3[[#This Row],[Team A]:[Team B]]="Spain"),"Spain match","")</f>
        <v/>
      </c>
      <c r="U19" s="23"/>
    </row>
    <row r="20" spans="11:21" x14ac:dyDescent="0.25">
      <c r="K20" s="11">
        <v>27928</v>
      </c>
      <c r="L20" t="s">
        <v>2770</v>
      </c>
      <c r="M20" t="s">
        <v>2777</v>
      </c>
      <c r="N20">
        <v>2</v>
      </c>
      <c r="O20">
        <v>4</v>
      </c>
      <c r="P20">
        <v>6</v>
      </c>
      <c r="Q20" s="17" t="str" cm="1">
        <f t="array" ref="Q20">IF(AND(Table3[[#This Row],[Team A goals]:[Team B goals]]&gt;0),"yes","no")</f>
        <v>yes</v>
      </c>
      <c r="R20" t="s">
        <v>2770</v>
      </c>
      <c r="S20" s="17" t="str">
        <f>IF(Table3[[#This Row],[Venue]]=Table3[[#This Row],[Team A]],"played at home","")</f>
        <v>played at home</v>
      </c>
      <c r="T20" s="17" t="str" cm="1">
        <f t="array" ref="T20">IF(OR(Table3[[#This Row],[Team A]:[Team B]]="Spain"),"Spain match","")</f>
        <v/>
      </c>
      <c r="U20" s="23"/>
    </row>
    <row r="21" spans="11:21" x14ac:dyDescent="0.25">
      <c r="K21" s="11">
        <v>27930</v>
      </c>
      <c r="L21" t="s">
        <v>2770</v>
      </c>
      <c r="M21" t="s">
        <v>2778</v>
      </c>
      <c r="N21">
        <v>2</v>
      </c>
      <c r="O21">
        <v>3</v>
      </c>
      <c r="P21">
        <v>5</v>
      </c>
      <c r="Q21" s="17" t="str" cm="1">
        <f t="array" ref="Q21">IF(AND(Table3[[#This Row],[Team A goals]:[Team B goals]]&gt;0),"yes","no")</f>
        <v>yes</v>
      </c>
      <c r="R21" t="s">
        <v>2770</v>
      </c>
      <c r="S21" s="17" t="str">
        <f>IF(Table3[[#This Row],[Venue]]=Table3[[#This Row],[Team A]],"played at home","")</f>
        <v>played at home</v>
      </c>
      <c r="T21" s="17" t="str" cm="1">
        <f t="array" ref="T21">IF(OR(Table3[[#This Row],[Team A]:[Team B]]="Spain"),"Spain match","")</f>
        <v/>
      </c>
      <c r="U21" s="23"/>
    </row>
    <row r="22" spans="11:21" x14ac:dyDescent="0.25">
      <c r="K22" s="11">
        <v>27931</v>
      </c>
      <c r="L22" t="s">
        <v>2767</v>
      </c>
      <c r="M22" t="s">
        <v>2777</v>
      </c>
      <c r="N22">
        <v>2</v>
      </c>
      <c r="O22">
        <v>2</v>
      </c>
      <c r="P22">
        <v>4</v>
      </c>
      <c r="Q22" s="17" t="str" cm="1">
        <f t="array" ref="Q22">IF(AND(Table3[[#This Row],[Team A goals]:[Team B goals]]&gt;0),"yes","no")</f>
        <v>yes</v>
      </c>
      <c r="R22" t="s">
        <v>2770</v>
      </c>
      <c r="S22" s="17" t="str">
        <f>IF(Table3[[#This Row],[Venue]]=Table3[[#This Row],[Team A]],"played at home","")</f>
        <v/>
      </c>
      <c r="T22" s="17" t="str" cm="1">
        <f t="array" ref="T22">IF(OR(Table3[[#This Row],[Team A]:[Team B]]="Spain"),"Spain match","")</f>
        <v/>
      </c>
      <c r="U22" s="23"/>
    </row>
    <row r="23" spans="11:21" x14ac:dyDescent="0.25">
      <c r="K23" s="11">
        <v>29383</v>
      </c>
      <c r="L23" t="s">
        <v>2767</v>
      </c>
      <c r="M23" t="s">
        <v>2777</v>
      </c>
      <c r="N23">
        <v>0</v>
      </c>
      <c r="O23">
        <v>1</v>
      </c>
      <c r="P23">
        <v>1</v>
      </c>
      <c r="Q23" s="17" t="str" cm="1">
        <f t="array" ref="Q23">IF(AND(Table3[[#This Row],[Team A goals]:[Team B goals]]&gt;0),"yes","no")</f>
        <v>no</v>
      </c>
      <c r="R23" t="s">
        <v>2775</v>
      </c>
      <c r="S23" s="17" t="str">
        <f>IF(Table3[[#This Row],[Venue]]=Table3[[#This Row],[Team A]],"played at home","")</f>
        <v/>
      </c>
      <c r="T23" s="17" t="str" cm="1">
        <f t="array" ref="T23">IF(OR(Table3[[#This Row],[Team A]:[Team B]]="Spain"),"Spain match","")</f>
        <v/>
      </c>
      <c r="U23" s="23"/>
    </row>
    <row r="24" spans="11:21" x14ac:dyDescent="0.25">
      <c r="K24" s="11">
        <v>29383</v>
      </c>
      <c r="L24" t="s">
        <v>2778</v>
      </c>
      <c r="M24" t="s">
        <v>2779</v>
      </c>
      <c r="N24">
        <v>1</v>
      </c>
      <c r="O24">
        <v>0</v>
      </c>
      <c r="P24">
        <v>1</v>
      </c>
      <c r="Q24" s="17" t="str" cm="1">
        <f t="array" ref="Q24">IF(AND(Table3[[#This Row],[Team A goals]:[Team B goals]]&gt;0),"yes","no")</f>
        <v>no</v>
      </c>
      <c r="R24" t="s">
        <v>2775</v>
      </c>
      <c r="S24" s="17" t="str">
        <f>IF(Table3[[#This Row],[Venue]]=Table3[[#This Row],[Team A]],"played at home","")</f>
        <v/>
      </c>
      <c r="T24" s="17" t="str" cm="1">
        <f t="array" ref="T24">IF(OR(Table3[[#This Row],[Team A]:[Team B]]="Spain"),"Spain match","")</f>
        <v/>
      </c>
      <c r="U24" s="23"/>
    </row>
    <row r="25" spans="11:21" x14ac:dyDescent="0.25">
      <c r="K25" s="11">
        <v>29384</v>
      </c>
      <c r="L25" t="s">
        <v>2776</v>
      </c>
      <c r="M25" t="s">
        <v>2774</v>
      </c>
      <c r="N25">
        <v>1</v>
      </c>
      <c r="O25">
        <v>1</v>
      </c>
      <c r="P25">
        <v>2</v>
      </c>
      <c r="Q25" s="17" t="str" cm="1">
        <f t="array" ref="Q25">IF(AND(Table3[[#This Row],[Team A goals]:[Team B goals]]&gt;0),"yes","no")</f>
        <v>yes</v>
      </c>
      <c r="R25" t="s">
        <v>2775</v>
      </c>
      <c r="S25" s="17" t="str">
        <f>IF(Table3[[#This Row],[Venue]]=Table3[[#This Row],[Team A]],"played at home","")</f>
        <v/>
      </c>
      <c r="T25" s="17" t="str" cm="1">
        <f t="array" ref="T25">IF(OR(Table3[[#This Row],[Team A]:[Team B]]="Spain"),"Spain match","")</f>
        <v/>
      </c>
      <c r="U25" s="23"/>
    </row>
    <row r="26" spans="11:21" x14ac:dyDescent="0.25">
      <c r="K26" s="11">
        <v>29384</v>
      </c>
      <c r="L26" t="s">
        <v>2775</v>
      </c>
      <c r="M26" t="s">
        <v>2772</v>
      </c>
      <c r="N26">
        <v>0</v>
      </c>
      <c r="O26">
        <v>0</v>
      </c>
      <c r="P26">
        <v>0</v>
      </c>
      <c r="Q26" s="17" t="str" cm="1">
        <f t="array" ref="Q26">IF(AND(Table3[[#This Row],[Team A goals]:[Team B goals]]&gt;0),"yes","no")</f>
        <v>no</v>
      </c>
      <c r="R26" t="s">
        <v>2775</v>
      </c>
      <c r="S26" s="17" t="str">
        <f>IF(Table3[[#This Row],[Venue]]=Table3[[#This Row],[Team A]],"played at home","")</f>
        <v>played at home</v>
      </c>
      <c r="T26" s="17" t="str" cm="1">
        <f t="array" ref="T26">IF(OR(Table3[[#This Row],[Team A]:[Team B]]="Spain"),"Spain match","")</f>
        <v>Spain match</v>
      </c>
      <c r="U26" s="23"/>
    </row>
    <row r="27" spans="11:21" x14ac:dyDescent="0.25">
      <c r="K27" s="11">
        <v>29386</v>
      </c>
      <c r="L27" t="s">
        <v>2777</v>
      </c>
      <c r="M27" t="s">
        <v>2778</v>
      </c>
      <c r="N27">
        <v>3</v>
      </c>
      <c r="O27">
        <v>2</v>
      </c>
      <c r="P27">
        <v>5</v>
      </c>
      <c r="Q27" s="17" t="str" cm="1">
        <f t="array" ref="Q27">IF(AND(Table3[[#This Row],[Team A goals]:[Team B goals]]&gt;0),"yes","no")</f>
        <v>yes</v>
      </c>
      <c r="R27" t="s">
        <v>2775</v>
      </c>
      <c r="S27" s="17" t="str">
        <f>IF(Table3[[#This Row],[Venue]]=Table3[[#This Row],[Team A]],"played at home","")</f>
        <v/>
      </c>
      <c r="T27" s="17" t="str" cm="1">
        <f t="array" ref="T27">IF(OR(Table3[[#This Row],[Team A]:[Team B]]="Spain"),"Spain match","")</f>
        <v/>
      </c>
      <c r="U27" s="23"/>
    </row>
    <row r="28" spans="11:21" x14ac:dyDescent="0.25">
      <c r="K28" s="11">
        <v>29386</v>
      </c>
      <c r="L28" t="s">
        <v>2779</v>
      </c>
      <c r="M28" t="s">
        <v>2767</v>
      </c>
      <c r="N28">
        <v>1</v>
      </c>
      <c r="O28">
        <v>3</v>
      </c>
      <c r="P28">
        <v>4</v>
      </c>
      <c r="Q28" s="17" t="str" cm="1">
        <f t="array" ref="Q28">IF(AND(Table3[[#This Row],[Team A goals]:[Team B goals]]&gt;0),"yes","no")</f>
        <v>yes</v>
      </c>
      <c r="R28" t="s">
        <v>2775</v>
      </c>
      <c r="S28" s="17" t="str">
        <f>IF(Table3[[#This Row],[Venue]]=Table3[[#This Row],[Team A]],"played at home","")</f>
        <v/>
      </c>
      <c r="T28" s="17" t="str" cm="1">
        <f t="array" ref="T28">IF(OR(Table3[[#This Row],[Team A]:[Team B]]="Spain"),"Spain match","")</f>
        <v/>
      </c>
      <c r="U28" s="23"/>
    </row>
    <row r="29" spans="11:21" x14ac:dyDescent="0.25">
      <c r="K29" s="11">
        <v>29387</v>
      </c>
      <c r="L29" t="s">
        <v>2776</v>
      </c>
      <c r="M29" t="s">
        <v>2772</v>
      </c>
      <c r="N29">
        <v>2</v>
      </c>
      <c r="O29">
        <v>1</v>
      </c>
      <c r="P29">
        <v>3</v>
      </c>
      <c r="Q29" s="17" t="str" cm="1">
        <f t="array" ref="Q29">IF(AND(Table3[[#This Row],[Team A goals]:[Team B goals]]&gt;0),"yes","no")</f>
        <v>yes</v>
      </c>
      <c r="R29" t="s">
        <v>2775</v>
      </c>
      <c r="S29" s="17" t="str">
        <f>IF(Table3[[#This Row],[Venue]]=Table3[[#This Row],[Team A]],"played at home","")</f>
        <v/>
      </c>
      <c r="T29" s="17" t="str" cm="1">
        <f t="array" ref="T29">IF(OR(Table3[[#This Row],[Team A]:[Team B]]="Spain"),"Spain match","")</f>
        <v>Spain match</v>
      </c>
      <c r="U29" s="23"/>
    </row>
    <row r="30" spans="11:21" x14ac:dyDescent="0.25">
      <c r="K30" s="11">
        <v>29387</v>
      </c>
      <c r="L30" t="s">
        <v>2775</v>
      </c>
      <c r="M30" t="s">
        <v>2774</v>
      </c>
      <c r="N30">
        <v>1</v>
      </c>
      <c r="O30">
        <v>0</v>
      </c>
      <c r="P30">
        <v>1</v>
      </c>
      <c r="Q30" s="17" t="str" cm="1">
        <f t="array" ref="Q30">IF(AND(Table3[[#This Row],[Team A goals]:[Team B goals]]&gt;0),"yes","no")</f>
        <v>no</v>
      </c>
      <c r="R30" t="s">
        <v>2775</v>
      </c>
      <c r="S30" s="17" t="str">
        <f>IF(Table3[[#This Row],[Venue]]=Table3[[#This Row],[Team A]],"played at home","")</f>
        <v>played at home</v>
      </c>
      <c r="T30" s="17" t="str" cm="1">
        <f t="array" ref="T30">IF(OR(Table3[[#This Row],[Team A]:[Team B]]="Spain"),"Spain match","")</f>
        <v/>
      </c>
      <c r="U30" s="23"/>
    </row>
    <row r="31" spans="11:21" x14ac:dyDescent="0.25">
      <c r="K31" s="11">
        <v>29389</v>
      </c>
      <c r="L31" t="s">
        <v>2779</v>
      </c>
      <c r="M31" t="s">
        <v>2777</v>
      </c>
      <c r="N31">
        <v>0</v>
      </c>
      <c r="O31">
        <v>0</v>
      </c>
      <c r="P31">
        <v>0</v>
      </c>
      <c r="Q31" s="17" t="str" cm="1">
        <f t="array" ref="Q31">IF(AND(Table3[[#This Row],[Team A goals]:[Team B goals]]&gt;0),"yes","no")</f>
        <v>no</v>
      </c>
      <c r="R31" t="s">
        <v>2775</v>
      </c>
      <c r="S31" s="17" t="str">
        <f>IF(Table3[[#This Row],[Venue]]=Table3[[#This Row],[Team A]],"played at home","")</f>
        <v/>
      </c>
      <c r="T31" s="17" t="str" cm="1">
        <f t="array" ref="T31">IF(OR(Table3[[#This Row],[Team A]:[Team B]]="Spain"),"Spain match","")</f>
        <v/>
      </c>
      <c r="U31" s="23"/>
    </row>
    <row r="32" spans="11:21" x14ac:dyDescent="0.25">
      <c r="K32" s="11">
        <v>29389</v>
      </c>
      <c r="L32" t="s">
        <v>2778</v>
      </c>
      <c r="M32" t="s">
        <v>2767</v>
      </c>
      <c r="N32">
        <v>1</v>
      </c>
      <c r="O32">
        <v>1</v>
      </c>
      <c r="P32">
        <v>2</v>
      </c>
      <c r="Q32" s="17" t="str" cm="1">
        <f t="array" ref="Q32">IF(AND(Table3[[#This Row],[Team A goals]:[Team B goals]]&gt;0),"yes","no")</f>
        <v>yes</v>
      </c>
      <c r="R32" t="s">
        <v>2775</v>
      </c>
      <c r="S32" s="17" t="str">
        <f>IF(Table3[[#This Row],[Venue]]=Table3[[#This Row],[Team A]],"played at home","")</f>
        <v/>
      </c>
      <c r="T32" s="17" t="str" cm="1">
        <f t="array" ref="T32">IF(OR(Table3[[#This Row],[Team A]:[Team B]]="Spain"),"Spain match","")</f>
        <v/>
      </c>
      <c r="U32" s="23"/>
    </row>
    <row r="33" spans="11:21" x14ac:dyDescent="0.25">
      <c r="K33" s="11">
        <v>29390</v>
      </c>
      <c r="L33" t="s">
        <v>2775</v>
      </c>
      <c r="M33" t="s">
        <v>2776</v>
      </c>
      <c r="N33">
        <v>0</v>
      </c>
      <c r="O33">
        <v>0</v>
      </c>
      <c r="P33">
        <v>0</v>
      </c>
      <c r="Q33" s="17" t="str" cm="1">
        <f t="array" ref="Q33">IF(AND(Table3[[#This Row],[Team A goals]:[Team B goals]]&gt;0),"yes","no")</f>
        <v>no</v>
      </c>
      <c r="R33" t="s">
        <v>2775</v>
      </c>
      <c r="S33" s="17" t="str">
        <f>IF(Table3[[#This Row],[Venue]]=Table3[[#This Row],[Team A]],"played at home","")</f>
        <v>played at home</v>
      </c>
      <c r="T33" s="17" t="str" cm="1">
        <f t="array" ref="T33">IF(OR(Table3[[#This Row],[Team A]:[Team B]]="Spain"),"Spain match","")</f>
        <v/>
      </c>
      <c r="U33" s="23"/>
    </row>
    <row r="34" spans="11:21" x14ac:dyDescent="0.25">
      <c r="K34" s="11">
        <v>29390</v>
      </c>
      <c r="L34" t="s">
        <v>2772</v>
      </c>
      <c r="M34" t="s">
        <v>2774</v>
      </c>
      <c r="N34">
        <v>1</v>
      </c>
      <c r="O34">
        <v>2</v>
      </c>
      <c r="P34">
        <v>3</v>
      </c>
      <c r="Q34" s="17" t="str" cm="1">
        <f t="array" ref="Q34">IF(AND(Table3[[#This Row],[Team A goals]:[Team B goals]]&gt;0),"yes","no")</f>
        <v>yes</v>
      </c>
      <c r="R34" t="s">
        <v>2775</v>
      </c>
      <c r="S34" s="17" t="str">
        <f>IF(Table3[[#This Row],[Venue]]=Table3[[#This Row],[Team A]],"played at home","")</f>
        <v/>
      </c>
      <c r="T34" s="17" t="str" cm="1">
        <f t="array" ref="T34">IF(OR(Table3[[#This Row],[Team A]:[Team B]]="Spain"),"Spain match","")</f>
        <v>Spain match</v>
      </c>
      <c r="U34" s="23"/>
    </row>
    <row r="35" spans="11:21" x14ac:dyDescent="0.25">
      <c r="K35" s="11">
        <v>29393</v>
      </c>
      <c r="L35" t="s">
        <v>2775</v>
      </c>
      <c r="M35" t="s">
        <v>2767</v>
      </c>
      <c r="N35">
        <v>1</v>
      </c>
      <c r="O35">
        <v>1</v>
      </c>
      <c r="P35">
        <v>2</v>
      </c>
      <c r="Q35" s="17" t="str" cm="1">
        <f t="array" ref="Q35">IF(AND(Table3[[#This Row],[Team A goals]:[Team B goals]]&gt;0),"yes","no")</f>
        <v>yes</v>
      </c>
      <c r="R35" t="s">
        <v>2775</v>
      </c>
      <c r="S35" s="17" t="str">
        <f>IF(Table3[[#This Row],[Venue]]=Table3[[#This Row],[Team A]],"played at home","")</f>
        <v>played at home</v>
      </c>
      <c r="T35" s="17" t="str" cm="1">
        <f t="array" ref="T35">IF(OR(Table3[[#This Row],[Team A]:[Team B]]="Spain"),"Spain match","")</f>
        <v/>
      </c>
      <c r="U35" s="23"/>
    </row>
    <row r="36" spans="11:21" x14ac:dyDescent="0.25">
      <c r="K36" s="11">
        <v>29394</v>
      </c>
      <c r="L36" t="s">
        <v>2776</v>
      </c>
      <c r="M36" t="s">
        <v>2777</v>
      </c>
      <c r="N36">
        <v>1</v>
      </c>
      <c r="O36">
        <v>2</v>
      </c>
      <c r="P36">
        <v>3</v>
      </c>
      <c r="Q36" s="17" t="str" cm="1">
        <f t="array" ref="Q36">IF(AND(Table3[[#This Row],[Team A goals]:[Team B goals]]&gt;0),"yes","no")</f>
        <v>yes</v>
      </c>
      <c r="R36" t="s">
        <v>2775</v>
      </c>
      <c r="S36" s="17" t="str">
        <f>IF(Table3[[#This Row],[Venue]]=Table3[[#This Row],[Team A]],"played at home","")</f>
        <v/>
      </c>
      <c r="T36" s="17" t="str" cm="1">
        <f t="array" ref="T36">IF(OR(Table3[[#This Row],[Team A]:[Team B]]="Spain"),"Spain match","")</f>
        <v/>
      </c>
      <c r="U36" s="23"/>
    </row>
    <row r="37" spans="11:21" x14ac:dyDescent="0.25">
      <c r="K37" s="11">
        <v>30845</v>
      </c>
      <c r="L37" t="s">
        <v>2769</v>
      </c>
      <c r="M37" t="s">
        <v>2771</v>
      </c>
      <c r="N37">
        <v>1</v>
      </c>
      <c r="O37">
        <v>0</v>
      </c>
      <c r="P37">
        <v>1</v>
      </c>
      <c r="Q37" s="17" t="str" cm="1">
        <f t="array" ref="Q37">IF(AND(Table3[[#This Row],[Team A goals]:[Team B goals]]&gt;0),"yes","no")</f>
        <v>no</v>
      </c>
      <c r="R37" t="s">
        <v>2769</v>
      </c>
      <c r="S37" s="17" t="str">
        <f>IF(Table3[[#This Row],[Venue]]=Table3[[#This Row],[Team A]],"played at home","")</f>
        <v>played at home</v>
      </c>
      <c r="T37" s="17" t="str" cm="1">
        <f t="array" ref="T37">IF(OR(Table3[[#This Row],[Team A]:[Team B]]="Spain"),"Spain match","")</f>
        <v/>
      </c>
      <c r="U37" s="23"/>
    </row>
    <row r="38" spans="11:21" x14ac:dyDescent="0.25">
      <c r="K38" s="11">
        <v>30846</v>
      </c>
      <c r="L38" t="s">
        <v>2776</v>
      </c>
      <c r="M38" t="s">
        <v>2770</v>
      </c>
      <c r="N38">
        <v>2</v>
      </c>
      <c r="O38">
        <v>0</v>
      </c>
      <c r="P38">
        <v>2</v>
      </c>
      <c r="Q38" s="17" t="str" cm="1">
        <f t="array" ref="Q38">IF(AND(Table3[[#This Row],[Team A goals]:[Team B goals]]&gt;0),"yes","no")</f>
        <v>no</v>
      </c>
      <c r="R38" t="s">
        <v>2769</v>
      </c>
      <c r="S38" s="17" t="str">
        <f>IF(Table3[[#This Row],[Venue]]=Table3[[#This Row],[Team A]],"played at home","")</f>
        <v/>
      </c>
      <c r="T38" s="17" t="str" cm="1">
        <f t="array" ref="T38">IF(OR(Table3[[#This Row],[Team A]:[Team B]]="Spain"),"Spain match","")</f>
        <v/>
      </c>
      <c r="U38" s="23"/>
    </row>
    <row r="39" spans="11:21" x14ac:dyDescent="0.25">
      <c r="K39" s="11">
        <v>30847</v>
      </c>
      <c r="L39" t="s">
        <v>2777</v>
      </c>
      <c r="M39" t="s">
        <v>2780</v>
      </c>
      <c r="N39">
        <v>0</v>
      </c>
      <c r="O39">
        <v>0</v>
      </c>
      <c r="P39">
        <v>0</v>
      </c>
      <c r="Q39" s="17" t="str" cm="1">
        <f t="array" ref="Q39">IF(AND(Table3[[#This Row],[Team A goals]:[Team B goals]]&gt;0),"yes","no")</f>
        <v>no</v>
      </c>
      <c r="R39" t="s">
        <v>2769</v>
      </c>
      <c r="S39" s="17" t="str">
        <f>IF(Table3[[#This Row],[Venue]]=Table3[[#This Row],[Team A]],"played at home","")</f>
        <v/>
      </c>
      <c r="T39" s="17" t="str" cm="1">
        <f t="array" ref="T39">IF(OR(Table3[[#This Row],[Team A]:[Team B]]="Spain"),"Spain match","")</f>
        <v/>
      </c>
      <c r="U39" s="23"/>
    </row>
    <row r="40" spans="11:21" x14ac:dyDescent="0.25">
      <c r="K40" s="11">
        <v>30847</v>
      </c>
      <c r="L40" t="s">
        <v>2781</v>
      </c>
      <c r="M40" t="s">
        <v>2772</v>
      </c>
      <c r="N40">
        <v>1</v>
      </c>
      <c r="O40">
        <v>1</v>
      </c>
      <c r="P40">
        <v>2</v>
      </c>
      <c r="Q40" s="17" t="str" cm="1">
        <f t="array" ref="Q40">IF(AND(Table3[[#This Row],[Team A goals]:[Team B goals]]&gt;0),"yes","no")</f>
        <v>yes</v>
      </c>
      <c r="R40" t="s">
        <v>2769</v>
      </c>
      <c r="S40" s="17" t="str">
        <f>IF(Table3[[#This Row],[Venue]]=Table3[[#This Row],[Team A]],"played at home","")</f>
        <v/>
      </c>
      <c r="T40" s="17" t="str" cm="1">
        <f t="array" ref="T40">IF(OR(Table3[[#This Row],[Team A]:[Team B]]="Spain"),"Spain match","")</f>
        <v>Spain match</v>
      </c>
      <c r="U40" s="23"/>
    </row>
    <row r="41" spans="11:21" x14ac:dyDescent="0.25">
      <c r="K41" s="11">
        <v>30849</v>
      </c>
      <c r="L41" t="s">
        <v>2771</v>
      </c>
      <c r="M41" t="s">
        <v>2770</v>
      </c>
      <c r="N41">
        <v>5</v>
      </c>
      <c r="O41">
        <v>0</v>
      </c>
      <c r="P41">
        <v>5</v>
      </c>
      <c r="Q41" s="17" t="str" cm="1">
        <f t="array" ref="Q41">IF(AND(Table3[[#This Row],[Team A goals]:[Team B goals]]&gt;0),"yes","no")</f>
        <v>no</v>
      </c>
      <c r="R41" t="s">
        <v>2769</v>
      </c>
      <c r="S41" s="17" t="str">
        <f>IF(Table3[[#This Row],[Venue]]=Table3[[#This Row],[Team A]],"played at home","")</f>
        <v/>
      </c>
      <c r="T41" s="17" t="str" cm="1">
        <f t="array" ref="T41">IF(OR(Table3[[#This Row],[Team A]:[Team B]]="Spain"),"Spain match","")</f>
        <v/>
      </c>
      <c r="U41" s="23"/>
    </row>
    <row r="42" spans="11:21" x14ac:dyDescent="0.25">
      <c r="K42" s="11">
        <v>30849</v>
      </c>
      <c r="L42" t="s">
        <v>2769</v>
      </c>
      <c r="M42" t="s">
        <v>2776</v>
      </c>
      <c r="N42">
        <v>5</v>
      </c>
      <c r="O42">
        <v>0</v>
      </c>
      <c r="P42">
        <v>5</v>
      </c>
      <c r="Q42" s="17" t="str" cm="1">
        <f t="array" ref="Q42">IF(AND(Table3[[#This Row],[Team A goals]:[Team B goals]]&gt;0),"yes","no")</f>
        <v>no</v>
      </c>
      <c r="R42" t="s">
        <v>2769</v>
      </c>
      <c r="S42" s="17" t="str">
        <f>IF(Table3[[#This Row],[Venue]]=Table3[[#This Row],[Team A]],"played at home","")</f>
        <v>played at home</v>
      </c>
      <c r="T42" s="17" t="str" cm="1">
        <f t="array" ref="T42">IF(OR(Table3[[#This Row],[Team A]:[Team B]]="Spain"),"Spain match","")</f>
        <v/>
      </c>
      <c r="U42" s="23"/>
    </row>
    <row r="43" spans="11:21" x14ac:dyDescent="0.25">
      <c r="K43" s="11">
        <v>30850</v>
      </c>
      <c r="L43" t="s">
        <v>2777</v>
      </c>
      <c r="M43" t="s">
        <v>2781</v>
      </c>
      <c r="N43">
        <v>2</v>
      </c>
      <c r="O43">
        <v>1</v>
      </c>
      <c r="P43">
        <v>3</v>
      </c>
      <c r="Q43" s="17" t="str" cm="1">
        <f t="array" ref="Q43">IF(AND(Table3[[#This Row],[Team A goals]:[Team B goals]]&gt;0),"yes","no")</f>
        <v>yes</v>
      </c>
      <c r="R43" t="s">
        <v>2769</v>
      </c>
      <c r="S43" s="17" t="str">
        <f>IF(Table3[[#This Row],[Venue]]=Table3[[#This Row],[Team A]],"played at home","")</f>
        <v/>
      </c>
      <c r="T43" s="17" t="str" cm="1">
        <f t="array" ref="T43">IF(OR(Table3[[#This Row],[Team A]:[Team B]]="Spain"),"Spain match","")</f>
        <v/>
      </c>
      <c r="U43" s="23"/>
    </row>
    <row r="44" spans="11:21" x14ac:dyDescent="0.25">
      <c r="K44" s="11">
        <v>30850</v>
      </c>
      <c r="L44" t="s">
        <v>2780</v>
      </c>
      <c r="M44" t="s">
        <v>2772</v>
      </c>
      <c r="N44">
        <v>1</v>
      </c>
      <c r="O44">
        <v>1</v>
      </c>
      <c r="P44">
        <v>2</v>
      </c>
      <c r="Q44" s="17" t="str" cm="1">
        <f t="array" ref="Q44">IF(AND(Table3[[#This Row],[Team A goals]:[Team B goals]]&gt;0),"yes","no")</f>
        <v>yes</v>
      </c>
      <c r="R44" t="s">
        <v>2769</v>
      </c>
      <c r="S44" s="17" t="str">
        <f>IF(Table3[[#This Row],[Venue]]=Table3[[#This Row],[Team A]],"played at home","")</f>
        <v/>
      </c>
      <c r="T44" s="17" t="str" cm="1">
        <f t="array" ref="T44">IF(OR(Table3[[#This Row],[Team A]:[Team B]]="Spain"),"Spain match","")</f>
        <v>Spain match</v>
      </c>
      <c r="U44" s="23"/>
    </row>
    <row r="45" spans="11:21" x14ac:dyDescent="0.25">
      <c r="K45" s="11">
        <v>30852</v>
      </c>
      <c r="L45" t="s">
        <v>2771</v>
      </c>
      <c r="M45" t="s">
        <v>2776</v>
      </c>
      <c r="N45">
        <v>3</v>
      </c>
      <c r="O45">
        <v>2</v>
      </c>
      <c r="P45">
        <v>5</v>
      </c>
      <c r="Q45" s="17" t="str" cm="1">
        <f t="array" ref="Q45">IF(AND(Table3[[#This Row],[Team A goals]:[Team B goals]]&gt;0),"yes","no")</f>
        <v>yes</v>
      </c>
      <c r="R45" t="s">
        <v>2769</v>
      </c>
      <c r="S45" s="17" t="str">
        <f>IF(Table3[[#This Row],[Venue]]=Table3[[#This Row],[Team A]],"played at home","")</f>
        <v/>
      </c>
      <c r="T45" s="17" t="str" cm="1">
        <f t="array" ref="T45">IF(OR(Table3[[#This Row],[Team A]:[Team B]]="Spain"),"Spain match","")</f>
        <v/>
      </c>
      <c r="U45" s="23"/>
    </row>
    <row r="46" spans="11:21" x14ac:dyDescent="0.25">
      <c r="K46" s="11">
        <v>30852</v>
      </c>
      <c r="L46" t="s">
        <v>2769</v>
      </c>
      <c r="M46" t="s">
        <v>2770</v>
      </c>
      <c r="N46">
        <v>3</v>
      </c>
      <c r="O46">
        <v>2</v>
      </c>
      <c r="P46">
        <v>5</v>
      </c>
      <c r="Q46" s="17" t="str" cm="1">
        <f t="array" ref="Q46">IF(AND(Table3[[#This Row],[Team A goals]:[Team B goals]]&gt;0),"yes","no")</f>
        <v>yes</v>
      </c>
      <c r="R46" t="s">
        <v>2769</v>
      </c>
      <c r="S46" s="17" t="str">
        <f>IF(Table3[[#This Row],[Venue]]=Table3[[#This Row],[Team A]],"played at home","")</f>
        <v>played at home</v>
      </c>
      <c r="T46" s="17" t="str" cm="1">
        <f t="array" ref="T46">IF(OR(Table3[[#This Row],[Team A]:[Team B]]="Spain"),"Spain match","")</f>
        <v/>
      </c>
      <c r="U46" s="23"/>
    </row>
    <row r="47" spans="11:21" x14ac:dyDescent="0.25">
      <c r="K47" s="11">
        <v>30853</v>
      </c>
      <c r="L47" t="s">
        <v>2777</v>
      </c>
      <c r="M47" t="s">
        <v>2772</v>
      </c>
      <c r="N47">
        <v>0</v>
      </c>
      <c r="O47">
        <v>1</v>
      </c>
      <c r="P47">
        <v>1</v>
      </c>
      <c r="Q47" s="17" t="str" cm="1">
        <f t="array" ref="Q47">IF(AND(Table3[[#This Row],[Team A goals]:[Team B goals]]&gt;0),"yes","no")</f>
        <v>no</v>
      </c>
      <c r="R47" t="s">
        <v>2769</v>
      </c>
      <c r="S47" s="17" t="str">
        <f>IF(Table3[[#This Row],[Venue]]=Table3[[#This Row],[Team A]],"played at home","")</f>
        <v/>
      </c>
      <c r="T47" s="17" t="str" cm="1">
        <f t="array" ref="T47">IF(OR(Table3[[#This Row],[Team A]:[Team B]]="Spain"),"Spain match","")</f>
        <v>Spain match</v>
      </c>
      <c r="U47" s="23"/>
    </row>
    <row r="48" spans="11:21" x14ac:dyDescent="0.25">
      <c r="K48" s="11">
        <v>30853</v>
      </c>
      <c r="L48" t="s">
        <v>2780</v>
      </c>
      <c r="M48" t="s">
        <v>2781</v>
      </c>
      <c r="N48">
        <v>1</v>
      </c>
      <c r="O48">
        <v>0</v>
      </c>
      <c r="P48">
        <v>1</v>
      </c>
      <c r="Q48" s="17" t="str" cm="1">
        <f t="array" ref="Q48">IF(AND(Table3[[#This Row],[Team A goals]:[Team B goals]]&gt;0),"yes","no")</f>
        <v>no</v>
      </c>
      <c r="R48" t="s">
        <v>2769</v>
      </c>
      <c r="S48" s="17" t="str">
        <f>IF(Table3[[#This Row],[Venue]]=Table3[[#This Row],[Team A]],"played at home","")</f>
        <v/>
      </c>
      <c r="T48" s="17" t="str" cm="1">
        <f t="array" ref="T48">IF(OR(Table3[[#This Row],[Team A]:[Team B]]="Spain"),"Spain match","")</f>
        <v/>
      </c>
      <c r="U48" s="23"/>
    </row>
    <row r="49" spans="11:21" x14ac:dyDescent="0.25">
      <c r="K49" s="11">
        <v>30856</v>
      </c>
      <c r="L49" t="s">
        <v>2769</v>
      </c>
      <c r="M49" t="s">
        <v>2780</v>
      </c>
      <c r="N49">
        <v>3</v>
      </c>
      <c r="O49">
        <v>2</v>
      </c>
      <c r="P49">
        <v>5</v>
      </c>
      <c r="Q49" s="17" t="str" cm="1">
        <f t="array" ref="Q49">IF(AND(Table3[[#This Row],[Team A goals]:[Team B goals]]&gt;0),"yes","no")</f>
        <v>yes</v>
      </c>
      <c r="R49" t="s">
        <v>2769</v>
      </c>
      <c r="S49" s="17" t="str">
        <f>IF(Table3[[#This Row],[Venue]]=Table3[[#This Row],[Team A]],"played at home","")</f>
        <v>played at home</v>
      </c>
      <c r="T49" s="17" t="str" cm="1">
        <f t="array" ref="T49">IF(OR(Table3[[#This Row],[Team A]:[Team B]]="Spain"),"Spain match","")</f>
        <v/>
      </c>
      <c r="U49" s="23"/>
    </row>
    <row r="50" spans="11:21" x14ac:dyDescent="0.25">
      <c r="K50" s="11">
        <v>30857</v>
      </c>
      <c r="L50" t="s">
        <v>2771</v>
      </c>
      <c r="M50" t="s">
        <v>2772</v>
      </c>
      <c r="N50">
        <v>1</v>
      </c>
      <c r="O50">
        <v>1</v>
      </c>
      <c r="P50">
        <v>2</v>
      </c>
      <c r="Q50" s="17" t="str" cm="1">
        <f t="array" ref="Q50">IF(AND(Table3[[#This Row],[Team A goals]:[Team B goals]]&gt;0),"yes","no")</f>
        <v>yes</v>
      </c>
      <c r="R50" t="s">
        <v>2769</v>
      </c>
      <c r="S50" s="17" t="str">
        <f>IF(Table3[[#This Row],[Venue]]=Table3[[#This Row],[Team A]],"played at home","")</f>
        <v/>
      </c>
      <c r="T50" s="17" t="str" cm="1">
        <f t="array" ref="T50">IF(OR(Table3[[#This Row],[Team A]:[Team B]]="Spain"),"Spain match","")</f>
        <v>Spain match</v>
      </c>
      <c r="U50" s="23"/>
    </row>
    <row r="51" spans="11:21" x14ac:dyDescent="0.25">
      <c r="K51" s="11">
        <v>30860</v>
      </c>
      <c r="L51" t="s">
        <v>2769</v>
      </c>
      <c r="M51" t="s">
        <v>2772</v>
      </c>
      <c r="N51">
        <v>2</v>
      </c>
      <c r="O51">
        <v>0</v>
      </c>
      <c r="P51">
        <v>2</v>
      </c>
      <c r="Q51" s="17" t="str" cm="1">
        <f t="array" ref="Q51">IF(AND(Table3[[#This Row],[Team A goals]:[Team B goals]]&gt;0),"yes","no")</f>
        <v>no</v>
      </c>
      <c r="R51" t="s">
        <v>2769</v>
      </c>
      <c r="S51" s="17" t="str">
        <f>IF(Table3[[#This Row],[Venue]]=Table3[[#This Row],[Team A]],"played at home","")</f>
        <v>played at home</v>
      </c>
      <c r="T51" s="17" t="str" cm="1">
        <f t="array" ref="T51">IF(OR(Table3[[#This Row],[Team A]:[Team B]]="Spain"),"Spain match","")</f>
        <v>Spain match</v>
      </c>
      <c r="U51" s="23"/>
    </row>
    <row r="52" spans="11:21" x14ac:dyDescent="0.25">
      <c r="K52" s="11">
        <v>32304</v>
      </c>
      <c r="L52" t="s">
        <v>2777</v>
      </c>
      <c r="M52" t="s">
        <v>2775</v>
      </c>
      <c r="N52">
        <v>1</v>
      </c>
      <c r="O52">
        <v>1</v>
      </c>
      <c r="P52">
        <v>2</v>
      </c>
      <c r="Q52" s="17" t="str" cm="1">
        <f t="array" ref="Q52">IF(AND(Table3[[#This Row],[Team A goals]:[Team B goals]]&gt;0),"yes","no")</f>
        <v>yes</v>
      </c>
      <c r="R52" t="s">
        <v>2777</v>
      </c>
      <c r="S52" s="17" t="str">
        <f>IF(Table3[[#This Row],[Venue]]=Table3[[#This Row],[Team A]],"played at home","")</f>
        <v>played at home</v>
      </c>
      <c r="T52" s="17" t="str" cm="1">
        <f t="array" ref="T52">IF(OR(Table3[[#This Row],[Team A]:[Team B]]="Spain"),"Spain match","")</f>
        <v/>
      </c>
      <c r="U52" s="23"/>
    </row>
    <row r="53" spans="11:21" x14ac:dyDescent="0.25">
      <c r="K53" s="11">
        <v>32305</v>
      </c>
      <c r="L53" t="s">
        <v>2771</v>
      </c>
      <c r="M53" t="s">
        <v>2772</v>
      </c>
      <c r="N53">
        <v>2</v>
      </c>
      <c r="O53">
        <v>3</v>
      </c>
      <c r="P53">
        <v>5</v>
      </c>
      <c r="Q53" s="17" t="str" cm="1">
        <f t="array" ref="Q53">IF(AND(Table3[[#This Row],[Team A goals]:[Team B goals]]&gt;0),"yes","no")</f>
        <v>yes</v>
      </c>
      <c r="R53" t="s">
        <v>2777</v>
      </c>
      <c r="S53" s="17" t="str">
        <f>IF(Table3[[#This Row],[Venue]]=Table3[[#This Row],[Team A]],"played at home","")</f>
        <v/>
      </c>
      <c r="T53" s="17" t="str" cm="1">
        <f t="array" ref="T53">IF(OR(Table3[[#This Row],[Team A]:[Team B]]="Spain"),"Spain match","")</f>
        <v>Spain match</v>
      </c>
      <c r="U53" s="23"/>
    </row>
    <row r="54" spans="11:21" x14ac:dyDescent="0.25">
      <c r="K54" s="11">
        <v>32306</v>
      </c>
      <c r="L54" t="s">
        <v>2774</v>
      </c>
      <c r="M54" t="s">
        <v>2782</v>
      </c>
      <c r="N54">
        <v>0</v>
      </c>
      <c r="O54">
        <v>1</v>
      </c>
      <c r="P54">
        <v>1</v>
      </c>
      <c r="Q54" s="17" t="str" cm="1">
        <f t="array" ref="Q54">IF(AND(Table3[[#This Row],[Team A goals]:[Team B goals]]&gt;0),"yes","no")</f>
        <v>no</v>
      </c>
      <c r="R54" t="s">
        <v>2777</v>
      </c>
      <c r="S54" s="17" t="str">
        <f>IF(Table3[[#This Row],[Venue]]=Table3[[#This Row],[Team A]],"played at home","")</f>
        <v/>
      </c>
      <c r="T54" s="17" t="str" cm="1">
        <f t="array" ref="T54">IF(OR(Table3[[#This Row],[Team A]:[Team B]]="Spain"),"Spain match","")</f>
        <v/>
      </c>
      <c r="U54" s="23"/>
    </row>
    <row r="55" spans="11:21" x14ac:dyDescent="0.25">
      <c r="K55" s="11">
        <v>32306</v>
      </c>
      <c r="L55" t="s">
        <v>2778</v>
      </c>
      <c r="M55" t="s">
        <v>2768</v>
      </c>
      <c r="N55">
        <v>0</v>
      </c>
      <c r="O55">
        <v>1</v>
      </c>
      <c r="P55">
        <v>1</v>
      </c>
      <c r="Q55" s="17" t="str" cm="1">
        <f t="array" ref="Q55">IF(AND(Table3[[#This Row],[Team A goals]:[Team B goals]]&gt;0),"yes","no")</f>
        <v>no</v>
      </c>
      <c r="R55" t="s">
        <v>2777</v>
      </c>
      <c r="S55" s="17" t="str">
        <f>IF(Table3[[#This Row],[Venue]]=Table3[[#This Row],[Team A]],"played at home","")</f>
        <v/>
      </c>
      <c r="T55" s="17" t="str" cm="1">
        <f t="array" ref="T55">IF(OR(Table3[[#This Row],[Team A]:[Team B]]="Spain"),"Spain match","")</f>
        <v/>
      </c>
      <c r="U55" s="23"/>
    </row>
    <row r="56" spans="11:21" x14ac:dyDescent="0.25">
      <c r="K56" s="11">
        <v>32308</v>
      </c>
      <c r="L56" t="s">
        <v>2777</v>
      </c>
      <c r="M56" t="s">
        <v>2771</v>
      </c>
      <c r="N56">
        <v>2</v>
      </c>
      <c r="O56">
        <v>0</v>
      </c>
      <c r="P56">
        <v>2</v>
      </c>
      <c r="Q56" s="17" t="str" cm="1">
        <f t="array" ref="Q56">IF(AND(Table3[[#This Row],[Team A goals]:[Team B goals]]&gt;0),"yes","no")</f>
        <v>no</v>
      </c>
      <c r="R56" t="s">
        <v>2777</v>
      </c>
      <c r="S56" s="17" t="str">
        <f>IF(Table3[[#This Row],[Venue]]=Table3[[#This Row],[Team A]],"played at home","")</f>
        <v>played at home</v>
      </c>
      <c r="T56" s="17" t="str" cm="1">
        <f t="array" ref="T56">IF(OR(Table3[[#This Row],[Team A]:[Team B]]="Spain"),"Spain match","")</f>
        <v/>
      </c>
      <c r="U56" s="23"/>
    </row>
    <row r="57" spans="11:21" x14ac:dyDescent="0.25">
      <c r="K57" s="11">
        <v>32308</v>
      </c>
      <c r="L57" t="s">
        <v>2775</v>
      </c>
      <c r="M57" t="s">
        <v>2772</v>
      </c>
      <c r="N57">
        <v>1</v>
      </c>
      <c r="O57">
        <v>0</v>
      </c>
      <c r="P57">
        <v>1</v>
      </c>
      <c r="Q57" s="17" t="str" cm="1">
        <f t="array" ref="Q57">IF(AND(Table3[[#This Row],[Team A goals]:[Team B goals]]&gt;0),"yes","no")</f>
        <v>no</v>
      </c>
      <c r="R57" t="s">
        <v>2777</v>
      </c>
      <c r="S57" s="17" t="str">
        <f>IF(Table3[[#This Row],[Venue]]=Table3[[#This Row],[Team A]],"played at home","")</f>
        <v/>
      </c>
      <c r="T57" s="17" t="str" cm="1">
        <f t="array" ref="T57">IF(OR(Table3[[#This Row],[Team A]:[Team B]]="Spain"),"Spain match","")</f>
        <v>Spain match</v>
      </c>
      <c r="U57" s="23"/>
    </row>
    <row r="58" spans="11:21" x14ac:dyDescent="0.25">
      <c r="K58" s="11">
        <v>32309</v>
      </c>
      <c r="L58" t="s">
        <v>2774</v>
      </c>
      <c r="M58" t="s">
        <v>2778</v>
      </c>
      <c r="N58">
        <v>1</v>
      </c>
      <c r="O58">
        <v>3</v>
      </c>
      <c r="P58">
        <v>4</v>
      </c>
      <c r="Q58" s="17" t="str" cm="1">
        <f t="array" ref="Q58">IF(AND(Table3[[#This Row],[Team A goals]:[Team B goals]]&gt;0),"yes","no")</f>
        <v>yes</v>
      </c>
      <c r="R58" t="s">
        <v>2777</v>
      </c>
      <c r="S58" s="17" t="str">
        <f>IF(Table3[[#This Row],[Venue]]=Table3[[#This Row],[Team A]],"played at home","")</f>
        <v/>
      </c>
      <c r="T58" s="17" t="str" cm="1">
        <f t="array" ref="T58">IF(OR(Table3[[#This Row],[Team A]:[Team B]]="Spain"),"Spain match","")</f>
        <v/>
      </c>
      <c r="U58" s="23"/>
    </row>
    <row r="59" spans="11:21" x14ac:dyDescent="0.25">
      <c r="K59" s="11">
        <v>32309</v>
      </c>
      <c r="L59" t="s">
        <v>2782</v>
      </c>
      <c r="M59" t="s">
        <v>2768</v>
      </c>
      <c r="N59">
        <v>1</v>
      </c>
      <c r="O59">
        <v>1</v>
      </c>
      <c r="P59">
        <v>2</v>
      </c>
      <c r="Q59" s="17" t="str" cm="1">
        <f t="array" ref="Q59">IF(AND(Table3[[#This Row],[Team A goals]:[Team B goals]]&gt;0),"yes","no")</f>
        <v>yes</v>
      </c>
      <c r="R59" t="s">
        <v>2777</v>
      </c>
      <c r="S59" s="17" t="str">
        <f>IF(Table3[[#This Row],[Venue]]=Table3[[#This Row],[Team A]],"played at home","")</f>
        <v/>
      </c>
      <c r="T59" s="17" t="str" cm="1">
        <f t="array" ref="T59">IF(OR(Table3[[#This Row],[Team A]:[Team B]]="Spain"),"Spain match","")</f>
        <v/>
      </c>
      <c r="U59" s="23"/>
    </row>
    <row r="60" spans="11:21" x14ac:dyDescent="0.25">
      <c r="K60" s="11">
        <v>32311</v>
      </c>
      <c r="L60" t="s">
        <v>2777</v>
      </c>
      <c r="M60" t="s">
        <v>2772</v>
      </c>
      <c r="N60">
        <v>2</v>
      </c>
      <c r="O60">
        <v>0</v>
      </c>
      <c r="P60">
        <v>2</v>
      </c>
      <c r="Q60" s="17" t="str" cm="1">
        <f t="array" ref="Q60">IF(AND(Table3[[#This Row],[Team A goals]:[Team B goals]]&gt;0),"yes","no")</f>
        <v>no</v>
      </c>
      <c r="R60" t="s">
        <v>2777</v>
      </c>
      <c r="S60" s="17" t="str">
        <f>IF(Table3[[#This Row],[Venue]]=Table3[[#This Row],[Team A]],"played at home","")</f>
        <v>played at home</v>
      </c>
      <c r="T60" s="17" t="str" cm="1">
        <f t="array" ref="T60">IF(OR(Table3[[#This Row],[Team A]:[Team B]]="Spain"),"Spain match","")</f>
        <v>Spain match</v>
      </c>
      <c r="U60" s="23"/>
    </row>
    <row r="61" spans="11:21" x14ac:dyDescent="0.25">
      <c r="K61" s="11">
        <v>32311</v>
      </c>
      <c r="L61" t="s">
        <v>2775</v>
      </c>
      <c r="M61" t="s">
        <v>2771</v>
      </c>
      <c r="N61">
        <v>2</v>
      </c>
      <c r="O61">
        <v>0</v>
      </c>
      <c r="P61">
        <v>2</v>
      </c>
      <c r="Q61" s="17" t="str" cm="1">
        <f t="array" ref="Q61">IF(AND(Table3[[#This Row],[Team A goals]:[Team B goals]]&gt;0),"yes","no")</f>
        <v>no</v>
      </c>
      <c r="R61" t="s">
        <v>2777</v>
      </c>
      <c r="S61" s="17" t="str">
        <f>IF(Table3[[#This Row],[Venue]]=Table3[[#This Row],[Team A]],"played at home","")</f>
        <v/>
      </c>
      <c r="T61" s="17" t="str" cm="1">
        <f t="array" ref="T61">IF(OR(Table3[[#This Row],[Team A]:[Team B]]="Spain"),"Spain match","")</f>
        <v/>
      </c>
      <c r="U61" s="23"/>
    </row>
    <row r="62" spans="11:21" x14ac:dyDescent="0.25">
      <c r="K62" s="11">
        <v>32312</v>
      </c>
      <c r="L62" t="s">
        <v>2774</v>
      </c>
      <c r="M62" t="s">
        <v>2768</v>
      </c>
      <c r="N62">
        <v>1</v>
      </c>
      <c r="O62">
        <v>3</v>
      </c>
      <c r="P62">
        <v>4</v>
      </c>
      <c r="Q62" s="17" t="str" cm="1">
        <f t="array" ref="Q62">IF(AND(Table3[[#This Row],[Team A goals]:[Team B goals]]&gt;0),"yes","no")</f>
        <v>yes</v>
      </c>
      <c r="R62" t="s">
        <v>2777</v>
      </c>
      <c r="S62" s="17" t="str">
        <f>IF(Table3[[#This Row],[Venue]]=Table3[[#This Row],[Team A]],"played at home","")</f>
        <v/>
      </c>
      <c r="T62" s="17" t="str" cm="1">
        <f t="array" ref="T62">IF(OR(Table3[[#This Row],[Team A]:[Team B]]="Spain"),"Spain match","")</f>
        <v/>
      </c>
      <c r="U62" s="23"/>
    </row>
    <row r="63" spans="11:21" x14ac:dyDescent="0.25">
      <c r="K63" s="11">
        <v>32312</v>
      </c>
      <c r="L63" t="s">
        <v>2782</v>
      </c>
      <c r="M63" t="s">
        <v>2778</v>
      </c>
      <c r="N63">
        <v>0</v>
      </c>
      <c r="O63">
        <v>1</v>
      </c>
      <c r="P63">
        <v>1</v>
      </c>
      <c r="Q63" s="17" t="str" cm="1">
        <f t="array" ref="Q63">IF(AND(Table3[[#This Row],[Team A goals]:[Team B goals]]&gt;0),"yes","no")</f>
        <v>no</v>
      </c>
      <c r="R63" t="s">
        <v>2777</v>
      </c>
      <c r="S63" s="17" t="str">
        <f>IF(Table3[[#This Row],[Venue]]=Table3[[#This Row],[Team A]],"played at home","")</f>
        <v/>
      </c>
      <c r="T63" s="17" t="str" cm="1">
        <f t="array" ref="T63">IF(OR(Table3[[#This Row],[Team A]:[Team B]]="Spain"),"Spain match","")</f>
        <v/>
      </c>
      <c r="U63" s="23"/>
    </row>
    <row r="64" spans="11:21" x14ac:dyDescent="0.25">
      <c r="K64" s="11">
        <v>32315</v>
      </c>
      <c r="L64" t="s">
        <v>2777</v>
      </c>
      <c r="M64" t="s">
        <v>2778</v>
      </c>
      <c r="N64">
        <v>1</v>
      </c>
      <c r="O64">
        <v>2</v>
      </c>
      <c r="P64">
        <v>3</v>
      </c>
      <c r="Q64" s="17" t="str" cm="1">
        <f t="array" ref="Q64">IF(AND(Table3[[#This Row],[Team A goals]:[Team B goals]]&gt;0),"yes","no")</f>
        <v>yes</v>
      </c>
      <c r="R64" t="s">
        <v>2777</v>
      </c>
      <c r="S64" s="17" t="str">
        <f>IF(Table3[[#This Row],[Venue]]=Table3[[#This Row],[Team A]],"played at home","")</f>
        <v>played at home</v>
      </c>
      <c r="T64" s="17" t="str" cm="1">
        <f t="array" ref="T64">IF(OR(Table3[[#This Row],[Team A]:[Team B]]="Spain"),"Spain match","")</f>
        <v/>
      </c>
      <c r="U64" s="23"/>
    </row>
    <row r="65" spans="11:21" x14ac:dyDescent="0.25">
      <c r="K65" s="11">
        <v>32316</v>
      </c>
      <c r="L65" t="s">
        <v>2768</v>
      </c>
      <c r="M65" t="s">
        <v>2775</v>
      </c>
      <c r="N65">
        <v>2</v>
      </c>
      <c r="O65">
        <v>0</v>
      </c>
      <c r="P65">
        <v>2</v>
      </c>
      <c r="Q65" s="17" t="str" cm="1">
        <f t="array" ref="Q65">IF(AND(Table3[[#This Row],[Team A goals]:[Team B goals]]&gt;0),"yes","no")</f>
        <v>no</v>
      </c>
      <c r="R65" t="s">
        <v>2777</v>
      </c>
      <c r="S65" s="17" t="str">
        <f>IF(Table3[[#This Row],[Venue]]=Table3[[#This Row],[Team A]],"played at home","")</f>
        <v/>
      </c>
      <c r="T65" s="17" t="str" cm="1">
        <f t="array" ref="T65">IF(OR(Table3[[#This Row],[Team A]:[Team B]]="Spain"),"Spain match","")</f>
        <v/>
      </c>
      <c r="U65" s="23"/>
    </row>
    <row r="66" spans="11:21" x14ac:dyDescent="0.25">
      <c r="K66" s="11">
        <v>32319</v>
      </c>
      <c r="L66" t="s">
        <v>2768</v>
      </c>
      <c r="M66" t="s">
        <v>2778</v>
      </c>
      <c r="N66">
        <v>0</v>
      </c>
      <c r="O66">
        <v>2</v>
      </c>
      <c r="P66">
        <v>2</v>
      </c>
      <c r="Q66" s="17" t="str" cm="1">
        <f t="array" ref="Q66">IF(AND(Table3[[#This Row],[Team A goals]:[Team B goals]]&gt;0),"yes","no")</f>
        <v>no</v>
      </c>
      <c r="R66" t="s">
        <v>2777</v>
      </c>
      <c r="S66" s="17" t="str">
        <f>IF(Table3[[#This Row],[Venue]]=Table3[[#This Row],[Team A]],"played at home","")</f>
        <v/>
      </c>
      <c r="T66" s="17" t="str" cm="1">
        <f t="array" ref="T66">IF(OR(Table3[[#This Row],[Team A]:[Team B]]="Spain"),"Spain match","")</f>
        <v/>
      </c>
      <c r="U66" s="23"/>
    </row>
    <row r="67" spans="11:21" x14ac:dyDescent="0.25">
      <c r="K67" s="11">
        <v>33765</v>
      </c>
      <c r="L67" t="s">
        <v>2783</v>
      </c>
      <c r="M67" t="s">
        <v>2769</v>
      </c>
      <c r="N67">
        <v>1</v>
      </c>
      <c r="O67">
        <v>1</v>
      </c>
      <c r="P67">
        <v>2</v>
      </c>
      <c r="Q67" s="17" t="str" cm="1">
        <f t="array" ref="Q67">IF(AND(Table3[[#This Row],[Team A goals]:[Team B goals]]&gt;0),"yes","no")</f>
        <v>yes</v>
      </c>
      <c r="R67" t="s">
        <v>2783</v>
      </c>
      <c r="S67" s="17" t="str">
        <f>IF(Table3[[#This Row],[Venue]]=Table3[[#This Row],[Team A]],"played at home","")</f>
        <v>played at home</v>
      </c>
      <c r="T67" s="17" t="str" cm="1">
        <f t="array" ref="T67">IF(OR(Table3[[#This Row],[Team A]:[Team B]]="Spain"),"Spain match","")</f>
        <v/>
      </c>
      <c r="U67" s="23"/>
    </row>
    <row r="68" spans="11:21" x14ac:dyDescent="0.25">
      <c r="K68" s="11">
        <v>33766</v>
      </c>
      <c r="L68" t="s">
        <v>2771</v>
      </c>
      <c r="M68" t="s">
        <v>2774</v>
      </c>
      <c r="N68">
        <v>0</v>
      </c>
      <c r="O68">
        <v>0</v>
      </c>
      <c r="P68">
        <v>0</v>
      </c>
      <c r="Q68" s="17" t="str" cm="1">
        <f t="array" ref="Q68">IF(AND(Table3[[#This Row],[Team A goals]:[Team B goals]]&gt;0),"yes","no")</f>
        <v>no</v>
      </c>
      <c r="R68" t="s">
        <v>2783</v>
      </c>
      <c r="S68" s="17" t="str">
        <f>IF(Table3[[#This Row],[Venue]]=Table3[[#This Row],[Team A]],"played at home","")</f>
        <v/>
      </c>
      <c r="T68" s="17" t="str" cm="1">
        <f t="array" ref="T68">IF(OR(Table3[[#This Row],[Team A]:[Team B]]="Spain"),"Spain match","")</f>
        <v/>
      </c>
      <c r="U68" s="23"/>
    </row>
    <row r="69" spans="11:21" x14ac:dyDescent="0.25">
      <c r="K69" s="11">
        <v>33767</v>
      </c>
      <c r="L69" t="s">
        <v>2778</v>
      </c>
      <c r="M69" t="s">
        <v>2784</v>
      </c>
      <c r="N69">
        <v>1</v>
      </c>
      <c r="O69">
        <v>0</v>
      </c>
      <c r="P69">
        <v>1</v>
      </c>
      <c r="Q69" s="17" t="str" cm="1">
        <f t="array" ref="Q69">IF(AND(Table3[[#This Row],[Team A goals]:[Team B goals]]&gt;0),"yes","no")</f>
        <v>no</v>
      </c>
      <c r="R69" t="s">
        <v>2783</v>
      </c>
      <c r="S69" s="17" t="str">
        <f>IF(Table3[[#This Row],[Venue]]=Table3[[#This Row],[Team A]],"played at home","")</f>
        <v/>
      </c>
      <c r="T69" s="17" t="str" cm="1">
        <f t="array" ref="T69">IF(OR(Table3[[#This Row],[Team A]:[Team B]]="Spain"),"Spain match","")</f>
        <v/>
      </c>
      <c r="U69" s="23"/>
    </row>
    <row r="70" spans="11:21" x14ac:dyDescent="0.25">
      <c r="K70" s="11">
        <v>33767</v>
      </c>
      <c r="L70" t="s">
        <v>2768</v>
      </c>
      <c r="M70" t="s">
        <v>2777</v>
      </c>
      <c r="N70">
        <v>1</v>
      </c>
      <c r="O70">
        <v>1</v>
      </c>
      <c r="P70">
        <v>2</v>
      </c>
      <c r="Q70" s="17" t="str" cm="1">
        <f t="array" ref="Q70">IF(AND(Table3[[#This Row],[Team A goals]:[Team B goals]]&gt;0),"yes","no")</f>
        <v>yes</v>
      </c>
      <c r="R70" t="s">
        <v>2783</v>
      </c>
      <c r="S70" s="17" t="str">
        <f>IF(Table3[[#This Row],[Venue]]=Table3[[#This Row],[Team A]],"played at home","")</f>
        <v/>
      </c>
      <c r="T70" s="17" t="str" cm="1">
        <f t="array" ref="T70">IF(OR(Table3[[#This Row],[Team A]:[Team B]]="Spain"),"Spain match","")</f>
        <v/>
      </c>
      <c r="U70" s="23"/>
    </row>
    <row r="71" spans="11:21" x14ac:dyDescent="0.25">
      <c r="K71" s="11">
        <v>33769</v>
      </c>
      <c r="L71" t="s">
        <v>2769</v>
      </c>
      <c r="M71" t="s">
        <v>2774</v>
      </c>
      <c r="N71">
        <v>0</v>
      </c>
      <c r="O71">
        <v>0</v>
      </c>
      <c r="P71">
        <v>0</v>
      </c>
      <c r="Q71" s="17" t="str" cm="1">
        <f t="array" ref="Q71">IF(AND(Table3[[#This Row],[Team A goals]:[Team B goals]]&gt;0),"yes","no")</f>
        <v>no</v>
      </c>
      <c r="R71" t="s">
        <v>2783</v>
      </c>
      <c r="S71" s="17" t="str">
        <f>IF(Table3[[#This Row],[Venue]]=Table3[[#This Row],[Team A]],"played at home","")</f>
        <v/>
      </c>
      <c r="T71" s="17" t="str" cm="1">
        <f t="array" ref="T71">IF(OR(Table3[[#This Row],[Team A]:[Team B]]="Spain"),"Spain match","")</f>
        <v/>
      </c>
      <c r="U71" s="23"/>
    </row>
    <row r="72" spans="11:21" x14ac:dyDescent="0.25">
      <c r="K72" s="11">
        <v>33769</v>
      </c>
      <c r="L72" t="s">
        <v>2783</v>
      </c>
      <c r="M72" t="s">
        <v>2771</v>
      </c>
      <c r="N72">
        <v>1</v>
      </c>
      <c r="O72">
        <v>0</v>
      </c>
      <c r="P72">
        <v>1</v>
      </c>
      <c r="Q72" s="17" t="str" cm="1">
        <f t="array" ref="Q72">IF(AND(Table3[[#This Row],[Team A goals]:[Team B goals]]&gt;0),"yes","no")</f>
        <v>no</v>
      </c>
      <c r="R72" t="s">
        <v>2783</v>
      </c>
      <c r="S72" s="17" t="str">
        <f>IF(Table3[[#This Row],[Venue]]=Table3[[#This Row],[Team A]],"played at home","")</f>
        <v>played at home</v>
      </c>
      <c r="T72" s="17" t="str" cm="1">
        <f t="array" ref="T72">IF(OR(Table3[[#This Row],[Team A]:[Team B]]="Spain"),"Spain match","")</f>
        <v/>
      </c>
      <c r="U72" s="23"/>
    </row>
    <row r="73" spans="11:21" x14ac:dyDescent="0.25">
      <c r="K73" s="11">
        <v>33770</v>
      </c>
      <c r="L73" t="s">
        <v>2778</v>
      </c>
      <c r="M73" t="s">
        <v>2768</v>
      </c>
      <c r="N73">
        <v>0</v>
      </c>
      <c r="O73">
        <v>0</v>
      </c>
      <c r="P73">
        <v>0</v>
      </c>
      <c r="Q73" s="17" t="str" cm="1">
        <f t="array" ref="Q73">IF(AND(Table3[[#This Row],[Team A goals]:[Team B goals]]&gt;0),"yes","no")</f>
        <v>no</v>
      </c>
      <c r="R73" t="s">
        <v>2783</v>
      </c>
      <c r="S73" s="17" t="str">
        <f>IF(Table3[[#This Row],[Venue]]=Table3[[#This Row],[Team A]],"played at home","")</f>
        <v/>
      </c>
      <c r="T73" s="17" t="str" cm="1">
        <f t="array" ref="T73">IF(OR(Table3[[#This Row],[Team A]:[Team B]]="Spain"),"Spain match","")</f>
        <v/>
      </c>
      <c r="U73" s="23"/>
    </row>
    <row r="74" spans="11:21" x14ac:dyDescent="0.25">
      <c r="K74" s="11">
        <v>33770</v>
      </c>
      <c r="L74" t="s">
        <v>2784</v>
      </c>
      <c r="M74" t="s">
        <v>2777</v>
      </c>
      <c r="N74">
        <v>0</v>
      </c>
      <c r="O74">
        <v>2</v>
      </c>
      <c r="P74">
        <v>2</v>
      </c>
      <c r="Q74" s="17" t="str" cm="1">
        <f t="array" ref="Q74">IF(AND(Table3[[#This Row],[Team A goals]:[Team B goals]]&gt;0),"yes","no")</f>
        <v>no</v>
      </c>
      <c r="R74" t="s">
        <v>2783</v>
      </c>
      <c r="S74" s="17" t="str">
        <f>IF(Table3[[#This Row],[Venue]]=Table3[[#This Row],[Team A]],"played at home","")</f>
        <v/>
      </c>
      <c r="T74" s="17" t="str" cm="1">
        <f t="array" ref="T74">IF(OR(Table3[[#This Row],[Team A]:[Team B]]="Spain"),"Spain match","")</f>
        <v/>
      </c>
      <c r="U74" s="23"/>
    </row>
    <row r="75" spans="11:21" x14ac:dyDescent="0.25">
      <c r="K75" s="11">
        <v>33772</v>
      </c>
      <c r="L75" t="s">
        <v>2769</v>
      </c>
      <c r="M75" t="s">
        <v>2771</v>
      </c>
      <c r="N75">
        <v>1</v>
      </c>
      <c r="O75">
        <v>2</v>
      </c>
      <c r="P75">
        <v>3</v>
      </c>
      <c r="Q75" s="17" t="str" cm="1">
        <f t="array" ref="Q75">IF(AND(Table3[[#This Row],[Team A goals]:[Team B goals]]&gt;0),"yes","no")</f>
        <v>yes</v>
      </c>
      <c r="R75" t="s">
        <v>2783</v>
      </c>
      <c r="S75" s="17" t="str">
        <f>IF(Table3[[#This Row],[Venue]]=Table3[[#This Row],[Team A]],"played at home","")</f>
        <v/>
      </c>
      <c r="T75" s="17" t="str" cm="1">
        <f t="array" ref="T75">IF(OR(Table3[[#This Row],[Team A]:[Team B]]="Spain"),"Spain match","")</f>
        <v/>
      </c>
      <c r="U75" s="23"/>
    </row>
    <row r="76" spans="11:21" x14ac:dyDescent="0.25">
      <c r="K76" s="11">
        <v>33772</v>
      </c>
      <c r="L76" t="s">
        <v>2783</v>
      </c>
      <c r="M76" t="s">
        <v>2774</v>
      </c>
      <c r="N76">
        <v>2</v>
      </c>
      <c r="O76">
        <v>1</v>
      </c>
      <c r="P76">
        <v>3</v>
      </c>
      <c r="Q76" s="17" t="str" cm="1">
        <f t="array" ref="Q76">IF(AND(Table3[[#This Row],[Team A goals]:[Team B goals]]&gt;0),"yes","no")</f>
        <v>yes</v>
      </c>
      <c r="R76" t="s">
        <v>2783</v>
      </c>
      <c r="S76" s="17" t="str">
        <f>IF(Table3[[#This Row],[Venue]]=Table3[[#This Row],[Team A]],"played at home","")</f>
        <v>played at home</v>
      </c>
      <c r="T76" s="17" t="str" cm="1">
        <f t="array" ref="T76">IF(OR(Table3[[#This Row],[Team A]:[Team B]]="Spain"),"Spain match","")</f>
        <v/>
      </c>
      <c r="U76" s="23"/>
    </row>
    <row r="77" spans="11:21" x14ac:dyDescent="0.25">
      <c r="K77" s="11">
        <v>33773</v>
      </c>
      <c r="L77" t="s">
        <v>2778</v>
      </c>
      <c r="M77" t="s">
        <v>2777</v>
      </c>
      <c r="N77">
        <v>3</v>
      </c>
      <c r="O77">
        <v>1</v>
      </c>
      <c r="P77">
        <v>4</v>
      </c>
      <c r="Q77" s="17" t="str" cm="1">
        <f t="array" ref="Q77">IF(AND(Table3[[#This Row],[Team A goals]:[Team B goals]]&gt;0),"yes","no")</f>
        <v>yes</v>
      </c>
      <c r="R77" t="s">
        <v>2783</v>
      </c>
      <c r="S77" s="17" t="str">
        <f>IF(Table3[[#This Row],[Venue]]=Table3[[#This Row],[Team A]],"played at home","")</f>
        <v/>
      </c>
      <c r="T77" s="17" t="str" cm="1">
        <f t="array" ref="T77">IF(OR(Table3[[#This Row],[Team A]:[Team B]]="Spain"),"Spain match","")</f>
        <v/>
      </c>
      <c r="U77" s="23"/>
    </row>
    <row r="78" spans="11:21" x14ac:dyDescent="0.25">
      <c r="K78" s="11">
        <v>33773</v>
      </c>
      <c r="L78" t="s">
        <v>2784</v>
      </c>
      <c r="M78" t="s">
        <v>2768</v>
      </c>
      <c r="N78">
        <v>3</v>
      </c>
      <c r="O78">
        <v>0</v>
      </c>
      <c r="P78">
        <v>3</v>
      </c>
      <c r="Q78" s="17" t="str" cm="1">
        <f t="array" ref="Q78">IF(AND(Table3[[#This Row],[Team A goals]:[Team B goals]]&gt;0),"yes","no")</f>
        <v>no</v>
      </c>
      <c r="R78" t="s">
        <v>2783</v>
      </c>
      <c r="S78" s="17" t="str">
        <f>IF(Table3[[#This Row],[Venue]]=Table3[[#This Row],[Team A]],"played at home","")</f>
        <v/>
      </c>
      <c r="T78" s="17" t="str" cm="1">
        <f t="array" ref="T78">IF(OR(Table3[[#This Row],[Team A]:[Team B]]="Spain"),"Spain match","")</f>
        <v/>
      </c>
      <c r="U78" s="23"/>
    </row>
    <row r="79" spans="11:21" x14ac:dyDescent="0.25">
      <c r="K79" s="11">
        <v>33776</v>
      </c>
      <c r="L79" t="s">
        <v>2783</v>
      </c>
      <c r="M79" t="s">
        <v>2777</v>
      </c>
      <c r="N79">
        <v>2</v>
      </c>
      <c r="O79">
        <v>3</v>
      </c>
      <c r="P79">
        <v>5</v>
      </c>
      <c r="Q79" s="17" t="str" cm="1">
        <f t="array" ref="Q79">IF(AND(Table3[[#This Row],[Team A goals]:[Team B goals]]&gt;0),"yes","no")</f>
        <v>yes</v>
      </c>
      <c r="R79" t="s">
        <v>2783</v>
      </c>
      <c r="S79" s="17" t="str">
        <f>IF(Table3[[#This Row],[Venue]]=Table3[[#This Row],[Team A]],"played at home","")</f>
        <v>played at home</v>
      </c>
      <c r="T79" s="17" t="str" cm="1">
        <f t="array" ref="T79">IF(OR(Table3[[#This Row],[Team A]:[Team B]]="Spain"),"Spain match","")</f>
        <v/>
      </c>
      <c r="U79" s="23"/>
    </row>
    <row r="80" spans="11:21" x14ac:dyDescent="0.25">
      <c r="K80" s="11">
        <v>33777</v>
      </c>
      <c r="L80" t="s">
        <v>2778</v>
      </c>
      <c r="M80" t="s">
        <v>2771</v>
      </c>
      <c r="N80">
        <v>2</v>
      </c>
      <c r="O80">
        <v>2</v>
      </c>
      <c r="P80">
        <v>4</v>
      </c>
      <c r="Q80" s="17" t="str" cm="1">
        <f t="array" ref="Q80">IF(AND(Table3[[#This Row],[Team A goals]:[Team B goals]]&gt;0),"yes","no")</f>
        <v>yes</v>
      </c>
      <c r="R80" t="s">
        <v>2783</v>
      </c>
      <c r="S80" s="17" t="str">
        <f>IF(Table3[[#This Row],[Venue]]=Table3[[#This Row],[Team A]],"played at home","")</f>
        <v/>
      </c>
      <c r="T80" s="17" t="str" cm="1">
        <f t="array" ref="T80">IF(OR(Table3[[#This Row],[Team A]:[Team B]]="Spain"),"Spain match","")</f>
        <v/>
      </c>
      <c r="U80" s="23"/>
    </row>
    <row r="81" spans="11:21" x14ac:dyDescent="0.25">
      <c r="K81" s="11">
        <v>33781</v>
      </c>
      <c r="L81" t="s">
        <v>2771</v>
      </c>
      <c r="M81" t="s">
        <v>2777</v>
      </c>
      <c r="N81">
        <v>2</v>
      </c>
      <c r="O81">
        <v>0</v>
      </c>
      <c r="P81">
        <v>2</v>
      </c>
      <c r="Q81" s="17" t="str" cm="1">
        <f t="array" ref="Q81">IF(AND(Table3[[#This Row],[Team A goals]:[Team B goals]]&gt;0),"yes","no")</f>
        <v>no</v>
      </c>
      <c r="R81" t="s">
        <v>2783</v>
      </c>
      <c r="S81" s="17" t="str">
        <f>IF(Table3[[#This Row],[Venue]]=Table3[[#This Row],[Team A]],"played at home","")</f>
        <v/>
      </c>
      <c r="T81" s="17" t="str" cm="1">
        <f t="array" ref="T81">IF(OR(Table3[[#This Row],[Team A]:[Team B]]="Spain"),"Spain match","")</f>
        <v/>
      </c>
      <c r="U81" s="23"/>
    </row>
    <row r="82" spans="11:21" x14ac:dyDescent="0.25">
      <c r="K82" s="11">
        <v>35224</v>
      </c>
      <c r="L82" t="s">
        <v>2774</v>
      </c>
      <c r="M82" t="s">
        <v>2785</v>
      </c>
      <c r="N82">
        <v>1</v>
      </c>
      <c r="O82">
        <v>1</v>
      </c>
      <c r="P82">
        <v>2</v>
      </c>
      <c r="Q82" s="17" t="str" cm="1">
        <f t="array" ref="Q82">IF(AND(Table3[[#This Row],[Team A goals]:[Team B goals]]&gt;0),"yes","no")</f>
        <v>yes</v>
      </c>
      <c r="R82" t="s">
        <v>2774</v>
      </c>
      <c r="S82" s="17" t="str">
        <f>IF(Table3[[#This Row],[Venue]]=Table3[[#This Row],[Team A]],"played at home","")</f>
        <v>played at home</v>
      </c>
      <c r="T82" s="17" t="str" cm="1">
        <f t="array" ref="T82">IF(OR(Table3[[#This Row],[Team A]:[Team B]]="Spain"),"Spain match","")</f>
        <v/>
      </c>
      <c r="U82" s="23"/>
    </row>
    <row r="83" spans="11:21" x14ac:dyDescent="0.25">
      <c r="K83" s="11">
        <v>35225</v>
      </c>
      <c r="L83" t="s">
        <v>2771</v>
      </c>
      <c r="M83" t="s">
        <v>2780</v>
      </c>
      <c r="N83">
        <v>1</v>
      </c>
      <c r="O83">
        <v>1</v>
      </c>
      <c r="P83">
        <v>2</v>
      </c>
      <c r="Q83" s="17" t="str" cm="1">
        <f t="array" ref="Q83">IF(AND(Table3[[#This Row],[Team A goals]:[Team B goals]]&gt;0),"yes","no")</f>
        <v>yes</v>
      </c>
      <c r="R83" t="s">
        <v>2774</v>
      </c>
      <c r="S83" s="17" t="str">
        <f>IF(Table3[[#This Row],[Venue]]=Table3[[#This Row],[Team A]],"played at home","")</f>
        <v/>
      </c>
      <c r="T83" s="17" t="str" cm="1">
        <f t="array" ref="T83">IF(OR(Table3[[#This Row],[Team A]:[Team B]]="Spain"),"Spain match","")</f>
        <v/>
      </c>
      <c r="U83" s="23"/>
    </row>
    <row r="84" spans="11:21" x14ac:dyDescent="0.25">
      <c r="K84" s="11">
        <v>35225</v>
      </c>
      <c r="L84" t="s">
        <v>2777</v>
      </c>
      <c r="M84" t="s">
        <v>2786</v>
      </c>
      <c r="N84">
        <v>2</v>
      </c>
      <c r="O84">
        <v>0</v>
      </c>
      <c r="P84">
        <v>2</v>
      </c>
      <c r="Q84" s="17" t="str" cm="1">
        <f t="array" ref="Q84">IF(AND(Table3[[#This Row],[Team A goals]:[Team B goals]]&gt;0),"yes","no")</f>
        <v>no</v>
      </c>
      <c r="R84" t="s">
        <v>2774</v>
      </c>
      <c r="S84" s="17" t="str">
        <f>IF(Table3[[#This Row],[Venue]]=Table3[[#This Row],[Team A]],"played at home","")</f>
        <v/>
      </c>
      <c r="T84" s="17" t="str" cm="1">
        <f t="array" ref="T84">IF(OR(Table3[[#This Row],[Team A]:[Team B]]="Spain"),"Spain match","")</f>
        <v/>
      </c>
      <c r="U84" s="23"/>
    </row>
    <row r="85" spans="11:21" x14ac:dyDescent="0.25">
      <c r="K85" s="11">
        <v>35225</v>
      </c>
      <c r="L85" t="s">
        <v>2772</v>
      </c>
      <c r="M85" t="s">
        <v>2787</v>
      </c>
      <c r="N85">
        <v>1</v>
      </c>
      <c r="O85">
        <v>1</v>
      </c>
      <c r="P85">
        <v>2</v>
      </c>
      <c r="Q85" s="17" t="str" cm="1">
        <f t="array" ref="Q85">IF(AND(Table3[[#This Row],[Team A goals]:[Team B goals]]&gt;0),"yes","no")</f>
        <v>yes</v>
      </c>
      <c r="R85" t="s">
        <v>2774</v>
      </c>
      <c r="S85" s="17" t="str">
        <f>IF(Table3[[#This Row],[Venue]]=Table3[[#This Row],[Team A]],"played at home","")</f>
        <v/>
      </c>
      <c r="T85" s="17" t="str" cm="1">
        <f t="array" ref="T85">IF(OR(Table3[[#This Row],[Team A]:[Team B]]="Spain"),"Spain match","")</f>
        <v>Spain match</v>
      </c>
      <c r="U85" s="23"/>
    </row>
    <row r="86" spans="11:21" x14ac:dyDescent="0.25">
      <c r="K86" s="11">
        <v>35226</v>
      </c>
      <c r="L86" t="s">
        <v>2778</v>
      </c>
      <c r="M86" t="s">
        <v>2784</v>
      </c>
      <c r="N86">
        <v>0</v>
      </c>
      <c r="O86">
        <v>0</v>
      </c>
      <c r="P86">
        <v>0</v>
      </c>
      <c r="Q86" s="17" t="str" cm="1">
        <f t="array" ref="Q86">IF(AND(Table3[[#This Row],[Team A goals]:[Team B goals]]&gt;0),"yes","no")</f>
        <v>no</v>
      </c>
      <c r="R86" t="s">
        <v>2774</v>
      </c>
      <c r="S86" s="17" t="str">
        <f>IF(Table3[[#This Row],[Venue]]=Table3[[#This Row],[Team A]],"played at home","")</f>
        <v/>
      </c>
      <c r="T86" s="17" t="str" cm="1">
        <f t="array" ref="T86">IF(OR(Table3[[#This Row],[Team A]:[Team B]]="Spain"),"Spain match","")</f>
        <v/>
      </c>
      <c r="U86" s="23"/>
    </row>
    <row r="87" spans="11:21" x14ac:dyDescent="0.25">
      <c r="K87" s="11">
        <v>35226</v>
      </c>
      <c r="L87" t="s">
        <v>2781</v>
      </c>
      <c r="M87" t="s">
        <v>2769</v>
      </c>
      <c r="N87">
        <v>0</v>
      </c>
      <c r="O87">
        <v>1</v>
      </c>
      <c r="P87">
        <v>1</v>
      </c>
      <c r="Q87" s="17" t="str" cm="1">
        <f t="array" ref="Q87">IF(AND(Table3[[#This Row],[Team A goals]:[Team B goals]]&gt;0),"yes","no")</f>
        <v>no</v>
      </c>
      <c r="R87" t="s">
        <v>2774</v>
      </c>
      <c r="S87" s="17" t="str">
        <f>IF(Table3[[#This Row],[Venue]]=Table3[[#This Row],[Team A]],"played at home","")</f>
        <v/>
      </c>
      <c r="T87" s="17" t="str" cm="1">
        <f t="array" ref="T87">IF(OR(Table3[[#This Row],[Team A]:[Team B]]="Spain"),"Spain match","")</f>
        <v/>
      </c>
      <c r="U87" s="23"/>
    </row>
    <row r="88" spans="11:21" x14ac:dyDescent="0.25">
      <c r="K88" s="11">
        <v>35227</v>
      </c>
      <c r="L88" t="s">
        <v>2775</v>
      </c>
      <c r="M88" t="s">
        <v>2768</v>
      </c>
      <c r="N88">
        <v>2</v>
      </c>
      <c r="O88">
        <v>1</v>
      </c>
      <c r="P88">
        <v>3</v>
      </c>
      <c r="Q88" s="17" t="str" cm="1">
        <f t="array" ref="Q88">IF(AND(Table3[[#This Row],[Team A goals]:[Team B goals]]&gt;0),"yes","no")</f>
        <v>yes</v>
      </c>
      <c r="R88" t="s">
        <v>2774</v>
      </c>
      <c r="S88" s="17" t="str">
        <f>IF(Table3[[#This Row],[Venue]]=Table3[[#This Row],[Team A]],"played at home","")</f>
        <v/>
      </c>
      <c r="T88" s="17" t="str" cm="1">
        <f t="array" ref="T88">IF(OR(Table3[[#This Row],[Team A]:[Team B]]="Spain"),"Spain match","")</f>
        <v/>
      </c>
      <c r="U88" s="23"/>
    </row>
    <row r="89" spans="11:21" x14ac:dyDescent="0.25">
      <c r="K89" s="11">
        <v>35227</v>
      </c>
      <c r="L89" t="s">
        <v>2788</v>
      </c>
      <c r="M89" t="s">
        <v>2789</v>
      </c>
      <c r="N89">
        <v>0</v>
      </c>
      <c r="O89">
        <v>1</v>
      </c>
      <c r="P89">
        <v>1</v>
      </c>
      <c r="Q89" s="17" t="str" cm="1">
        <f t="array" ref="Q89">IF(AND(Table3[[#This Row],[Team A goals]:[Team B goals]]&gt;0),"yes","no")</f>
        <v>no</v>
      </c>
      <c r="R89" t="s">
        <v>2774</v>
      </c>
      <c r="S89" s="17" t="str">
        <f>IF(Table3[[#This Row],[Venue]]=Table3[[#This Row],[Team A]],"played at home","")</f>
        <v/>
      </c>
      <c r="T89" s="17" t="str" cm="1">
        <f t="array" ref="T89">IF(OR(Table3[[#This Row],[Team A]:[Team B]]="Spain"),"Spain match","")</f>
        <v/>
      </c>
      <c r="U89" s="23"/>
    </row>
    <row r="90" spans="11:21" x14ac:dyDescent="0.25">
      <c r="K90" s="11">
        <v>35229</v>
      </c>
      <c r="L90" t="s">
        <v>2787</v>
      </c>
      <c r="M90" t="s">
        <v>2781</v>
      </c>
      <c r="N90">
        <v>1</v>
      </c>
      <c r="O90">
        <v>0</v>
      </c>
      <c r="P90">
        <v>1</v>
      </c>
      <c r="Q90" s="17" t="str" cm="1">
        <f t="array" ref="Q90">IF(AND(Table3[[#This Row],[Team A goals]:[Team B goals]]&gt;0),"yes","no")</f>
        <v>no</v>
      </c>
      <c r="R90" t="s">
        <v>2774</v>
      </c>
      <c r="S90" s="17" t="str">
        <f>IF(Table3[[#This Row],[Venue]]=Table3[[#This Row],[Team A]],"played at home","")</f>
        <v/>
      </c>
      <c r="T90" s="17" t="str" cm="1">
        <f t="array" ref="T90">IF(OR(Table3[[#This Row],[Team A]:[Team B]]="Spain"),"Spain match","")</f>
        <v/>
      </c>
      <c r="U90" s="23"/>
    </row>
    <row r="91" spans="11:21" x14ac:dyDescent="0.25">
      <c r="K91" s="11">
        <v>35229</v>
      </c>
      <c r="L91" t="s">
        <v>2785</v>
      </c>
      <c r="M91" t="s">
        <v>2778</v>
      </c>
      <c r="N91">
        <v>0</v>
      </c>
      <c r="O91">
        <v>2</v>
      </c>
      <c r="P91">
        <v>2</v>
      </c>
      <c r="Q91" s="17" t="str" cm="1">
        <f t="array" ref="Q91">IF(AND(Table3[[#This Row],[Team A goals]:[Team B goals]]&gt;0),"yes","no")</f>
        <v>no</v>
      </c>
      <c r="R91" t="s">
        <v>2774</v>
      </c>
      <c r="S91" s="17" t="str">
        <f>IF(Table3[[#This Row],[Venue]]=Table3[[#This Row],[Team A]],"played at home","")</f>
        <v/>
      </c>
      <c r="T91" s="17" t="str" cm="1">
        <f t="array" ref="T91">IF(OR(Table3[[#This Row],[Team A]:[Team B]]="Spain"),"Spain match","")</f>
        <v/>
      </c>
      <c r="U91" s="23"/>
    </row>
    <row r="92" spans="11:21" x14ac:dyDescent="0.25">
      <c r="K92" s="11">
        <v>35230</v>
      </c>
      <c r="L92" t="s">
        <v>2786</v>
      </c>
      <c r="M92" t="s">
        <v>2775</v>
      </c>
      <c r="N92">
        <v>2</v>
      </c>
      <c r="O92">
        <v>1</v>
      </c>
      <c r="P92">
        <v>3</v>
      </c>
      <c r="Q92" s="17" t="str" cm="1">
        <f t="array" ref="Q92">IF(AND(Table3[[#This Row],[Team A goals]:[Team B goals]]&gt;0),"yes","no")</f>
        <v>yes</v>
      </c>
      <c r="R92" t="s">
        <v>2774</v>
      </c>
      <c r="S92" s="17" t="str">
        <f>IF(Table3[[#This Row],[Venue]]=Table3[[#This Row],[Team A]],"played at home","")</f>
        <v/>
      </c>
      <c r="T92" s="17" t="str" cm="1">
        <f t="array" ref="T92">IF(OR(Table3[[#This Row],[Team A]:[Team B]]="Spain"),"Spain match","")</f>
        <v/>
      </c>
      <c r="U92" s="23"/>
    </row>
    <row r="93" spans="11:21" x14ac:dyDescent="0.25">
      <c r="K93" s="11">
        <v>35230</v>
      </c>
      <c r="L93" t="s">
        <v>2780</v>
      </c>
      <c r="M93" t="s">
        <v>2788</v>
      </c>
      <c r="N93">
        <v>1</v>
      </c>
      <c r="O93">
        <v>0</v>
      </c>
      <c r="P93">
        <v>1</v>
      </c>
      <c r="Q93" s="17" t="str" cm="1">
        <f t="array" ref="Q93">IF(AND(Table3[[#This Row],[Team A goals]:[Team B goals]]&gt;0),"yes","no")</f>
        <v>no</v>
      </c>
      <c r="R93" t="s">
        <v>2774</v>
      </c>
      <c r="S93" s="17" t="str">
        <f>IF(Table3[[#This Row],[Venue]]=Table3[[#This Row],[Team A]],"played at home","")</f>
        <v/>
      </c>
      <c r="T93" s="17" t="str" cm="1">
        <f t="array" ref="T93">IF(OR(Table3[[#This Row],[Team A]:[Team B]]="Spain"),"Spain match","")</f>
        <v/>
      </c>
      <c r="U93" s="23"/>
    </row>
    <row r="94" spans="11:21" x14ac:dyDescent="0.25">
      <c r="K94" s="11">
        <v>35231</v>
      </c>
      <c r="L94" t="s">
        <v>2774</v>
      </c>
      <c r="M94" t="s">
        <v>2784</v>
      </c>
      <c r="N94">
        <v>2</v>
      </c>
      <c r="O94">
        <v>0</v>
      </c>
      <c r="P94">
        <v>2</v>
      </c>
      <c r="Q94" s="17" t="str" cm="1">
        <f t="array" ref="Q94">IF(AND(Table3[[#This Row],[Team A goals]:[Team B goals]]&gt;0),"yes","no")</f>
        <v>no</v>
      </c>
      <c r="R94" t="s">
        <v>2774</v>
      </c>
      <c r="S94" s="17" t="str">
        <f>IF(Table3[[#This Row],[Venue]]=Table3[[#This Row],[Team A]],"played at home","")</f>
        <v>played at home</v>
      </c>
      <c r="T94" s="17" t="str" cm="1">
        <f t="array" ref="T94">IF(OR(Table3[[#This Row],[Team A]:[Team B]]="Spain"),"Spain match","")</f>
        <v/>
      </c>
      <c r="U94" s="23"/>
    </row>
    <row r="95" spans="11:21" x14ac:dyDescent="0.25">
      <c r="K95" s="11">
        <v>35231</v>
      </c>
      <c r="L95" t="s">
        <v>2769</v>
      </c>
      <c r="M95" t="s">
        <v>2772</v>
      </c>
      <c r="N95">
        <v>1</v>
      </c>
      <c r="O95">
        <v>1</v>
      </c>
      <c r="P95">
        <v>2</v>
      </c>
      <c r="Q95" s="17" t="str" cm="1">
        <f t="array" ref="Q95">IF(AND(Table3[[#This Row],[Team A goals]:[Team B goals]]&gt;0),"yes","no")</f>
        <v>yes</v>
      </c>
      <c r="R95" t="s">
        <v>2774</v>
      </c>
      <c r="S95" s="17" t="str">
        <f>IF(Table3[[#This Row],[Venue]]=Table3[[#This Row],[Team A]],"played at home","")</f>
        <v/>
      </c>
      <c r="T95" s="17" t="str" cm="1">
        <f t="array" ref="T95">IF(OR(Table3[[#This Row],[Team A]:[Team B]]="Spain"),"Spain match","")</f>
        <v>Spain match</v>
      </c>
      <c r="U95" s="23"/>
    </row>
    <row r="96" spans="11:21" x14ac:dyDescent="0.25">
      <c r="K96" s="11">
        <v>35232</v>
      </c>
      <c r="L96" t="s">
        <v>2789</v>
      </c>
      <c r="M96" t="s">
        <v>2771</v>
      </c>
      <c r="N96">
        <v>3</v>
      </c>
      <c r="O96">
        <v>0</v>
      </c>
      <c r="P96">
        <v>3</v>
      </c>
      <c r="Q96" s="17" t="str" cm="1">
        <f t="array" ref="Q96">IF(AND(Table3[[#This Row],[Team A goals]:[Team B goals]]&gt;0),"yes","no")</f>
        <v>no</v>
      </c>
      <c r="R96" t="s">
        <v>2774</v>
      </c>
      <c r="S96" s="17" t="str">
        <f>IF(Table3[[#This Row],[Venue]]=Table3[[#This Row],[Team A]],"played at home","")</f>
        <v/>
      </c>
      <c r="T96" s="17" t="str" cm="1">
        <f t="array" ref="T96">IF(OR(Table3[[#This Row],[Team A]:[Team B]]="Spain"),"Spain match","")</f>
        <v/>
      </c>
      <c r="U96" s="23"/>
    </row>
    <row r="97" spans="11:21" x14ac:dyDescent="0.25">
      <c r="K97" s="11">
        <v>35232</v>
      </c>
      <c r="L97" t="s">
        <v>2768</v>
      </c>
      <c r="M97" t="s">
        <v>2777</v>
      </c>
      <c r="N97">
        <v>0</v>
      </c>
      <c r="O97">
        <v>3</v>
      </c>
      <c r="P97">
        <v>3</v>
      </c>
      <c r="Q97" s="17" t="str" cm="1">
        <f t="array" ref="Q97">IF(AND(Table3[[#This Row],[Team A goals]:[Team B goals]]&gt;0),"yes","no")</f>
        <v>no</v>
      </c>
      <c r="R97" t="s">
        <v>2774</v>
      </c>
      <c r="S97" s="17" t="str">
        <f>IF(Table3[[#This Row],[Venue]]=Table3[[#This Row],[Team A]],"played at home","")</f>
        <v/>
      </c>
      <c r="T97" s="17" t="str" cm="1">
        <f t="array" ref="T97">IF(OR(Table3[[#This Row],[Team A]:[Team B]]="Spain"),"Spain match","")</f>
        <v/>
      </c>
      <c r="U97" s="23"/>
    </row>
    <row r="98" spans="11:21" x14ac:dyDescent="0.25">
      <c r="K98" s="11">
        <v>35234</v>
      </c>
      <c r="L98" t="s">
        <v>2774</v>
      </c>
      <c r="M98" t="s">
        <v>2778</v>
      </c>
      <c r="N98">
        <v>4</v>
      </c>
      <c r="O98">
        <v>1</v>
      </c>
      <c r="P98">
        <v>5</v>
      </c>
      <c r="Q98" s="17" t="str" cm="1">
        <f t="array" ref="Q98">IF(AND(Table3[[#This Row],[Team A goals]:[Team B goals]]&gt;0),"yes","no")</f>
        <v>yes</v>
      </c>
      <c r="R98" t="s">
        <v>2774</v>
      </c>
      <c r="S98" s="17" t="str">
        <f>IF(Table3[[#This Row],[Venue]]=Table3[[#This Row],[Team A]],"played at home","")</f>
        <v>played at home</v>
      </c>
      <c r="T98" s="17" t="str" cm="1">
        <f t="array" ref="T98">IF(OR(Table3[[#This Row],[Team A]:[Team B]]="Spain"),"Spain match","")</f>
        <v/>
      </c>
      <c r="U98" s="23"/>
    </row>
    <row r="99" spans="11:21" x14ac:dyDescent="0.25">
      <c r="K99" s="11">
        <v>35234</v>
      </c>
      <c r="L99" t="s">
        <v>2769</v>
      </c>
      <c r="M99" t="s">
        <v>2787</v>
      </c>
      <c r="N99">
        <v>3</v>
      </c>
      <c r="O99">
        <v>1</v>
      </c>
      <c r="P99">
        <v>4</v>
      </c>
      <c r="Q99" s="17" t="str" cm="1">
        <f t="array" ref="Q99">IF(AND(Table3[[#This Row],[Team A goals]:[Team B goals]]&gt;0),"yes","no")</f>
        <v>yes</v>
      </c>
      <c r="R99" t="s">
        <v>2774</v>
      </c>
      <c r="S99" s="17" t="str">
        <f>IF(Table3[[#This Row],[Venue]]=Table3[[#This Row],[Team A]],"played at home","")</f>
        <v/>
      </c>
      <c r="T99" s="17" t="str" cm="1">
        <f t="array" ref="T99">IF(OR(Table3[[#This Row],[Team A]:[Team B]]="Spain"),"Spain match","")</f>
        <v/>
      </c>
      <c r="U99" s="23"/>
    </row>
    <row r="100" spans="11:21" x14ac:dyDescent="0.25">
      <c r="K100" s="11">
        <v>35234</v>
      </c>
      <c r="L100" t="s">
        <v>2781</v>
      </c>
      <c r="M100" t="s">
        <v>2772</v>
      </c>
      <c r="N100">
        <v>1</v>
      </c>
      <c r="O100">
        <v>2</v>
      </c>
      <c r="P100">
        <v>3</v>
      </c>
      <c r="Q100" s="17" t="str" cm="1">
        <f t="array" ref="Q100">IF(AND(Table3[[#This Row],[Team A goals]:[Team B goals]]&gt;0),"yes","no")</f>
        <v>yes</v>
      </c>
      <c r="R100" t="s">
        <v>2774</v>
      </c>
      <c r="S100" s="17" t="str">
        <f>IF(Table3[[#This Row],[Venue]]=Table3[[#This Row],[Team A]],"played at home","")</f>
        <v/>
      </c>
      <c r="T100" s="17" t="str" cm="1">
        <f t="array" ref="T100">IF(OR(Table3[[#This Row],[Team A]:[Team B]]="Spain"),"Spain match","")</f>
        <v>Spain match</v>
      </c>
      <c r="U100" s="23"/>
    </row>
    <row r="101" spans="11:21" x14ac:dyDescent="0.25">
      <c r="K101" s="11">
        <v>35234</v>
      </c>
      <c r="L101" t="s">
        <v>2784</v>
      </c>
      <c r="M101" t="s">
        <v>2785</v>
      </c>
      <c r="N101">
        <v>1</v>
      </c>
      <c r="O101">
        <v>0</v>
      </c>
      <c r="P101">
        <v>1</v>
      </c>
      <c r="Q101" s="17" t="str" cm="1">
        <f t="array" ref="Q101">IF(AND(Table3[[#This Row],[Team A goals]:[Team B goals]]&gt;0),"yes","no")</f>
        <v>no</v>
      </c>
      <c r="R101" t="s">
        <v>2774</v>
      </c>
      <c r="S101" s="17" t="str">
        <f>IF(Table3[[#This Row],[Venue]]=Table3[[#This Row],[Team A]],"played at home","")</f>
        <v/>
      </c>
      <c r="T101" s="17" t="str" cm="1">
        <f t="array" ref="T101">IF(OR(Table3[[#This Row],[Team A]:[Team B]]="Spain"),"Spain match","")</f>
        <v/>
      </c>
      <c r="U101" s="23"/>
    </row>
    <row r="102" spans="11:21" x14ac:dyDescent="0.25">
      <c r="K102" s="11">
        <v>35235</v>
      </c>
      <c r="L102" t="s">
        <v>2789</v>
      </c>
      <c r="M102" t="s">
        <v>2780</v>
      </c>
      <c r="N102">
        <v>0</v>
      </c>
      <c r="O102">
        <v>3</v>
      </c>
      <c r="P102">
        <v>3</v>
      </c>
      <c r="Q102" s="17" t="str" cm="1">
        <f t="array" ref="Q102">IF(AND(Table3[[#This Row],[Team A goals]:[Team B goals]]&gt;0),"yes","no")</f>
        <v>no</v>
      </c>
      <c r="R102" t="s">
        <v>2774</v>
      </c>
      <c r="S102" s="17" t="str">
        <f>IF(Table3[[#This Row],[Venue]]=Table3[[#This Row],[Team A]],"played at home","")</f>
        <v/>
      </c>
      <c r="T102" s="17" t="str" cm="1">
        <f t="array" ref="T102">IF(OR(Table3[[#This Row],[Team A]:[Team B]]="Spain"),"Spain match","")</f>
        <v/>
      </c>
      <c r="U102" s="23"/>
    </row>
    <row r="103" spans="11:21" x14ac:dyDescent="0.25">
      <c r="K103" s="11">
        <v>35235</v>
      </c>
      <c r="L103" t="s">
        <v>2775</v>
      </c>
      <c r="M103" t="s">
        <v>2777</v>
      </c>
      <c r="N103">
        <v>0</v>
      </c>
      <c r="O103">
        <v>0</v>
      </c>
      <c r="P103">
        <v>0</v>
      </c>
      <c r="Q103" s="17" t="str" cm="1">
        <f t="array" ref="Q103">IF(AND(Table3[[#This Row],[Team A goals]:[Team B goals]]&gt;0),"yes","no")</f>
        <v>no</v>
      </c>
      <c r="R103" t="s">
        <v>2774</v>
      </c>
      <c r="S103" s="17" t="str">
        <f>IF(Table3[[#This Row],[Venue]]=Table3[[#This Row],[Team A]],"played at home","")</f>
        <v/>
      </c>
      <c r="T103" s="17" t="str" cm="1">
        <f t="array" ref="T103">IF(OR(Table3[[#This Row],[Team A]:[Team B]]="Spain"),"Spain match","")</f>
        <v/>
      </c>
      <c r="U103" s="23"/>
    </row>
    <row r="104" spans="11:21" x14ac:dyDescent="0.25">
      <c r="K104" s="11">
        <v>35235</v>
      </c>
      <c r="L104" t="s">
        <v>2768</v>
      </c>
      <c r="M104" t="s">
        <v>2786</v>
      </c>
      <c r="N104">
        <v>3</v>
      </c>
      <c r="O104">
        <v>3</v>
      </c>
      <c r="P104">
        <v>6</v>
      </c>
      <c r="Q104" s="17" t="str" cm="1">
        <f t="array" ref="Q104">IF(AND(Table3[[#This Row],[Team A goals]:[Team B goals]]&gt;0),"yes","no")</f>
        <v>yes</v>
      </c>
      <c r="R104" t="s">
        <v>2774</v>
      </c>
      <c r="S104" s="17" t="str">
        <f>IF(Table3[[#This Row],[Venue]]=Table3[[#This Row],[Team A]],"played at home","")</f>
        <v/>
      </c>
      <c r="T104" s="17" t="str" cm="1">
        <f t="array" ref="T104">IF(OR(Table3[[#This Row],[Team A]:[Team B]]="Spain"),"Spain match","")</f>
        <v/>
      </c>
      <c r="U104" s="23"/>
    </row>
    <row r="105" spans="11:21" x14ac:dyDescent="0.25">
      <c r="K105" s="11">
        <v>35235</v>
      </c>
      <c r="L105" t="s">
        <v>2788</v>
      </c>
      <c r="M105" t="s">
        <v>2771</v>
      </c>
      <c r="N105">
        <v>0</v>
      </c>
      <c r="O105">
        <v>3</v>
      </c>
      <c r="P105">
        <v>3</v>
      </c>
      <c r="Q105" s="17" t="str" cm="1">
        <f t="array" ref="Q105">IF(AND(Table3[[#This Row],[Team A goals]:[Team B goals]]&gt;0),"yes","no")</f>
        <v>no</v>
      </c>
      <c r="R105" t="s">
        <v>2774</v>
      </c>
      <c r="S105" s="17" t="str">
        <f>IF(Table3[[#This Row],[Venue]]=Table3[[#This Row],[Team A]],"played at home","")</f>
        <v/>
      </c>
      <c r="T105" s="17" t="str" cm="1">
        <f t="array" ref="T105">IF(OR(Table3[[#This Row],[Team A]:[Team B]]="Spain"),"Spain match","")</f>
        <v/>
      </c>
      <c r="U105" s="23"/>
    </row>
    <row r="106" spans="11:21" x14ac:dyDescent="0.25">
      <c r="K106" s="11">
        <v>35238</v>
      </c>
      <c r="L106" t="s">
        <v>2774</v>
      </c>
      <c r="M106" t="s">
        <v>2772</v>
      </c>
      <c r="N106">
        <v>0</v>
      </c>
      <c r="O106">
        <v>0</v>
      </c>
      <c r="P106">
        <v>0</v>
      </c>
      <c r="Q106" s="17" t="str" cm="1">
        <f t="array" ref="Q106">IF(AND(Table3[[#This Row],[Team A goals]:[Team B goals]]&gt;0),"yes","no")</f>
        <v>no</v>
      </c>
      <c r="R106" t="s">
        <v>2774</v>
      </c>
      <c r="S106" s="17" t="str">
        <f>IF(Table3[[#This Row],[Venue]]=Table3[[#This Row],[Team A]],"played at home","")</f>
        <v>played at home</v>
      </c>
      <c r="T106" s="17" t="str" cm="1">
        <f t="array" ref="T106">IF(OR(Table3[[#This Row],[Team A]:[Team B]]="Spain"),"Spain match","")</f>
        <v>Spain match</v>
      </c>
      <c r="U106" s="23"/>
    </row>
    <row r="107" spans="11:21" x14ac:dyDescent="0.25">
      <c r="K107" s="11">
        <v>35238</v>
      </c>
      <c r="L107" t="s">
        <v>2769</v>
      </c>
      <c r="M107" t="s">
        <v>2778</v>
      </c>
      <c r="N107">
        <v>0</v>
      </c>
      <c r="O107">
        <v>0</v>
      </c>
      <c r="P107">
        <v>0</v>
      </c>
      <c r="Q107" s="17" t="str" cm="1">
        <f t="array" ref="Q107">IF(AND(Table3[[#This Row],[Team A goals]:[Team B goals]]&gt;0),"yes","no")</f>
        <v>no</v>
      </c>
      <c r="R107" t="s">
        <v>2774</v>
      </c>
      <c r="S107" s="17" t="str">
        <f>IF(Table3[[#This Row],[Venue]]=Table3[[#This Row],[Team A]],"played at home","")</f>
        <v/>
      </c>
      <c r="T107" s="17" t="str" cm="1">
        <f t="array" ref="T107">IF(OR(Table3[[#This Row],[Team A]:[Team B]]="Spain"),"Spain match","")</f>
        <v/>
      </c>
      <c r="U107" s="23"/>
    </row>
    <row r="108" spans="11:21" x14ac:dyDescent="0.25">
      <c r="K108" s="11">
        <v>35239</v>
      </c>
      <c r="L108" t="s">
        <v>2786</v>
      </c>
      <c r="M108" t="s">
        <v>2780</v>
      </c>
      <c r="N108">
        <v>1</v>
      </c>
      <c r="O108">
        <v>0</v>
      </c>
      <c r="P108">
        <v>1</v>
      </c>
      <c r="Q108" s="17" t="str" cm="1">
        <f t="array" ref="Q108">IF(AND(Table3[[#This Row],[Team A goals]:[Team B goals]]&gt;0),"yes","no")</f>
        <v>no</v>
      </c>
      <c r="R108" t="s">
        <v>2774</v>
      </c>
      <c r="S108" s="17" t="str">
        <f>IF(Table3[[#This Row],[Venue]]=Table3[[#This Row],[Team A]],"played at home","")</f>
        <v/>
      </c>
      <c r="T108" s="17" t="str" cm="1">
        <f t="array" ref="T108">IF(OR(Table3[[#This Row],[Team A]:[Team B]]="Spain"),"Spain match","")</f>
        <v/>
      </c>
      <c r="U108" s="23"/>
    </row>
    <row r="109" spans="11:21" x14ac:dyDescent="0.25">
      <c r="K109" s="11">
        <v>35239</v>
      </c>
      <c r="L109" t="s">
        <v>2777</v>
      </c>
      <c r="M109" t="s">
        <v>2789</v>
      </c>
      <c r="N109">
        <v>2</v>
      </c>
      <c r="O109">
        <v>1</v>
      </c>
      <c r="P109">
        <v>3</v>
      </c>
      <c r="Q109" s="17" t="str" cm="1">
        <f t="array" ref="Q109">IF(AND(Table3[[#This Row],[Team A goals]:[Team B goals]]&gt;0),"yes","no")</f>
        <v>yes</v>
      </c>
      <c r="R109" t="s">
        <v>2774</v>
      </c>
      <c r="S109" s="17" t="str">
        <f>IF(Table3[[#This Row],[Venue]]=Table3[[#This Row],[Team A]],"played at home","")</f>
        <v/>
      </c>
      <c r="T109" s="17" t="str" cm="1">
        <f t="array" ref="T109">IF(OR(Table3[[#This Row],[Team A]:[Team B]]="Spain"),"Spain match","")</f>
        <v/>
      </c>
      <c r="U109" s="23"/>
    </row>
    <row r="110" spans="11:21" x14ac:dyDescent="0.25">
      <c r="K110" s="11">
        <v>35242</v>
      </c>
      <c r="L110" t="s">
        <v>2774</v>
      </c>
      <c r="M110" t="s">
        <v>2777</v>
      </c>
      <c r="N110">
        <v>1</v>
      </c>
      <c r="O110">
        <v>1</v>
      </c>
      <c r="P110">
        <v>2</v>
      </c>
      <c r="Q110" s="17" t="str" cm="1">
        <f t="array" ref="Q110">IF(AND(Table3[[#This Row],[Team A goals]:[Team B goals]]&gt;0),"yes","no")</f>
        <v>yes</v>
      </c>
      <c r="R110" t="s">
        <v>2774</v>
      </c>
      <c r="S110" s="17" t="str">
        <f>IF(Table3[[#This Row],[Venue]]=Table3[[#This Row],[Team A]],"played at home","")</f>
        <v>played at home</v>
      </c>
      <c r="T110" s="17" t="str" cm="1">
        <f t="array" ref="T110">IF(OR(Table3[[#This Row],[Team A]:[Team B]]="Spain"),"Spain match","")</f>
        <v/>
      </c>
      <c r="U110" s="23"/>
    </row>
    <row r="111" spans="11:21" x14ac:dyDescent="0.25">
      <c r="K111" s="11">
        <v>35242</v>
      </c>
      <c r="L111" t="s">
        <v>2769</v>
      </c>
      <c r="M111" t="s">
        <v>2786</v>
      </c>
      <c r="N111">
        <v>0</v>
      </c>
      <c r="O111">
        <v>0</v>
      </c>
      <c r="P111">
        <v>0</v>
      </c>
      <c r="Q111" s="17" t="str" cm="1">
        <f t="array" ref="Q111">IF(AND(Table3[[#This Row],[Team A goals]:[Team B goals]]&gt;0),"yes","no")</f>
        <v>no</v>
      </c>
      <c r="R111" t="s">
        <v>2774</v>
      </c>
      <c r="S111" s="17" t="str">
        <f>IF(Table3[[#This Row],[Venue]]=Table3[[#This Row],[Team A]],"played at home","")</f>
        <v/>
      </c>
      <c r="T111" s="17" t="str" cm="1">
        <f t="array" ref="T111">IF(OR(Table3[[#This Row],[Team A]:[Team B]]="Spain"),"Spain match","")</f>
        <v/>
      </c>
      <c r="U111" s="23"/>
    </row>
    <row r="112" spans="11:21" x14ac:dyDescent="0.25">
      <c r="K112" s="11">
        <v>35246</v>
      </c>
      <c r="L112" t="s">
        <v>2786</v>
      </c>
      <c r="M112" t="s">
        <v>2777</v>
      </c>
      <c r="N112">
        <v>1</v>
      </c>
      <c r="O112">
        <v>2</v>
      </c>
      <c r="P112">
        <v>3</v>
      </c>
      <c r="Q112" s="17" t="str" cm="1">
        <f t="array" ref="Q112">IF(AND(Table3[[#This Row],[Team A goals]:[Team B goals]]&gt;0),"yes","no")</f>
        <v>yes</v>
      </c>
      <c r="R112" t="s">
        <v>2774</v>
      </c>
      <c r="S112" s="17" t="str">
        <f>IF(Table3[[#This Row],[Venue]]=Table3[[#This Row],[Team A]],"played at home","")</f>
        <v/>
      </c>
      <c r="T112" s="17" t="str" cm="1">
        <f t="array" ref="T112">IF(OR(Table3[[#This Row],[Team A]:[Team B]]="Spain"),"Spain match","")</f>
        <v/>
      </c>
      <c r="U112" s="23"/>
    </row>
    <row r="113" spans="11:21" x14ac:dyDescent="0.25">
      <c r="K113" s="11">
        <v>36687</v>
      </c>
      <c r="L113" t="s">
        <v>2776</v>
      </c>
      <c r="M113" t="s">
        <v>2783</v>
      </c>
      <c r="N113">
        <v>2</v>
      </c>
      <c r="O113">
        <v>1</v>
      </c>
      <c r="P113">
        <v>3</v>
      </c>
      <c r="Q113" s="17" t="str" cm="1">
        <f t="array" ref="Q113">IF(AND(Table3[[#This Row],[Team A goals]:[Team B goals]]&gt;0),"yes","no")</f>
        <v>yes</v>
      </c>
      <c r="R113" t="s">
        <v>2776</v>
      </c>
      <c r="S113" s="17" t="str">
        <f>IF(Table3[[#This Row],[Venue]]=Table3[[#This Row],[Team A]],"played at home","")</f>
        <v>played at home</v>
      </c>
      <c r="T113" s="17" t="str" cm="1">
        <f t="array" ref="T113">IF(OR(Table3[[#This Row],[Team A]:[Team B]]="Spain"),"Spain match","")</f>
        <v/>
      </c>
      <c r="U113" s="23"/>
    </row>
    <row r="114" spans="11:21" x14ac:dyDescent="0.25">
      <c r="K114" s="11">
        <v>36688</v>
      </c>
      <c r="L114" t="s">
        <v>2769</v>
      </c>
      <c r="M114" t="s">
        <v>2771</v>
      </c>
      <c r="N114">
        <v>3</v>
      </c>
      <c r="O114">
        <v>0</v>
      </c>
      <c r="P114">
        <v>3</v>
      </c>
      <c r="Q114" s="17" t="str" cm="1">
        <f t="array" ref="Q114">IF(AND(Table3[[#This Row],[Team A goals]:[Team B goals]]&gt;0),"yes","no")</f>
        <v>no</v>
      </c>
      <c r="R114" t="s">
        <v>2776</v>
      </c>
      <c r="S114" s="17" t="str">
        <f>IF(Table3[[#This Row],[Venue]]=Table3[[#This Row],[Team A]],"played at home","")</f>
        <v/>
      </c>
      <c r="T114" s="17" t="str" cm="1">
        <f t="array" ref="T114">IF(OR(Table3[[#This Row],[Team A]:[Team B]]="Spain"),"Spain match","")</f>
        <v/>
      </c>
      <c r="U114" s="23"/>
    </row>
    <row r="115" spans="11:21" x14ac:dyDescent="0.25">
      <c r="K115" s="11">
        <v>36688</v>
      </c>
      <c r="L115" t="s">
        <v>2778</v>
      </c>
      <c r="M115" t="s">
        <v>2786</v>
      </c>
      <c r="N115">
        <v>1</v>
      </c>
      <c r="O115">
        <v>0</v>
      </c>
      <c r="P115">
        <v>1</v>
      </c>
      <c r="Q115" s="17" t="str" cm="1">
        <f t="array" ref="Q115">IF(AND(Table3[[#This Row],[Team A goals]:[Team B goals]]&gt;0),"yes","no")</f>
        <v>no</v>
      </c>
      <c r="R115" t="s">
        <v>2778</v>
      </c>
      <c r="S115" s="17" t="str">
        <f>IF(Table3[[#This Row],[Venue]]=Table3[[#This Row],[Team A]],"played at home","")</f>
        <v>played at home</v>
      </c>
      <c r="T115" s="17" t="str" cm="1">
        <f t="array" ref="T115">IF(OR(Table3[[#This Row],[Team A]:[Team B]]="Spain"),"Spain match","")</f>
        <v/>
      </c>
      <c r="U115" s="23"/>
    </row>
    <row r="116" spans="11:21" x14ac:dyDescent="0.25">
      <c r="K116" s="11">
        <v>36688</v>
      </c>
      <c r="L116" t="s">
        <v>2788</v>
      </c>
      <c r="M116" t="s">
        <v>2775</v>
      </c>
      <c r="N116">
        <v>1</v>
      </c>
      <c r="O116">
        <v>2</v>
      </c>
      <c r="P116">
        <v>3</v>
      </c>
      <c r="Q116" s="17" t="str" cm="1">
        <f t="array" ref="Q116">IF(AND(Table3[[#This Row],[Team A goals]:[Team B goals]]&gt;0),"yes","no")</f>
        <v>yes</v>
      </c>
      <c r="R116" t="s">
        <v>2778</v>
      </c>
      <c r="S116" s="17" t="str">
        <f>IF(Table3[[#This Row],[Venue]]=Table3[[#This Row],[Team A]],"played at home","")</f>
        <v/>
      </c>
      <c r="T116" s="17" t="str" cm="1">
        <f t="array" ref="T116">IF(OR(Table3[[#This Row],[Team A]:[Team B]]="Spain"),"Spain match","")</f>
        <v/>
      </c>
      <c r="U116" s="23"/>
    </row>
    <row r="117" spans="11:21" x14ac:dyDescent="0.25">
      <c r="K117" s="11">
        <v>36689</v>
      </c>
      <c r="L117" t="s">
        <v>2777</v>
      </c>
      <c r="M117" t="s">
        <v>2781</v>
      </c>
      <c r="N117">
        <v>1</v>
      </c>
      <c r="O117">
        <v>1</v>
      </c>
      <c r="P117">
        <v>2</v>
      </c>
      <c r="Q117" s="17" t="str" cm="1">
        <f t="array" ref="Q117">IF(AND(Table3[[#This Row],[Team A goals]:[Team B goals]]&gt;0),"yes","no")</f>
        <v>yes</v>
      </c>
      <c r="R117" t="s">
        <v>2776</v>
      </c>
      <c r="S117" s="17" t="str">
        <f>IF(Table3[[#This Row],[Venue]]=Table3[[#This Row],[Team A]],"played at home","")</f>
        <v/>
      </c>
      <c r="T117" s="17" t="str" cm="1">
        <f t="array" ref="T117">IF(OR(Table3[[#This Row],[Team A]:[Team B]]="Spain"),"Spain match","")</f>
        <v/>
      </c>
      <c r="U117" s="23"/>
    </row>
    <row r="118" spans="11:21" x14ac:dyDescent="0.25">
      <c r="K118" s="11">
        <v>36689</v>
      </c>
      <c r="L118" t="s">
        <v>2780</v>
      </c>
      <c r="M118" t="s">
        <v>2774</v>
      </c>
      <c r="N118">
        <v>3</v>
      </c>
      <c r="O118">
        <v>2</v>
      </c>
      <c r="P118">
        <v>5</v>
      </c>
      <c r="Q118" s="17" t="str" cm="1">
        <f t="array" ref="Q118">IF(AND(Table3[[#This Row],[Team A goals]:[Team B goals]]&gt;0),"yes","no")</f>
        <v>yes</v>
      </c>
      <c r="R118" t="s">
        <v>2778</v>
      </c>
      <c r="S118" s="17" t="str">
        <f>IF(Table3[[#This Row],[Venue]]=Table3[[#This Row],[Team A]],"played at home","")</f>
        <v/>
      </c>
      <c r="T118" s="17" t="str" cm="1">
        <f t="array" ref="T118">IF(OR(Table3[[#This Row],[Team A]:[Team B]]="Spain"),"Spain match","")</f>
        <v/>
      </c>
      <c r="U118" s="23"/>
    </row>
    <row r="119" spans="11:21" x14ac:dyDescent="0.25">
      <c r="K119" s="11">
        <v>36690</v>
      </c>
      <c r="L119" t="s">
        <v>2790</v>
      </c>
      <c r="M119" t="s">
        <v>2791</v>
      </c>
      <c r="N119">
        <v>3</v>
      </c>
      <c r="O119">
        <v>3</v>
      </c>
      <c r="P119">
        <v>6</v>
      </c>
      <c r="Q119" s="17" t="str" cm="1">
        <f t="array" ref="Q119">IF(AND(Table3[[#This Row],[Team A goals]:[Team B goals]]&gt;0),"yes","no")</f>
        <v>yes</v>
      </c>
      <c r="R119" t="s">
        <v>2776</v>
      </c>
      <c r="S119" s="17" t="str">
        <f>IF(Table3[[#This Row],[Venue]]=Table3[[#This Row],[Team A]],"played at home","")</f>
        <v/>
      </c>
      <c r="T119" s="17" t="str" cm="1">
        <f t="array" ref="T119">IF(OR(Table3[[#This Row],[Team A]:[Team B]]="Spain"),"Spain match","")</f>
        <v/>
      </c>
      <c r="U119" s="23"/>
    </row>
    <row r="120" spans="11:21" x14ac:dyDescent="0.25">
      <c r="K120" s="11">
        <v>36690</v>
      </c>
      <c r="L120" t="s">
        <v>2772</v>
      </c>
      <c r="M120" t="s">
        <v>2792</v>
      </c>
      <c r="N120">
        <v>0</v>
      </c>
      <c r="O120">
        <v>1</v>
      </c>
      <c r="P120">
        <v>1</v>
      </c>
      <c r="Q120" s="17" t="str" cm="1">
        <f t="array" ref="Q120">IF(AND(Table3[[#This Row],[Team A goals]:[Team B goals]]&gt;0),"yes","no")</f>
        <v>no</v>
      </c>
      <c r="R120" t="s">
        <v>2778</v>
      </c>
      <c r="S120" s="17" t="str">
        <f>IF(Table3[[#This Row],[Venue]]=Table3[[#This Row],[Team A]],"played at home","")</f>
        <v/>
      </c>
      <c r="T120" s="17" t="str" cm="1">
        <f t="array" ref="T120">IF(OR(Table3[[#This Row],[Team A]:[Team B]]="Spain"),"Spain match","")</f>
        <v>Spain match</v>
      </c>
      <c r="U120" s="23"/>
    </row>
    <row r="121" spans="11:21" x14ac:dyDescent="0.25">
      <c r="K121" s="11">
        <v>36691</v>
      </c>
      <c r="L121" t="s">
        <v>2776</v>
      </c>
      <c r="M121" t="s">
        <v>2775</v>
      </c>
      <c r="N121">
        <v>0</v>
      </c>
      <c r="O121">
        <v>2</v>
      </c>
      <c r="P121">
        <v>2</v>
      </c>
      <c r="Q121" s="17" t="str" cm="1">
        <f t="array" ref="Q121">IF(AND(Table3[[#This Row],[Team A goals]:[Team B goals]]&gt;0),"yes","no")</f>
        <v>no</v>
      </c>
      <c r="R121" t="s">
        <v>2776</v>
      </c>
      <c r="S121" s="17" t="str">
        <f>IF(Table3[[#This Row],[Venue]]=Table3[[#This Row],[Team A]],"played at home","")</f>
        <v>played at home</v>
      </c>
      <c r="T121" s="17" t="str" cm="1">
        <f t="array" ref="T121">IF(OR(Table3[[#This Row],[Team A]:[Team B]]="Spain"),"Spain match","")</f>
        <v/>
      </c>
      <c r="U121" s="23"/>
    </row>
    <row r="122" spans="11:21" x14ac:dyDescent="0.25">
      <c r="K122" s="11">
        <v>36692</v>
      </c>
      <c r="L122" t="s">
        <v>2783</v>
      </c>
      <c r="M122" t="s">
        <v>2788</v>
      </c>
      <c r="N122">
        <v>0</v>
      </c>
      <c r="O122">
        <v>0</v>
      </c>
      <c r="P122">
        <v>0</v>
      </c>
      <c r="Q122" s="17" t="str" cm="1">
        <f t="array" ref="Q122">IF(AND(Table3[[#This Row],[Team A goals]:[Team B goals]]&gt;0),"yes","no")</f>
        <v>no</v>
      </c>
      <c r="R122" t="s">
        <v>2778</v>
      </c>
      <c r="S122" s="17" t="str">
        <f>IF(Table3[[#This Row],[Venue]]=Table3[[#This Row],[Team A]],"played at home","")</f>
        <v/>
      </c>
      <c r="T122" s="17" t="str" cm="1">
        <f t="array" ref="T122">IF(OR(Table3[[#This Row],[Team A]:[Team B]]="Spain"),"Spain match","")</f>
        <v/>
      </c>
      <c r="U122" s="23"/>
    </row>
    <row r="123" spans="11:21" x14ac:dyDescent="0.25">
      <c r="K123" s="11">
        <v>36693</v>
      </c>
      <c r="L123" t="s">
        <v>2786</v>
      </c>
      <c r="M123" t="s">
        <v>2769</v>
      </c>
      <c r="N123">
        <v>1</v>
      </c>
      <c r="O123">
        <v>2</v>
      </c>
      <c r="P123">
        <v>3</v>
      </c>
      <c r="Q123" s="17" t="str" cm="1">
        <f t="array" ref="Q123">IF(AND(Table3[[#This Row],[Team A goals]:[Team B goals]]&gt;0),"yes","no")</f>
        <v>yes</v>
      </c>
      <c r="R123" t="s">
        <v>2776</v>
      </c>
      <c r="S123" s="17" t="str">
        <f>IF(Table3[[#This Row],[Venue]]=Table3[[#This Row],[Team A]],"played at home","")</f>
        <v/>
      </c>
      <c r="T123" s="17" t="str" cm="1">
        <f t="array" ref="T123">IF(OR(Table3[[#This Row],[Team A]:[Team B]]="Spain"),"Spain match","")</f>
        <v/>
      </c>
      <c r="U123" s="23"/>
    </row>
    <row r="124" spans="11:21" x14ac:dyDescent="0.25">
      <c r="K124" s="11">
        <v>36693</v>
      </c>
      <c r="L124" t="s">
        <v>2778</v>
      </c>
      <c r="M124" t="s">
        <v>2771</v>
      </c>
      <c r="N124">
        <v>3</v>
      </c>
      <c r="O124">
        <v>0</v>
      </c>
      <c r="P124">
        <v>3</v>
      </c>
      <c r="Q124" s="17" t="str" cm="1">
        <f t="array" ref="Q124">IF(AND(Table3[[#This Row],[Team A goals]:[Team B goals]]&gt;0),"yes","no")</f>
        <v>no</v>
      </c>
      <c r="R124" t="s">
        <v>2778</v>
      </c>
      <c r="S124" s="17" t="str">
        <f>IF(Table3[[#This Row],[Venue]]=Table3[[#This Row],[Team A]],"played at home","")</f>
        <v>played at home</v>
      </c>
      <c r="T124" s="17" t="str" cm="1">
        <f t="array" ref="T124">IF(OR(Table3[[#This Row],[Team A]:[Team B]]="Spain"),"Spain match","")</f>
        <v/>
      </c>
      <c r="U124" s="23"/>
    </row>
    <row r="125" spans="11:21" x14ac:dyDescent="0.25">
      <c r="K125" s="11">
        <v>36694</v>
      </c>
      <c r="L125" t="s">
        <v>2774</v>
      </c>
      <c r="M125" t="s">
        <v>2777</v>
      </c>
      <c r="N125">
        <v>1</v>
      </c>
      <c r="O125">
        <v>0</v>
      </c>
      <c r="P125">
        <v>1</v>
      </c>
      <c r="Q125" s="17" t="str" cm="1">
        <f t="array" ref="Q125">IF(AND(Table3[[#This Row],[Team A goals]:[Team B goals]]&gt;0),"yes","no")</f>
        <v>no</v>
      </c>
      <c r="R125" t="s">
        <v>2776</v>
      </c>
      <c r="S125" s="17" t="str">
        <f>IF(Table3[[#This Row],[Venue]]=Table3[[#This Row],[Team A]],"played at home","")</f>
        <v/>
      </c>
      <c r="T125" s="17" t="str" cm="1">
        <f t="array" ref="T125">IF(OR(Table3[[#This Row],[Team A]:[Team B]]="Spain"),"Spain match","")</f>
        <v/>
      </c>
      <c r="U125" s="23"/>
    </row>
    <row r="126" spans="11:21" x14ac:dyDescent="0.25">
      <c r="K126" s="11">
        <v>36694</v>
      </c>
      <c r="L126" t="s">
        <v>2781</v>
      </c>
      <c r="M126" t="s">
        <v>2780</v>
      </c>
      <c r="N126">
        <v>0</v>
      </c>
      <c r="O126">
        <v>1</v>
      </c>
      <c r="P126">
        <v>1</v>
      </c>
      <c r="Q126" s="17" t="str" cm="1">
        <f t="array" ref="Q126">IF(AND(Table3[[#This Row],[Team A goals]:[Team B goals]]&gt;0),"yes","no")</f>
        <v>no</v>
      </c>
      <c r="R126" t="s">
        <v>2778</v>
      </c>
      <c r="S126" s="17" t="str">
        <f>IF(Table3[[#This Row],[Venue]]=Table3[[#This Row],[Team A]],"played at home","")</f>
        <v/>
      </c>
      <c r="T126" s="17" t="str" cm="1">
        <f t="array" ref="T126">IF(OR(Table3[[#This Row],[Team A]:[Team B]]="Spain"),"Spain match","")</f>
        <v/>
      </c>
      <c r="U126" s="23"/>
    </row>
    <row r="127" spans="11:21" x14ac:dyDescent="0.25">
      <c r="K127" s="11">
        <v>36695</v>
      </c>
      <c r="L127" t="s">
        <v>2792</v>
      </c>
      <c r="M127" t="s">
        <v>2790</v>
      </c>
      <c r="N127">
        <v>0</v>
      </c>
      <c r="O127">
        <v>1</v>
      </c>
      <c r="P127">
        <v>1</v>
      </c>
      <c r="Q127" s="17" t="str" cm="1">
        <f t="array" ref="Q127">IF(AND(Table3[[#This Row],[Team A goals]:[Team B goals]]&gt;0),"yes","no")</f>
        <v>no</v>
      </c>
      <c r="R127" t="s">
        <v>2776</v>
      </c>
      <c r="S127" s="17" t="str">
        <f>IF(Table3[[#This Row],[Venue]]=Table3[[#This Row],[Team A]],"played at home","")</f>
        <v/>
      </c>
      <c r="T127" s="17" t="str" cm="1">
        <f t="array" ref="T127">IF(OR(Table3[[#This Row],[Team A]:[Team B]]="Spain"),"Spain match","")</f>
        <v/>
      </c>
      <c r="U127" s="23"/>
    </row>
    <row r="128" spans="11:21" x14ac:dyDescent="0.25">
      <c r="K128" s="11">
        <v>36695</v>
      </c>
      <c r="L128" t="s">
        <v>2791</v>
      </c>
      <c r="M128" t="s">
        <v>2772</v>
      </c>
      <c r="N128">
        <v>1</v>
      </c>
      <c r="O128">
        <v>2</v>
      </c>
      <c r="P128">
        <v>3</v>
      </c>
      <c r="Q128" s="17" t="str" cm="1">
        <f t="array" ref="Q128">IF(AND(Table3[[#This Row],[Team A goals]:[Team B goals]]&gt;0),"yes","no")</f>
        <v>yes</v>
      </c>
      <c r="R128" t="s">
        <v>2778</v>
      </c>
      <c r="S128" s="17" t="str">
        <f>IF(Table3[[#This Row],[Venue]]=Table3[[#This Row],[Team A]],"played at home","")</f>
        <v/>
      </c>
      <c r="T128" s="17" t="str" cm="1">
        <f t="array" ref="T128">IF(OR(Table3[[#This Row],[Team A]:[Team B]]="Spain"),"Spain match","")</f>
        <v>Spain match</v>
      </c>
      <c r="U128" s="23"/>
    </row>
    <row r="129" spans="11:21" x14ac:dyDescent="0.25">
      <c r="K129" s="11">
        <v>36696</v>
      </c>
      <c r="L129" t="s">
        <v>2776</v>
      </c>
      <c r="M129" t="s">
        <v>2788</v>
      </c>
      <c r="N129">
        <v>0</v>
      </c>
      <c r="O129">
        <v>2</v>
      </c>
      <c r="P129">
        <v>2</v>
      </c>
      <c r="Q129" s="17" t="str" cm="1">
        <f t="array" ref="Q129">IF(AND(Table3[[#This Row],[Team A goals]:[Team B goals]]&gt;0),"yes","no")</f>
        <v>no</v>
      </c>
      <c r="R129" t="s">
        <v>2776</v>
      </c>
      <c r="S129" s="17" t="str">
        <f>IF(Table3[[#This Row],[Venue]]=Table3[[#This Row],[Team A]],"played at home","")</f>
        <v>played at home</v>
      </c>
      <c r="T129" s="17" t="str" cm="1">
        <f t="array" ref="T129">IF(OR(Table3[[#This Row],[Team A]:[Team B]]="Spain"),"Spain match","")</f>
        <v/>
      </c>
      <c r="U129" s="23"/>
    </row>
    <row r="130" spans="11:21" x14ac:dyDescent="0.25">
      <c r="K130" s="11">
        <v>36696</v>
      </c>
      <c r="L130" t="s">
        <v>2775</v>
      </c>
      <c r="M130" t="s">
        <v>2783</v>
      </c>
      <c r="N130">
        <v>2</v>
      </c>
      <c r="O130">
        <v>1</v>
      </c>
      <c r="P130">
        <v>3</v>
      </c>
      <c r="Q130" s="17" t="str" cm="1">
        <f t="array" ref="Q130">IF(AND(Table3[[#This Row],[Team A goals]:[Team B goals]]&gt;0),"yes","no")</f>
        <v>yes</v>
      </c>
      <c r="R130" t="s">
        <v>2778</v>
      </c>
      <c r="S130" s="17" t="str">
        <f>IF(Table3[[#This Row],[Venue]]=Table3[[#This Row],[Team A]],"played at home","")</f>
        <v/>
      </c>
      <c r="T130" s="17" t="str" cm="1">
        <f t="array" ref="T130">IF(OR(Table3[[#This Row],[Team A]:[Team B]]="Spain"),"Spain match","")</f>
        <v/>
      </c>
      <c r="U130" s="23"/>
    </row>
    <row r="131" spans="11:21" x14ac:dyDescent="0.25">
      <c r="K131" s="11">
        <v>36697</v>
      </c>
      <c r="L131" t="s">
        <v>2774</v>
      </c>
      <c r="M131" t="s">
        <v>2781</v>
      </c>
      <c r="N131">
        <v>2</v>
      </c>
      <c r="O131">
        <v>3</v>
      </c>
      <c r="P131">
        <v>5</v>
      </c>
      <c r="Q131" s="17" t="str" cm="1">
        <f t="array" ref="Q131">IF(AND(Table3[[#This Row],[Team A goals]:[Team B goals]]&gt;0),"yes","no")</f>
        <v>yes</v>
      </c>
      <c r="R131" t="s">
        <v>2776</v>
      </c>
      <c r="S131" s="17" t="str">
        <f>IF(Table3[[#This Row],[Venue]]=Table3[[#This Row],[Team A]],"played at home","")</f>
        <v/>
      </c>
      <c r="T131" s="17" t="str" cm="1">
        <f t="array" ref="T131">IF(OR(Table3[[#This Row],[Team A]:[Team B]]="Spain"),"Spain match","")</f>
        <v/>
      </c>
      <c r="U131" s="23"/>
    </row>
    <row r="132" spans="11:21" x14ac:dyDescent="0.25">
      <c r="K132" s="11">
        <v>36697</v>
      </c>
      <c r="L132" t="s">
        <v>2780</v>
      </c>
      <c r="M132" t="s">
        <v>2777</v>
      </c>
      <c r="N132">
        <v>3</v>
      </c>
      <c r="O132">
        <v>0</v>
      </c>
      <c r="P132">
        <v>3</v>
      </c>
      <c r="Q132" s="17" t="str" cm="1">
        <f t="array" ref="Q132">IF(AND(Table3[[#This Row],[Team A goals]:[Team B goals]]&gt;0),"yes","no")</f>
        <v>no</v>
      </c>
      <c r="R132" t="s">
        <v>2778</v>
      </c>
      <c r="S132" s="17" t="str">
        <f>IF(Table3[[#This Row],[Venue]]=Table3[[#This Row],[Team A]],"played at home","")</f>
        <v/>
      </c>
      <c r="T132" s="17" t="str" cm="1">
        <f t="array" ref="T132">IF(OR(Table3[[#This Row],[Team A]:[Team B]]="Spain"),"Spain match","")</f>
        <v/>
      </c>
      <c r="U132" s="23"/>
    </row>
    <row r="133" spans="11:21" x14ac:dyDescent="0.25">
      <c r="K133" s="11">
        <v>36698</v>
      </c>
      <c r="L133" t="s">
        <v>2771</v>
      </c>
      <c r="M133" t="s">
        <v>2786</v>
      </c>
      <c r="N133">
        <v>0</v>
      </c>
      <c r="O133">
        <v>2</v>
      </c>
      <c r="P133">
        <v>2</v>
      </c>
      <c r="Q133" s="17" t="str" cm="1">
        <f t="array" ref="Q133">IF(AND(Table3[[#This Row],[Team A goals]:[Team B goals]]&gt;0),"yes","no")</f>
        <v>no</v>
      </c>
      <c r="R133" t="s">
        <v>2776</v>
      </c>
      <c r="S133" s="17" t="str">
        <f>IF(Table3[[#This Row],[Venue]]=Table3[[#This Row],[Team A]],"played at home","")</f>
        <v/>
      </c>
      <c r="T133" s="17" t="str" cm="1">
        <f t="array" ref="T133">IF(OR(Table3[[#This Row],[Team A]:[Team B]]="Spain"),"Spain match","")</f>
        <v/>
      </c>
      <c r="U133" s="23"/>
    </row>
    <row r="134" spans="11:21" x14ac:dyDescent="0.25">
      <c r="K134" s="11">
        <v>36698</v>
      </c>
      <c r="L134" t="s">
        <v>2778</v>
      </c>
      <c r="M134" t="s">
        <v>2769</v>
      </c>
      <c r="N134">
        <v>3</v>
      </c>
      <c r="O134">
        <v>2</v>
      </c>
      <c r="P134">
        <v>5</v>
      </c>
      <c r="Q134" s="17" t="str" cm="1">
        <f t="array" ref="Q134">IF(AND(Table3[[#This Row],[Team A goals]:[Team B goals]]&gt;0),"yes","no")</f>
        <v>yes</v>
      </c>
      <c r="R134" t="s">
        <v>2778</v>
      </c>
      <c r="S134" s="17" t="str">
        <f>IF(Table3[[#This Row],[Venue]]=Table3[[#This Row],[Team A]],"played at home","")</f>
        <v>played at home</v>
      </c>
      <c r="T134" s="17" t="str" cm="1">
        <f t="array" ref="T134">IF(OR(Table3[[#This Row],[Team A]:[Team B]]="Spain"),"Spain match","")</f>
        <v/>
      </c>
      <c r="U134" s="23"/>
    </row>
    <row r="135" spans="11:21" x14ac:dyDescent="0.25">
      <c r="K135" s="11">
        <v>36698</v>
      </c>
      <c r="L135" t="s">
        <v>2790</v>
      </c>
      <c r="M135" t="s">
        <v>2772</v>
      </c>
      <c r="N135">
        <v>3</v>
      </c>
      <c r="O135">
        <v>4</v>
      </c>
      <c r="P135">
        <v>7</v>
      </c>
      <c r="Q135" s="17" t="str" cm="1">
        <f t="array" ref="Q135">IF(AND(Table3[[#This Row],[Team A goals]:[Team B goals]]&gt;0),"yes","no")</f>
        <v>yes</v>
      </c>
      <c r="R135" t="s">
        <v>2776</v>
      </c>
      <c r="S135" s="17" t="str">
        <f>IF(Table3[[#This Row],[Venue]]=Table3[[#This Row],[Team A]],"played at home","")</f>
        <v/>
      </c>
      <c r="T135" s="17" t="str" cm="1">
        <f t="array" ref="T135">IF(OR(Table3[[#This Row],[Team A]:[Team B]]="Spain"),"Spain match","")</f>
        <v>Spain match</v>
      </c>
      <c r="U135" s="23"/>
    </row>
    <row r="136" spans="11:21" x14ac:dyDescent="0.25">
      <c r="K136" s="11">
        <v>36698</v>
      </c>
      <c r="L136" t="s">
        <v>2791</v>
      </c>
      <c r="M136" t="s">
        <v>2792</v>
      </c>
      <c r="N136">
        <v>0</v>
      </c>
      <c r="O136">
        <v>0</v>
      </c>
      <c r="P136">
        <v>0</v>
      </c>
      <c r="Q136" s="17" t="str" cm="1">
        <f t="array" ref="Q136">IF(AND(Table3[[#This Row],[Team A goals]:[Team B goals]]&gt;0),"yes","no")</f>
        <v>no</v>
      </c>
      <c r="R136" t="s">
        <v>2778</v>
      </c>
      <c r="S136" s="17" t="str">
        <f>IF(Table3[[#This Row],[Venue]]=Table3[[#This Row],[Team A]],"played at home","")</f>
        <v/>
      </c>
      <c r="T136" s="17" t="str" cm="1">
        <f t="array" ref="T136">IF(OR(Table3[[#This Row],[Team A]:[Team B]]="Spain"),"Spain match","")</f>
        <v/>
      </c>
      <c r="U136" s="23"/>
    </row>
    <row r="137" spans="11:21" x14ac:dyDescent="0.25">
      <c r="K137" s="11">
        <v>36701</v>
      </c>
      <c r="L137" t="s">
        <v>2775</v>
      </c>
      <c r="M137" t="s">
        <v>2781</v>
      </c>
      <c r="N137">
        <v>2</v>
      </c>
      <c r="O137">
        <v>0</v>
      </c>
      <c r="P137">
        <v>2</v>
      </c>
      <c r="Q137" s="17" t="str" cm="1">
        <f t="array" ref="Q137">IF(AND(Table3[[#This Row],[Team A goals]:[Team B goals]]&gt;0),"yes","no")</f>
        <v>no</v>
      </c>
      <c r="R137" t="s">
        <v>2776</v>
      </c>
      <c r="S137" s="17" t="str">
        <f>IF(Table3[[#This Row],[Venue]]=Table3[[#This Row],[Team A]],"played at home","")</f>
        <v/>
      </c>
      <c r="T137" s="17" t="str" cm="1">
        <f t="array" ref="T137">IF(OR(Table3[[#This Row],[Team A]:[Team B]]="Spain"),"Spain match","")</f>
        <v/>
      </c>
      <c r="U137" s="23"/>
    </row>
    <row r="138" spans="11:21" x14ac:dyDescent="0.25">
      <c r="K138" s="11">
        <v>36701</v>
      </c>
      <c r="L138" t="s">
        <v>2788</v>
      </c>
      <c r="M138" t="s">
        <v>2780</v>
      </c>
      <c r="N138">
        <v>0</v>
      </c>
      <c r="O138">
        <v>2</v>
      </c>
      <c r="P138">
        <v>2</v>
      </c>
      <c r="Q138" s="17" t="str" cm="1">
        <f t="array" ref="Q138">IF(AND(Table3[[#This Row],[Team A goals]:[Team B goals]]&gt;0),"yes","no")</f>
        <v>no</v>
      </c>
      <c r="R138" t="s">
        <v>2778</v>
      </c>
      <c r="S138" s="17" t="str">
        <f>IF(Table3[[#This Row],[Venue]]=Table3[[#This Row],[Team A]],"played at home","")</f>
        <v/>
      </c>
      <c r="T138" s="17" t="str" cm="1">
        <f t="array" ref="T138">IF(OR(Table3[[#This Row],[Team A]:[Team B]]="Spain"),"Spain match","")</f>
        <v/>
      </c>
      <c r="U138" s="23"/>
    </row>
    <row r="139" spans="11:21" x14ac:dyDescent="0.25">
      <c r="K139" s="11">
        <v>36702</v>
      </c>
      <c r="L139" t="s">
        <v>2778</v>
      </c>
      <c r="M139" t="s">
        <v>2790</v>
      </c>
      <c r="N139">
        <v>6</v>
      </c>
      <c r="O139">
        <v>1</v>
      </c>
      <c r="P139">
        <v>7</v>
      </c>
      <c r="Q139" s="17" t="str" cm="1">
        <f t="array" ref="Q139">IF(AND(Table3[[#This Row],[Team A goals]:[Team B goals]]&gt;0),"yes","no")</f>
        <v>yes</v>
      </c>
      <c r="R139" t="s">
        <v>2778</v>
      </c>
      <c r="S139" s="17" t="str">
        <f>IF(Table3[[#This Row],[Venue]]=Table3[[#This Row],[Team A]],"played at home","")</f>
        <v>played at home</v>
      </c>
      <c r="T139" s="17" t="str" cm="1">
        <f t="array" ref="T139">IF(OR(Table3[[#This Row],[Team A]:[Team B]]="Spain"),"Spain match","")</f>
        <v/>
      </c>
      <c r="U139" s="23"/>
    </row>
    <row r="140" spans="11:21" x14ac:dyDescent="0.25">
      <c r="K140" s="11">
        <v>36702</v>
      </c>
      <c r="L140" t="s">
        <v>2772</v>
      </c>
      <c r="M140" t="s">
        <v>2769</v>
      </c>
      <c r="N140">
        <v>1</v>
      </c>
      <c r="O140">
        <v>2</v>
      </c>
      <c r="P140">
        <v>3</v>
      </c>
      <c r="Q140" s="17" t="str" cm="1">
        <f t="array" ref="Q140">IF(AND(Table3[[#This Row],[Team A goals]:[Team B goals]]&gt;0),"yes","no")</f>
        <v>yes</v>
      </c>
      <c r="R140" t="s">
        <v>2776</v>
      </c>
      <c r="S140" s="17" t="str">
        <f>IF(Table3[[#This Row],[Venue]]=Table3[[#This Row],[Team A]],"played at home","")</f>
        <v/>
      </c>
      <c r="T140" s="17" t="str" cm="1">
        <f t="array" ref="T140">IF(OR(Table3[[#This Row],[Team A]:[Team B]]="Spain"),"Spain match","")</f>
        <v>Spain match</v>
      </c>
      <c r="U140" s="23"/>
    </row>
    <row r="141" spans="11:21" x14ac:dyDescent="0.25">
      <c r="K141" s="11">
        <v>36705</v>
      </c>
      <c r="L141" t="s">
        <v>2769</v>
      </c>
      <c r="M141" t="s">
        <v>2780</v>
      </c>
      <c r="N141">
        <v>2</v>
      </c>
      <c r="O141">
        <v>1</v>
      </c>
      <c r="P141">
        <v>3</v>
      </c>
      <c r="Q141" s="17" t="str" cm="1">
        <f t="array" ref="Q141">IF(AND(Table3[[#This Row],[Team A goals]:[Team B goals]]&gt;0),"yes","no")</f>
        <v>yes</v>
      </c>
      <c r="R141" t="s">
        <v>2776</v>
      </c>
      <c r="S141" s="17" t="str">
        <f>IF(Table3[[#This Row],[Venue]]=Table3[[#This Row],[Team A]],"played at home","")</f>
        <v/>
      </c>
      <c r="T141" s="17" t="str" cm="1">
        <f t="array" ref="T141">IF(OR(Table3[[#This Row],[Team A]:[Team B]]="Spain"),"Spain match","")</f>
        <v/>
      </c>
      <c r="U141" s="23"/>
    </row>
    <row r="142" spans="11:21" x14ac:dyDescent="0.25">
      <c r="K142" s="11">
        <v>36706</v>
      </c>
      <c r="L142" t="s">
        <v>2778</v>
      </c>
      <c r="M142" t="s">
        <v>2775</v>
      </c>
      <c r="N142">
        <v>0</v>
      </c>
      <c r="O142">
        <v>0</v>
      </c>
      <c r="P142">
        <v>0</v>
      </c>
      <c r="Q142" s="17" t="str" cm="1">
        <f t="array" ref="Q142">IF(AND(Table3[[#This Row],[Team A goals]:[Team B goals]]&gt;0),"yes","no")</f>
        <v>no</v>
      </c>
      <c r="R142" t="s">
        <v>2778</v>
      </c>
      <c r="S142" s="17" t="str">
        <f>IF(Table3[[#This Row],[Venue]]=Table3[[#This Row],[Team A]],"played at home","")</f>
        <v>played at home</v>
      </c>
      <c r="T142" s="17" t="str" cm="1">
        <f t="array" ref="T142">IF(OR(Table3[[#This Row],[Team A]:[Team B]]="Spain"),"Spain match","")</f>
        <v/>
      </c>
      <c r="U142" s="23"/>
    </row>
    <row r="143" spans="11:21" x14ac:dyDescent="0.25">
      <c r="K143" s="11">
        <v>36709</v>
      </c>
      <c r="L143" t="s">
        <v>2769</v>
      </c>
      <c r="M143" t="s">
        <v>2775</v>
      </c>
      <c r="N143">
        <v>2</v>
      </c>
      <c r="O143">
        <v>1</v>
      </c>
      <c r="P143">
        <v>3</v>
      </c>
      <c r="Q143" s="17" t="str" cm="1">
        <f t="array" ref="Q143">IF(AND(Table3[[#This Row],[Team A goals]:[Team B goals]]&gt;0),"yes","no")</f>
        <v>yes</v>
      </c>
      <c r="R143" t="s">
        <v>2778</v>
      </c>
      <c r="S143" s="17" t="str">
        <f>IF(Table3[[#This Row],[Venue]]=Table3[[#This Row],[Team A]],"played at home","")</f>
        <v/>
      </c>
      <c r="T143" s="17" t="str" cm="1">
        <f t="array" ref="T143">IF(OR(Table3[[#This Row],[Team A]:[Team B]]="Spain"),"Spain match","")</f>
        <v/>
      </c>
      <c r="U143" s="23"/>
    </row>
    <row r="144" spans="11:21" x14ac:dyDescent="0.25">
      <c r="K144" s="11">
        <v>38150</v>
      </c>
      <c r="L144" t="s">
        <v>2780</v>
      </c>
      <c r="M144" t="s">
        <v>2779</v>
      </c>
      <c r="N144">
        <v>1</v>
      </c>
      <c r="O144">
        <v>2</v>
      </c>
      <c r="P144">
        <v>3</v>
      </c>
      <c r="Q144" s="17" t="str" cm="1">
        <f t="array" ref="Q144">IF(AND(Table3[[#This Row],[Team A goals]:[Team B goals]]&gt;0),"yes","no")</f>
        <v>yes</v>
      </c>
      <c r="R144" t="s">
        <v>2780</v>
      </c>
      <c r="S144" s="17" t="str">
        <f>IF(Table3[[#This Row],[Venue]]=Table3[[#This Row],[Team A]],"played at home","")</f>
        <v>played at home</v>
      </c>
      <c r="T144" s="17" t="str" cm="1">
        <f t="array" ref="T144">IF(OR(Table3[[#This Row],[Team A]:[Team B]]="Spain"),"Spain match","")</f>
        <v/>
      </c>
      <c r="U144" s="23"/>
    </row>
    <row r="145" spans="11:21" x14ac:dyDescent="0.25">
      <c r="K145" s="11">
        <v>38150</v>
      </c>
      <c r="L145" t="s">
        <v>2772</v>
      </c>
      <c r="M145" t="s">
        <v>2768</v>
      </c>
      <c r="N145">
        <v>1</v>
      </c>
      <c r="O145">
        <v>0</v>
      </c>
      <c r="P145">
        <v>1</v>
      </c>
      <c r="Q145" s="17" t="str" cm="1">
        <f t="array" ref="Q145">IF(AND(Table3[[#This Row],[Team A goals]:[Team B goals]]&gt;0),"yes","no")</f>
        <v>no</v>
      </c>
      <c r="R145" t="s">
        <v>2780</v>
      </c>
      <c r="S145" s="17" t="str">
        <f>IF(Table3[[#This Row],[Venue]]=Table3[[#This Row],[Team A]],"played at home","")</f>
        <v/>
      </c>
      <c r="T145" s="17" t="str" cm="1">
        <f t="array" ref="T145">IF(OR(Table3[[#This Row],[Team A]:[Team B]]="Spain"),"Spain match","")</f>
        <v>Spain match</v>
      </c>
      <c r="U145" s="23"/>
    </row>
    <row r="146" spans="11:21" x14ac:dyDescent="0.25">
      <c r="K146" s="11">
        <v>38151</v>
      </c>
      <c r="L146" t="s">
        <v>2769</v>
      </c>
      <c r="M146" t="s">
        <v>2774</v>
      </c>
      <c r="N146">
        <v>2</v>
      </c>
      <c r="O146">
        <v>1</v>
      </c>
      <c r="P146">
        <v>3</v>
      </c>
      <c r="Q146" s="17" t="str" cm="1">
        <f t="array" ref="Q146">IF(AND(Table3[[#This Row],[Team A goals]:[Team B goals]]&gt;0),"yes","no")</f>
        <v>yes</v>
      </c>
      <c r="R146" t="s">
        <v>2780</v>
      </c>
      <c r="S146" s="17" t="str">
        <f>IF(Table3[[#This Row],[Venue]]=Table3[[#This Row],[Team A]],"played at home","")</f>
        <v/>
      </c>
      <c r="T146" s="17" t="str" cm="1">
        <f t="array" ref="T146">IF(OR(Table3[[#This Row],[Team A]:[Team B]]="Spain"),"Spain match","")</f>
        <v/>
      </c>
      <c r="U146" s="23"/>
    </row>
    <row r="147" spans="11:21" x14ac:dyDescent="0.25">
      <c r="K147" s="11">
        <v>38151</v>
      </c>
      <c r="L147" t="s">
        <v>2785</v>
      </c>
      <c r="M147" t="s">
        <v>2789</v>
      </c>
      <c r="N147">
        <v>0</v>
      </c>
      <c r="O147">
        <v>0</v>
      </c>
      <c r="P147">
        <v>0</v>
      </c>
      <c r="Q147" s="17" t="str" cm="1">
        <f t="array" ref="Q147">IF(AND(Table3[[#This Row],[Team A goals]:[Team B goals]]&gt;0),"yes","no")</f>
        <v>no</v>
      </c>
      <c r="R147" t="s">
        <v>2780</v>
      </c>
      <c r="S147" s="17" t="str">
        <f>IF(Table3[[#This Row],[Venue]]=Table3[[#This Row],[Team A]],"played at home","")</f>
        <v/>
      </c>
      <c r="T147" s="17" t="str" cm="1">
        <f t="array" ref="T147">IF(OR(Table3[[#This Row],[Team A]:[Team B]]="Spain"),"Spain match","")</f>
        <v/>
      </c>
      <c r="U147" s="23"/>
    </row>
    <row r="148" spans="11:21" x14ac:dyDescent="0.25">
      <c r="K148" s="11">
        <v>38152</v>
      </c>
      <c r="L148" t="s">
        <v>2771</v>
      </c>
      <c r="M148" t="s">
        <v>2775</v>
      </c>
      <c r="N148">
        <v>0</v>
      </c>
      <c r="O148">
        <v>0</v>
      </c>
      <c r="P148">
        <v>0</v>
      </c>
      <c r="Q148" s="17" t="str" cm="1">
        <f t="array" ref="Q148">IF(AND(Table3[[#This Row],[Team A goals]:[Team B goals]]&gt;0),"yes","no")</f>
        <v>no</v>
      </c>
      <c r="R148" t="s">
        <v>2780</v>
      </c>
      <c r="S148" s="17" t="str">
        <f>IF(Table3[[#This Row],[Venue]]=Table3[[#This Row],[Team A]],"played at home","")</f>
        <v/>
      </c>
      <c r="T148" s="17" t="str" cm="1">
        <f t="array" ref="T148">IF(OR(Table3[[#This Row],[Team A]:[Team B]]="Spain"),"Spain match","")</f>
        <v/>
      </c>
      <c r="U148" s="23"/>
    </row>
    <row r="149" spans="11:21" x14ac:dyDescent="0.25">
      <c r="K149" s="11">
        <v>38152</v>
      </c>
      <c r="L149" t="s">
        <v>2783</v>
      </c>
      <c r="M149" t="s">
        <v>2787</v>
      </c>
      <c r="N149">
        <v>5</v>
      </c>
      <c r="O149">
        <v>0</v>
      </c>
      <c r="P149">
        <v>5</v>
      </c>
      <c r="Q149" s="17" t="str" cm="1">
        <f t="array" ref="Q149">IF(AND(Table3[[#This Row],[Team A goals]:[Team B goals]]&gt;0),"yes","no")</f>
        <v>no</v>
      </c>
      <c r="R149" t="s">
        <v>2780</v>
      </c>
      <c r="S149" s="17" t="str">
        <f>IF(Table3[[#This Row],[Venue]]=Table3[[#This Row],[Team A]],"played at home","")</f>
        <v/>
      </c>
      <c r="T149" s="17" t="str" cm="1">
        <f t="array" ref="T149">IF(OR(Table3[[#This Row],[Team A]:[Team B]]="Spain"),"Spain match","")</f>
        <v/>
      </c>
      <c r="U149" s="23"/>
    </row>
    <row r="150" spans="11:21" x14ac:dyDescent="0.25">
      <c r="K150" s="11">
        <v>38153</v>
      </c>
      <c r="L150" t="s">
        <v>2786</v>
      </c>
      <c r="M150" t="s">
        <v>2793</v>
      </c>
      <c r="N150">
        <v>2</v>
      </c>
      <c r="O150">
        <v>1</v>
      </c>
      <c r="P150">
        <v>3</v>
      </c>
      <c r="Q150" s="17" t="str" cm="1">
        <f t="array" ref="Q150">IF(AND(Table3[[#This Row],[Team A goals]:[Team B goals]]&gt;0),"yes","no")</f>
        <v>yes</v>
      </c>
      <c r="R150" t="s">
        <v>2780</v>
      </c>
      <c r="S150" s="17" t="str">
        <f>IF(Table3[[#This Row],[Venue]]=Table3[[#This Row],[Team A]],"played at home","")</f>
        <v/>
      </c>
      <c r="T150" s="17" t="str" cm="1">
        <f t="array" ref="T150">IF(OR(Table3[[#This Row],[Team A]:[Team B]]="Spain"),"Spain match","")</f>
        <v/>
      </c>
      <c r="U150" s="23"/>
    </row>
    <row r="151" spans="11:21" x14ac:dyDescent="0.25">
      <c r="K151" s="11">
        <v>38153</v>
      </c>
      <c r="L151" t="s">
        <v>2777</v>
      </c>
      <c r="M151" t="s">
        <v>2778</v>
      </c>
      <c r="N151">
        <v>1</v>
      </c>
      <c r="O151">
        <v>1</v>
      </c>
      <c r="P151">
        <v>2</v>
      </c>
      <c r="Q151" s="17" t="str" cm="1">
        <f t="array" ref="Q151">IF(AND(Table3[[#This Row],[Team A goals]:[Team B goals]]&gt;0),"yes","no")</f>
        <v>yes</v>
      </c>
      <c r="R151" t="s">
        <v>2780</v>
      </c>
      <c r="S151" s="17" t="str">
        <f>IF(Table3[[#This Row],[Venue]]=Table3[[#This Row],[Team A]],"played at home","")</f>
        <v/>
      </c>
      <c r="T151" s="17" t="str" cm="1">
        <f t="array" ref="T151">IF(OR(Table3[[#This Row],[Team A]:[Team B]]="Spain"),"Spain match","")</f>
        <v/>
      </c>
      <c r="U151" s="23"/>
    </row>
    <row r="152" spans="11:21" x14ac:dyDescent="0.25">
      <c r="K152" s="11">
        <v>38154</v>
      </c>
      <c r="L152" t="s">
        <v>2779</v>
      </c>
      <c r="M152" t="s">
        <v>2772</v>
      </c>
      <c r="N152">
        <v>1</v>
      </c>
      <c r="O152">
        <v>1</v>
      </c>
      <c r="P152">
        <v>2</v>
      </c>
      <c r="Q152" s="17" t="str" cm="1">
        <f t="array" ref="Q152">IF(AND(Table3[[#This Row],[Team A goals]:[Team B goals]]&gt;0),"yes","no")</f>
        <v>yes</v>
      </c>
      <c r="R152" t="s">
        <v>2780</v>
      </c>
      <c r="S152" s="17" t="str">
        <f>IF(Table3[[#This Row],[Venue]]=Table3[[#This Row],[Team A]],"played at home","")</f>
        <v/>
      </c>
      <c r="T152" s="17" t="str" cm="1">
        <f t="array" ref="T152">IF(OR(Table3[[#This Row],[Team A]:[Team B]]="Spain"),"Spain match","")</f>
        <v>Spain match</v>
      </c>
      <c r="U152" s="23"/>
    </row>
    <row r="153" spans="11:21" x14ac:dyDescent="0.25">
      <c r="K153" s="11">
        <v>38154</v>
      </c>
      <c r="L153" t="s">
        <v>2780</v>
      </c>
      <c r="M153" t="s">
        <v>2768</v>
      </c>
      <c r="N153">
        <v>2</v>
      </c>
      <c r="O153">
        <v>0</v>
      </c>
      <c r="P153">
        <v>2</v>
      </c>
      <c r="Q153" s="17" t="str" cm="1">
        <f t="array" ref="Q153">IF(AND(Table3[[#This Row],[Team A goals]:[Team B goals]]&gt;0),"yes","no")</f>
        <v>no</v>
      </c>
      <c r="R153" t="s">
        <v>2780</v>
      </c>
      <c r="S153" s="17" t="str">
        <f>IF(Table3[[#This Row],[Venue]]=Table3[[#This Row],[Team A]],"played at home","")</f>
        <v>played at home</v>
      </c>
      <c r="T153" s="17" t="str" cm="1">
        <f t="array" ref="T153">IF(OR(Table3[[#This Row],[Team A]:[Team B]]="Spain"),"Spain match","")</f>
        <v/>
      </c>
      <c r="U153" s="23"/>
    </row>
    <row r="154" spans="11:21" x14ac:dyDescent="0.25">
      <c r="K154" s="11">
        <v>38155</v>
      </c>
      <c r="L154" t="s">
        <v>2789</v>
      </c>
      <c r="M154" t="s">
        <v>2769</v>
      </c>
      <c r="N154">
        <v>2</v>
      </c>
      <c r="O154">
        <v>2</v>
      </c>
      <c r="P154">
        <v>4</v>
      </c>
      <c r="Q154" s="17" t="str" cm="1">
        <f t="array" ref="Q154">IF(AND(Table3[[#This Row],[Team A goals]:[Team B goals]]&gt;0),"yes","no")</f>
        <v>yes</v>
      </c>
      <c r="R154" t="s">
        <v>2780</v>
      </c>
      <c r="S154" s="17" t="str">
        <f>IF(Table3[[#This Row],[Venue]]=Table3[[#This Row],[Team A]],"played at home","")</f>
        <v/>
      </c>
      <c r="T154" s="17" t="str" cm="1">
        <f t="array" ref="T154">IF(OR(Table3[[#This Row],[Team A]:[Team B]]="Spain"),"Spain match","")</f>
        <v/>
      </c>
      <c r="U154" s="23"/>
    </row>
    <row r="155" spans="11:21" x14ac:dyDescent="0.25">
      <c r="K155" s="11">
        <v>38155</v>
      </c>
      <c r="L155" t="s">
        <v>2774</v>
      </c>
      <c r="M155" t="s">
        <v>2785</v>
      </c>
      <c r="N155">
        <v>3</v>
      </c>
      <c r="O155">
        <v>0</v>
      </c>
      <c r="P155">
        <v>3</v>
      </c>
      <c r="Q155" s="17" t="str" cm="1">
        <f t="array" ref="Q155">IF(AND(Table3[[#This Row],[Team A goals]:[Team B goals]]&gt;0),"yes","no")</f>
        <v>no</v>
      </c>
      <c r="R155" t="s">
        <v>2780</v>
      </c>
      <c r="S155" s="17" t="str">
        <f>IF(Table3[[#This Row],[Venue]]=Table3[[#This Row],[Team A]],"played at home","")</f>
        <v/>
      </c>
      <c r="T155" s="17" t="str" cm="1">
        <f t="array" ref="T155">IF(OR(Table3[[#This Row],[Team A]:[Team B]]="Spain"),"Spain match","")</f>
        <v/>
      </c>
      <c r="U155" s="23"/>
    </row>
    <row r="156" spans="11:21" x14ac:dyDescent="0.25">
      <c r="K156" s="11">
        <v>38156</v>
      </c>
      <c r="L156" t="s">
        <v>2787</v>
      </c>
      <c r="M156" t="s">
        <v>2771</v>
      </c>
      <c r="N156">
        <v>0</v>
      </c>
      <c r="O156">
        <v>2</v>
      </c>
      <c r="P156">
        <v>2</v>
      </c>
      <c r="Q156" s="17" t="str" cm="1">
        <f t="array" ref="Q156">IF(AND(Table3[[#This Row],[Team A goals]:[Team B goals]]&gt;0),"yes","no")</f>
        <v>no</v>
      </c>
      <c r="R156" t="s">
        <v>2780</v>
      </c>
      <c r="S156" s="17" t="str">
        <f>IF(Table3[[#This Row],[Venue]]=Table3[[#This Row],[Team A]],"played at home","")</f>
        <v/>
      </c>
      <c r="T156" s="17" t="str" cm="1">
        <f t="array" ref="T156">IF(OR(Table3[[#This Row],[Team A]:[Team B]]="Spain"),"Spain match","")</f>
        <v/>
      </c>
      <c r="U156" s="23"/>
    </row>
    <row r="157" spans="11:21" x14ac:dyDescent="0.25">
      <c r="K157" s="11">
        <v>38156</v>
      </c>
      <c r="L157" t="s">
        <v>2775</v>
      </c>
      <c r="M157" t="s">
        <v>2783</v>
      </c>
      <c r="N157">
        <v>1</v>
      </c>
      <c r="O157">
        <v>1</v>
      </c>
      <c r="P157">
        <v>2</v>
      </c>
      <c r="Q157" s="17" t="str" cm="1">
        <f t="array" ref="Q157">IF(AND(Table3[[#This Row],[Team A goals]:[Team B goals]]&gt;0),"yes","no")</f>
        <v>yes</v>
      </c>
      <c r="R157" t="s">
        <v>2780</v>
      </c>
      <c r="S157" s="17" t="str">
        <f>IF(Table3[[#This Row],[Venue]]=Table3[[#This Row],[Team A]],"played at home","")</f>
        <v/>
      </c>
      <c r="T157" s="17" t="str" cm="1">
        <f t="array" ref="T157">IF(OR(Table3[[#This Row],[Team A]:[Team B]]="Spain"),"Spain match","")</f>
        <v/>
      </c>
      <c r="U157" s="23"/>
    </row>
    <row r="158" spans="11:21" x14ac:dyDescent="0.25">
      <c r="K158" s="11">
        <v>38157</v>
      </c>
      <c r="L158" t="s">
        <v>2793</v>
      </c>
      <c r="M158" t="s">
        <v>2777</v>
      </c>
      <c r="N158">
        <v>0</v>
      </c>
      <c r="O158">
        <v>0</v>
      </c>
      <c r="P158">
        <v>0</v>
      </c>
      <c r="Q158" s="17" t="str" cm="1">
        <f t="array" ref="Q158">IF(AND(Table3[[#This Row],[Team A goals]:[Team B goals]]&gt;0),"yes","no")</f>
        <v>no</v>
      </c>
      <c r="R158" t="s">
        <v>2780</v>
      </c>
      <c r="S158" s="17" t="str">
        <f>IF(Table3[[#This Row],[Venue]]=Table3[[#This Row],[Team A]],"played at home","")</f>
        <v/>
      </c>
      <c r="T158" s="17" t="str" cm="1">
        <f t="array" ref="T158">IF(OR(Table3[[#This Row],[Team A]:[Team B]]="Spain"),"Spain match","")</f>
        <v/>
      </c>
      <c r="U158" s="23"/>
    </row>
    <row r="159" spans="11:21" x14ac:dyDescent="0.25">
      <c r="K159" s="11">
        <v>38157</v>
      </c>
      <c r="L159" t="s">
        <v>2778</v>
      </c>
      <c r="M159" t="s">
        <v>2786</v>
      </c>
      <c r="N159">
        <v>2</v>
      </c>
      <c r="O159">
        <v>3</v>
      </c>
      <c r="P159">
        <v>5</v>
      </c>
      <c r="Q159" s="17" t="str" cm="1">
        <f t="array" ref="Q159">IF(AND(Table3[[#This Row],[Team A goals]:[Team B goals]]&gt;0),"yes","no")</f>
        <v>yes</v>
      </c>
      <c r="R159" t="s">
        <v>2780</v>
      </c>
      <c r="S159" s="17" t="str">
        <f>IF(Table3[[#This Row],[Venue]]=Table3[[#This Row],[Team A]],"played at home","")</f>
        <v/>
      </c>
      <c r="T159" s="17" t="str" cm="1">
        <f t="array" ref="T159">IF(OR(Table3[[#This Row],[Team A]:[Team B]]="Spain"),"Spain match","")</f>
        <v/>
      </c>
      <c r="U159" s="23"/>
    </row>
    <row r="160" spans="11:21" x14ac:dyDescent="0.25">
      <c r="K160" s="11">
        <v>38158</v>
      </c>
      <c r="L160" t="s">
        <v>2780</v>
      </c>
      <c r="M160" t="s">
        <v>2772</v>
      </c>
      <c r="N160">
        <v>1</v>
      </c>
      <c r="O160">
        <v>0</v>
      </c>
      <c r="P160">
        <v>1</v>
      </c>
      <c r="Q160" s="17" t="str" cm="1">
        <f t="array" ref="Q160">IF(AND(Table3[[#This Row],[Team A goals]:[Team B goals]]&gt;0),"yes","no")</f>
        <v>no</v>
      </c>
      <c r="R160" t="s">
        <v>2780</v>
      </c>
      <c r="S160" s="17" t="str">
        <f>IF(Table3[[#This Row],[Venue]]=Table3[[#This Row],[Team A]],"played at home","")</f>
        <v>played at home</v>
      </c>
      <c r="T160" s="17" t="str" cm="1">
        <f t="array" ref="T160">IF(OR(Table3[[#This Row],[Team A]:[Team B]]="Spain"),"Spain match","")</f>
        <v>Spain match</v>
      </c>
      <c r="U160" s="23"/>
    </row>
    <row r="161" spans="11:21" x14ac:dyDescent="0.25">
      <c r="K161" s="11">
        <v>38158</v>
      </c>
      <c r="L161" t="s">
        <v>2768</v>
      </c>
      <c r="M161" t="s">
        <v>2779</v>
      </c>
      <c r="N161">
        <v>2</v>
      </c>
      <c r="O161">
        <v>1</v>
      </c>
      <c r="P161">
        <v>3</v>
      </c>
      <c r="Q161" s="17" t="str" cm="1">
        <f t="array" ref="Q161">IF(AND(Table3[[#This Row],[Team A goals]:[Team B goals]]&gt;0),"yes","no")</f>
        <v>yes</v>
      </c>
      <c r="R161" t="s">
        <v>2780</v>
      </c>
      <c r="S161" s="17" t="str">
        <f>IF(Table3[[#This Row],[Venue]]=Table3[[#This Row],[Team A]],"played at home","")</f>
        <v/>
      </c>
      <c r="T161" s="17" t="str" cm="1">
        <f t="array" ref="T161">IF(OR(Table3[[#This Row],[Team A]:[Team B]]="Spain"),"Spain match","")</f>
        <v/>
      </c>
      <c r="U161" s="23"/>
    </row>
    <row r="162" spans="11:21" x14ac:dyDescent="0.25">
      <c r="K162" s="11">
        <v>38159</v>
      </c>
      <c r="L162" t="s">
        <v>2789</v>
      </c>
      <c r="M162" t="s">
        <v>2774</v>
      </c>
      <c r="N162">
        <v>2</v>
      </c>
      <c r="O162">
        <v>4</v>
      </c>
      <c r="P162">
        <v>6</v>
      </c>
      <c r="Q162" s="17" t="str" cm="1">
        <f t="array" ref="Q162">IF(AND(Table3[[#This Row],[Team A goals]:[Team B goals]]&gt;0),"yes","no")</f>
        <v>yes</v>
      </c>
      <c r="R162" t="s">
        <v>2780</v>
      </c>
      <c r="S162" s="17" t="str">
        <f>IF(Table3[[#This Row],[Venue]]=Table3[[#This Row],[Team A]],"played at home","")</f>
        <v/>
      </c>
      <c r="T162" s="17" t="str" cm="1">
        <f t="array" ref="T162">IF(OR(Table3[[#This Row],[Team A]:[Team B]]="Spain"),"Spain match","")</f>
        <v/>
      </c>
      <c r="U162" s="23"/>
    </row>
    <row r="163" spans="11:21" x14ac:dyDescent="0.25">
      <c r="K163" s="11">
        <v>38159</v>
      </c>
      <c r="L163" t="s">
        <v>2785</v>
      </c>
      <c r="M163" t="s">
        <v>2769</v>
      </c>
      <c r="N163">
        <v>1</v>
      </c>
      <c r="O163">
        <v>3</v>
      </c>
      <c r="P163">
        <v>4</v>
      </c>
      <c r="Q163" s="17" t="str" cm="1">
        <f t="array" ref="Q163">IF(AND(Table3[[#This Row],[Team A goals]:[Team B goals]]&gt;0),"yes","no")</f>
        <v>yes</v>
      </c>
      <c r="R163" t="s">
        <v>2780</v>
      </c>
      <c r="S163" s="17" t="str">
        <f>IF(Table3[[#This Row],[Venue]]=Table3[[#This Row],[Team A]],"played at home","")</f>
        <v/>
      </c>
      <c r="T163" s="17" t="str" cm="1">
        <f t="array" ref="T163">IF(OR(Table3[[#This Row],[Team A]:[Team B]]="Spain"),"Spain match","")</f>
        <v/>
      </c>
      <c r="U163" s="23"/>
    </row>
    <row r="164" spans="11:21" x14ac:dyDescent="0.25">
      <c r="K164" s="11">
        <v>38160</v>
      </c>
      <c r="L164" t="s">
        <v>2771</v>
      </c>
      <c r="M164" t="s">
        <v>2783</v>
      </c>
      <c r="N164">
        <v>2</v>
      </c>
      <c r="O164">
        <v>2</v>
      </c>
      <c r="P164">
        <v>4</v>
      </c>
      <c r="Q164" s="17" t="str" cm="1">
        <f t="array" ref="Q164">IF(AND(Table3[[#This Row],[Team A goals]:[Team B goals]]&gt;0),"yes","no")</f>
        <v>yes</v>
      </c>
      <c r="R164" t="s">
        <v>2780</v>
      </c>
      <c r="S164" s="17" t="str">
        <f>IF(Table3[[#This Row],[Venue]]=Table3[[#This Row],[Team A]],"played at home","")</f>
        <v/>
      </c>
      <c r="T164" s="17" t="str" cm="1">
        <f t="array" ref="T164">IF(OR(Table3[[#This Row],[Team A]:[Team B]]="Spain"),"Spain match","")</f>
        <v/>
      </c>
      <c r="U164" s="23"/>
    </row>
    <row r="165" spans="11:21" x14ac:dyDescent="0.25">
      <c r="K165" s="11">
        <v>38160</v>
      </c>
      <c r="L165" t="s">
        <v>2775</v>
      </c>
      <c r="M165" t="s">
        <v>2787</v>
      </c>
      <c r="N165">
        <v>2</v>
      </c>
      <c r="O165">
        <v>1</v>
      </c>
      <c r="P165">
        <v>3</v>
      </c>
      <c r="Q165" s="17" t="str" cm="1">
        <f t="array" ref="Q165">IF(AND(Table3[[#This Row],[Team A goals]:[Team B goals]]&gt;0),"yes","no")</f>
        <v>yes</v>
      </c>
      <c r="R165" t="s">
        <v>2780</v>
      </c>
      <c r="S165" s="17" t="str">
        <f>IF(Table3[[#This Row],[Venue]]=Table3[[#This Row],[Team A]],"played at home","")</f>
        <v/>
      </c>
      <c r="T165" s="17" t="str" cm="1">
        <f t="array" ref="T165">IF(OR(Table3[[#This Row],[Team A]:[Team B]]="Spain"),"Spain match","")</f>
        <v/>
      </c>
      <c r="U165" s="23"/>
    </row>
    <row r="166" spans="11:21" x14ac:dyDescent="0.25">
      <c r="K166" s="11">
        <v>38161</v>
      </c>
      <c r="L166" t="s">
        <v>2777</v>
      </c>
      <c r="M166" t="s">
        <v>2786</v>
      </c>
      <c r="N166">
        <v>1</v>
      </c>
      <c r="O166">
        <v>2</v>
      </c>
      <c r="P166">
        <v>3</v>
      </c>
      <c r="Q166" s="17" t="str" cm="1">
        <f t="array" ref="Q166">IF(AND(Table3[[#This Row],[Team A goals]:[Team B goals]]&gt;0),"yes","no")</f>
        <v>yes</v>
      </c>
      <c r="R166" t="s">
        <v>2780</v>
      </c>
      <c r="S166" s="17" t="str">
        <f>IF(Table3[[#This Row],[Venue]]=Table3[[#This Row],[Team A]],"played at home","")</f>
        <v/>
      </c>
      <c r="T166" s="17" t="str" cm="1">
        <f t="array" ref="T166">IF(OR(Table3[[#This Row],[Team A]:[Team B]]="Spain"),"Spain match","")</f>
        <v/>
      </c>
      <c r="U166" s="23"/>
    </row>
    <row r="167" spans="11:21" x14ac:dyDescent="0.25">
      <c r="K167" s="11">
        <v>38161</v>
      </c>
      <c r="L167" t="s">
        <v>2778</v>
      </c>
      <c r="M167" t="s">
        <v>2793</v>
      </c>
      <c r="N167">
        <v>3</v>
      </c>
      <c r="O167">
        <v>0</v>
      </c>
      <c r="P167">
        <v>3</v>
      </c>
      <c r="Q167" s="17" t="str" cm="1">
        <f t="array" ref="Q167">IF(AND(Table3[[#This Row],[Team A goals]:[Team B goals]]&gt;0),"yes","no")</f>
        <v>no</v>
      </c>
      <c r="R167" t="s">
        <v>2780</v>
      </c>
      <c r="S167" s="17" t="str">
        <f>IF(Table3[[#This Row],[Venue]]=Table3[[#This Row],[Team A]],"played at home","")</f>
        <v/>
      </c>
      <c r="T167" s="17" t="str" cm="1">
        <f t="array" ref="T167">IF(OR(Table3[[#This Row],[Team A]:[Team B]]="Spain"),"Spain match","")</f>
        <v/>
      </c>
      <c r="U167" s="23"/>
    </row>
    <row r="168" spans="11:21" x14ac:dyDescent="0.25">
      <c r="K168" s="11">
        <v>38162</v>
      </c>
      <c r="L168" t="s">
        <v>2780</v>
      </c>
      <c r="M168" t="s">
        <v>2774</v>
      </c>
      <c r="N168">
        <v>2</v>
      </c>
      <c r="O168">
        <v>2</v>
      </c>
      <c r="P168">
        <v>4</v>
      </c>
      <c r="Q168" s="17" t="str" cm="1">
        <f t="array" ref="Q168">IF(AND(Table3[[#This Row],[Team A goals]:[Team B goals]]&gt;0),"yes","no")</f>
        <v>yes</v>
      </c>
      <c r="R168" t="s">
        <v>2780</v>
      </c>
      <c r="S168" s="17" t="str">
        <f>IF(Table3[[#This Row],[Venue]]=Table3[[#This Row],[Team A]],"played at home","")</f>
        <v>played at home</v>
      </c>
      <c r="T168" s="17" t="str" cm="1">
        <f t="array" ref="T168">IF(OR(Table3[[#This Row],[Team A]:[Team B]]="Spain"),"Spain match","")</f>
        <v/>
      </c>
      <c r="U168" s="23"/>
    </row>
    <row r="169" spans="11:21" x14ac:dyDescent="0.25">
      <c r="K169" s="11">
        <v>38163</v>
      </c>
      <c r="L169" t="s">
        <v>2769</v>
      </c>
      <c r="M169" t="s">
        <v>2779</v>
      </c>
      <c r="N169">
        <v>0</v>
      </c>
      <c r="O169">
        <v>1</v>
      </c>
      <c r="P169">
        <v>1</v>
      </c>
      <c r="Q169" s="17" t="str" cm="1">
        <f t="array" ref="Q169">IF(AND(Table3[[#This Row],[Team A goals]:[Team B goals]]&gt;0),"yes","no")</f>
        <v>no</v>
      </c>
      <c r="R169" t="s">
        <v>2780</v>
      </c>
      <c r="S169" s="17" t="str">
        <f>IF(Table3[[#This Row],[Venue]]=Table3[[#This Row],[Team A]],"played at home","")</f>
        <v/>
      </c>
      <c r="T169" s="17" t="str" cm="1">
        <f t="array" ref="T169">IF(OR(Table3[[#This Row],[Team A]:[Team B]]="Spain"),"Spain match","")</f>
        <v/>
      </c>
      <c r="U169" s="23"/>
    </row>
    <row r="170" spans="11:21" x14ac:dyDescent="0.25">
      <c r="K170" s="11">
        <v>38164</v>
      </c>
      <c r="L170" t="s">
        <v>2783</v>
      </c>
      <c r="M170" t="s">
        <v>2778</v>
      </c>
      <c r="N170">
        <v>0</v>
      </c>
      <c r="O170">
        <v>0</v>
      </c>
      <c r="P170">
        <v>0</v>
      </c>
      <c r="Q170" s="17" t="str" cm="1">
        <f t="array" ref="Q170">IF(AND(Table3[[#This Row],[Team A goals]:[Team B goals]]&gt;0),"yes","no")</f>
        <v>no</v>
      </c>
      <c r="R170" t="s">
        <v>2780</v>
      </c>
      <c r="S170" s="17" t="str">
        <f>IF(Table3[[#This Row],[Venue]]=Table3[[#This Row],[Team A]],"played at home","")</f>
        <v/>
      </c>
      <c r="T170" s="17" t="str" cm="1">
        <f t="array" ref="T170">IF(OR(Table3[[#This Row],[Team A]:[Team B]]="Spain"),"Spain match","")</f>
        <v/>
      </c>
      <c r="U170" s="23"/>
    </row>
    <row r="171" spans="11:21" x14ac:dyDescent="0.25">
      <c r="K171" s="11">
        <v>38165</v>
      </c>
      <c r="L171" t="s">
        <v>2786</v>
      </c>
      <c r="M171" t="s">
        <v>2771</v>
      </c>
      <c r="N171">
        <v>3</v>
      </c>
      <c r="O171">
        <v>0</v>
      </c>
      <c r="P171">
        <v>3</v>
      </c>
      <c r="Q171" s="17" t="str" cm="1">
        <f t="array" ref="Q171">IF(AND(Table3[[#This Row],[Team A goals]:[Team B goals]]&gt;0),"yes","no")</f>
        <v>no</v>
      </c>
      <c r="R171" t="s">
        <v>2780</v>
      </c>
      <c r="S171" s="17" t="str">
        <f>IF(Table3[[#This Row],[Venue]]=Table3[[#This Row],[Team A]],"played at home","")</f>
        <v/>
      </c>
      <c r="T171" s="17" t="str" cm="1">
        <f t="array" ref="T171">IF(OR(Table3[[#This Row],[Team A]:[Team B]]="Spain"),"Spain match","")</f>
        <v/>
      </c>
      <c r="U171" s="23"/>
    </row>
    <row r="172" spans="11:21" x14ac:dyDescent="0.25">
      <c r="K172" s="11">
        <v>38168</v>
      </c>
      <c r="L172" t="s">
        <v>2780</v>
      </c>
      <c r="M172" t="s">
        <v>2778</v>
      </c>
      <c r="N172">
        <v>2</v>
      </c>
      <c r="O172">
        <v>1</v>
      </c>
      <c r="P172">
        <v>3</v>
      </c>
      <c r="Q172" s="17" t="str" cm="1">
        <f t="array" ref="Q172">IF(AND(Table3[[#This Row],[Team A goals]:[Team B goals]]&gt;0),"yes","no")</f>
        <v>yes</v>
      </c>
      <c r="R172" t="s">
        <v>2780</v>
      </c>
      <c r="S172" s="17" t="str">
        <f>IF(Table3[[#This Row],[Venue]]=Table3[[#This Row],[Team A]],"played at home","")</f>
        <v>played at home</v>
      </c>
      <c r="T172" s="17" t="str" cm="1">
        <f t="array" ref="T172">IF(OR(Table3[[#This Row],[Team A]:[Team B]]="Spain"),"Spain match","")</f>
        <v/>
      </c>
      <c r="U172" s="23"/>
    </row>
    <row r="173" spans="11:21" x14ac:dyDescent="0.25">
      <c r="K173" s="11">
        <v>38169</v>
      </c>
      <c r="L173" t="s">
        <v>2779</v>
      </c>
      <c r="M173" t="s">
        <v>2786</v>
      </c>
      <c r="N173">
        <v>1</v>
      </c>
      <c r="O173">
        <v>0</v>
      </c>
      <c r="P173">
        <v>1</v>
      </c>
      <c r="Q173" s="17" t="str" cm="1">
        <f t="array" ref="Q173">IF(AND(Table3[[#This Row],[Team A goals]:[Team B goals]]&gt;0),"yes","no")</f>
        <v>no</v>
      </c>
      <c r="R173" t="s">
        <v>2780</v>
      </c>
      <c r="S173" s="17" t="str">
        <f>IF(Table3[[#This Row],[Venue]]=Table3[[#This Row],[Team A]],"played at home","")</f>
        <v/>
      </c>
      <c r="T173" s="17" t="str" cm="1">
        <f t="array" ref="T173">IF(OR(Table3[[#This Row],[Team A]:[Team B]]="Spain"),"Spain match","")</f>
        <v/>
      </c>
      <c r="U173" s="23"/>
    </row>
    <row r="174" spans="11:21" x14ac:dyDescent="0.25">
      <c r="K174" s="11">
        <v>38172</v>
      </c>
      <c r="L174" t="s">
        <v>2780</v>
      </c>
      <c r="M174" t="s">
        <v>2779</v>
      </c>
      <c r="N174">
        <v>0</v>
      </c>
      <c r="O174">
        <v>1</v>
      </c>
      <c r="P174">
        <v>1</v>
      </c>
      <c r="Q174" s="17" t="str" cm="1">
        <f t="array" ref="Q174">IF(AND(Table3[[#This Row],[Team A goals]:[Team B goals]]&gt;0),"yes","no")</f>
        <v>no</v>
      </c>
      <c r="R174" t="s">
        <v>2780</v>
      </c>
      <c r="S174" s="17" t="str">
        <f>IF(Table3[[#This Row],[Venue]]=Table3[[#This Row],[Team A]],"played at home","")</f>
        <v>played at home</v>
      </c>
      <c r="T174" s="17" t="str" cm="1">
        <f t="array" ref="T174">IF(OR(Table3[[#This Row],[Team A]:[Team B]]="Spain"),"Spain match","")</f>
        <v/>
      </c>
      <c r="U174" s="23"/>
    </row>
    <row r="175" spans="11:21" x14ac:dyDescent="0.25">
      <c r="K175" s="11">
        <v>39606</v>
      </c>
      <c r="L175" t="s">
        <v>2780</v>
      </c>
      <c r="M175" t="s">
        <v>2788</v>
      </c>
      <c r="N175">
        <v>2</v>
      </c>
      <c r="O175">
        <v>0</v>
      </c>
      <c r="P175">
        <v>2</v>
      </c>
      <c r="Q175" s="17" t="str" cm="1">
        <f t="array" ref="Q175">IF(AND(Table3[[#This Row],[Team A goals]:[Team B goals]]&gt;0),"yes","no")</f>
        <v>no</v>
      </c>
      <c r="R175" t="s">
        <v>2785</v>
      </c>
      <c r="S175" s="17" t="str">
        <f>IF(Table3[[#This Row],[Venue]]=Table3[[#This Row],[Team A]],"played at home","")</f>
        <v/>
      </c>
      <c r="T175" s="17" t="str" cm="1">
        <f t="array" ref="T175">IF(OR(Table3[[#This Row],[Team A]:[Team B]]="Spain"),"Spain match","")</f>
        <v/>
      </c>
      <c r="U175" s="23"/>
    </row>
    <row r="176" spans="11:21" x14ac:dyDescent="0.25">
      <c r="K176" s="11">
        <v>39606</v>
      </c>
      <c r="L176" t="s">
        <v>2785</v>
      </c>
      <c r="M176" t="s">
        <v>2786</v>
      </c>
      <c r="N176">
        <v>0</v>
      </c>
      <c r="O176">
        <v>1</v>
      </c>
      <c r="P176">
        <v>1</v>
      </c>
      <c r="Q176" s="17" t="str" cm="1">
        <f t="array" ref="Q176">IF(AND(Table3[[#This Row],[Team A goals]:[Team B goals]]&gt;0),"yes","no")</f>
        <v>no</v>
      </c>
      <c r="R176" t="s">
        <v>2785</v>
      </c>
      <c r="S176" s="17" t="str">
        <f>IF(Table3[[#This Row],[Venue]]=Table3[[#This Row],[Team A]],"played at home","")</f>
        <v>played at home</v>
      </c>
      <c r="T176" s="17" t="str" cm="1">
        <f t="array" ref="T176">IF(OR(Table3[[#This Row],[Team A]:[Team B]]="Spain"),"Spain match","")</f>
        <v/>
      </c>
      <c r="U176" s="23"/>
    </row>
    <row r="177" spans="11:21" x14ac:dyDescent="0.25">
      <c r="K177" s="11">
        <v>39607</v>
      </c>
      <c r="L177" t="s">
        <v>2794</v>
      </c>
      <c r="M177" t="s">
        <v>2789</v>
      </c>
      <c r="N177">
        <v>0</v>
      </c>
      <c r="O177">
        <v>1</v>
      </c>
      <c r="P177">
        <v>1</v>
      </c>
      <c r="Q177" s="17" t="str" cm="1">
        <f t="array" ref="Q177">IF(AND(Table3[[#This Row],[Team A goals]:[Team B goals]]&gt;0),"yes","no")</f>
        <v>no</v>
      </c>
      <c r="R177" t="s">
        <v>2794</v>
      </c>
      <c r="S177" s="17" t="str">
        <f>IF(Table3[[#This Row],[Venue]]=Table3[[#This Row],[Team A]],"played at home","")</f>
        <v>played at home</v>
      </c>
      <c r="T177" s="17" t="str" cm="1">
        <f t="array" ref="T177">IF(OR(Table3[[#This Row],[Team A]:[Team B]]="Spain"),"Spain match","")</f>
        <v/>
      </c>
      <c r="U177" s="23"/>
    </row>
    <row r="178" spans="11:21" x14ac:dyDescent="0.25">
      <c r="K178" s="11">
        <v>39607</v>
      </c>
      <c r="L178" t="s">
        <v>2777</v>
      </c>
      <c r="M178" t="s">
        <v>2795</v>
      </c>
      <c r="N178">
        <v>2</v>
      </c>
      <c r="O178">
        <v>0</v>
      </c>
      <c r="P178">
        <v>2</v>
      </c>
      <c r="Q178" s="17" t="str" cm="1">
        <f t="array" ref="Q178">IF(AND(Table3[[#This Row],[Team A goals]:[Team B goals]]&gt;0),"yes","no")</f>
        <v>no</v>
      </c>
      <c r="R178" t="s">
        <v>2794</v>
      </c>
      <c r="S178" s="17" t="str">
        <f>IF(Table3[[#This Row],[Venue]]=Table3[[#This Row],[Team A]],"played at home","")</f>
        <v/>
      </c>
      <c r="T178" s="17" t="str" cm="1">
        <f t="array" ref="T178">IF(OR(Table3[[#This Row],[Team A]:[Team B]]="Spain"),"Spain match","")</f>
        <v/>
      </c>
      <c r="U178" s="23"/>
    </row>
    <row r="179" spans="11:21" x14ac:dyDescent="0.25">
      <c r="K179" s="11">
        <v>39608</v>
      </c>
      <c r="L179" t="s">
        <v>2778</v>
      </c>
      <c r="M179" t="s">
        <v>2775</v>
      </c>
      <c r="N179">
        <v>3</v>
      </c>
      <c r="O179">
        <v>0</v>
      </c>
      <c r="P179">
        <v>3</v>
      </c>
      <c r="Q179" s="17" t="str" cm="1">
        <f t="array" ref="Q179">IF(AND(Table3[[#This Row],[Team A goals]:[Team B goals]]&gt;0),"yes","no")</f>
        <v>no</v>
      </c>
      <c r="R179" t="s">
        <v>2785</v>
      </c>
      <c r="S179" s="17" t="str">
        <f>IF(Table3[[#This Row],[Venue]]=Table3[[#This Row],[Team A]],"played at home","")</f>
        <v/>
      </c>
      <c r="T179" s="17" t="str" cm="1">
        <f t="array" ref="T179">IF(OR(Table3[[#This Row],[Team A]:[Team B]]="Spain"),"Spain match","")</f>
        <v/>
      </c>
      <c r="U179" s="23"/>
    </row>
    <row r="180" spans="11:21" x14ac:dyDescent="0.25">
      <c r="K180" s="11">
        <v>39608</v>
      </c>
      <c r="L180" t="s">
        <v>2781</v>
      </c>
      <c r="M180" t="s">
        <v>2769</v>
      </c>
      <c r="N180">
        <v>0</v>
      </c>
      <c r="O180">
        <v>0</v>
      </c>
      <c r="P180">
        <v>0</v>
      </c>
      <c r="Q180" s="17" t="str" cm="1">
        <f t="array" ref="Q180">IF(AND(Table3[[#This Row],[Team A goals]:[Team B goals]]&gt;0),"yes","no")</f>
        <v>no</v>
      </c>
      <c r="R180" t="s">
        <v>2785</v>
      </c>
      <c r="S180" s="17" t="str">
        <f>IF(Table3[[#This Row],[Venue]]=Table3[[#This Row],[Team A]],"played at home","")</f>
        <v/>
      </c>
      <c r="T180" s="17" t="str" cm="1">
        <f t="array" ref="T180">IF(OR(Table3[[#This Row],[Team A]:[Team B]]="Spain"),"Spain match","")</f>
        <v/>
      </c>
      <c r="U180" s="23"/>
    </row>
    <row r="181" spans="11:21" x14ac:dyDescent="0.25">
      <c r="K181" s="11">
        <v>39609</v>
      </c>
      <c r="L181" t="s">
        <v>2779</v>
      </c>
      <c r="M181" t="s">
        <v>2783</v>
      </c>
      <c r="N181">
        <v>0</v>
      </c>
      <c r="O181">
        <v>2</v>
      </c>
      <c r="P181">
        <v>2</v>
      </c>
      <c r="Q181" s="17" t="str" cm="1">
        <f t="array" ref="Q181">IF(AND(Table3[[#This Row],[Team A goals]:[Team B goals]]&gt;0),"yes","no")</f>
        <v>no</v>
      </c>
      <c r="R181" t="s">
        <v>2794</v>
      </c>
      <c r="S181" s="17" t="str">
        <f>IF(Table3[[#This Row],[Venue]]=Table3[[#This Row],[Team A]],"played at home","")</f>
        <v/>
      </c>
      <c r="T181" s="17" t="str" cm="1">
        <f t="array" ref="T181">IF(OR(Table3[[#This Row],[Team A]:[Team B]]="Spain"),"Spain match","")</f>
        <v/>
      </c>
      <c r="U181" s="23"/>
    </row>
    <row r="182" spans="11:21" x14ac:dyDescent="0.25">
      <c r="K182" s="11">
        <v>39609</v>
      </c>
      <c r="L182" t="s">
        <v>2772</v>
      </c>
      <c r="M182" t="s">
        <v>2768</v>
      </c>
      <c r="N182">
        <v>4</v>
      </c>
      <c r="O182">
        <v>1</v>
      </c>
      <c r="P182">
        <v>5</v>
      </c>
      <c r="Q182" s="17" t="str" cm="1">
        <f t="array" ref="Q182">IF(AND(Table3[[#This Row],[Team A goals]:[Team B goals]]&gt;0),"yes","no")</f>
        <v>yes</v>
      </c>
      <c r="R182" t="s">
        <v>2794</v>
      </c>
      <c r="S182" s="17" t="str">
        <f>IF(Table3[[#This Row],[Venue]]=Table3[[#This Row],[Team A]],"played at home","")</f>
        <v/>
      </c>
      <c r="T182" s="17" t="str" cm="1">
        <f t="array" ref="T182">IF(OR(Table3[[#This Row],[Team A]:[Team B]]="Spain"),"Spain match","")</f>
        <v>Spain match</v>
      </c>
      <c r="U182" s="23"/>
    </row>
    <row r="183" spans="11:21" x14ac:dyDescent="0.25">
      <c r="K183" s="11">
        <v>39610</v>
      </c>
      <c r="L183" t="s">
        <v>2786</v>
      </c>
      <c r="M183" t="s">
        <v>2780</v>
      </c>
      <c r="N183">
        <v>1</v>
      </c>
      <c r="O183">
        <v>3</v>
      </c>
      <c r="P183">
        <v>4</v>
      </c>
      <c r="Q183" s="17" t="str" cm="1">
        <f t="array" ref="Q183">IF(AND(Table3[[#This Row],[Team A goals]:[Team B goals]]&gt;0),"yes","no")</f>
        <v>yes</v>
      </c>
      <c r="R183" t="s">
        <v>2785</v>
      </c>
      <c r="S183" s="17" t="str">
        <f>IF(Table3[[#This Row],[Venue]]=Table3[[#This Row],[Team A]],"played at home","")</f>
        <v/>
      </c>
      <c r="T183" s="17" t="str" cm="1">
        <f t="array" ref="T183">IF(OR(Table3[[#This Row],[Team A]:[Team B]]="Spain"),"Spain match","")</f>
        <v/>
      </c>
      <c r="U183" s="23"/>
    </row>
    <row r="184" spans="11:21" x14ac:dyDescent="0.25">
      <c r="K184" s="11">
        <v>39610</v>
      </c>
      <c r="L184" t="s">
        <v>2785</v>
      </c>
      <c r="M184" t="s">
        <v>2788</v>
      </c>
      <c r="N184">
        <v>1</v>
      </c>
      <c r="O184">
        <v>2</v>
      </c>
      <c r="P184">
        <v>3</v>
      </c>
      <c r="Q184" s="17" t="str" cm="1">
        <f t="array" ref="Q184">IF(AND(Table3[[#This Row],[Team A goals]:[Team B goals]]&gt;0),"yes","no")</f>
        <v>yes</v>
      </c>
      <c r="R184" t="s">
        <v>2785</v>
      </c>
      <c r="S184" s="17" t="str">
        <f>IF(Table3[[#This Row],[Venue]]=Table3[[#This Row],[Team A]],"played at home","")</f>
        <v>played at home</v>
      </c>
      <c r="T184" s="17" t="str" cm="1">
        <f t="array" ref="T184">IF(OR(Table3[[#This Row],[Team A]:[Team B]]="Spain"),"Spain match","")</f>
        <v/>
      </c>
      <c r="U184" s="23"/>
    </row>
    <row r="185" spans="11:21" x14ac:dyDescent="0.25">
      <c r="K185" s="11">
        <v>39611</v>
      </c>
      <c r="L185" t="s">
        <v>2794</v>
      </c>
      <c r="M185" t="s">
        <v>2795</v>
      </c>
      <c r="N185">
        <v>1</v>
      </c>
      <c r="O185">
        <v>1</v>
      </c>
      <c r="P185">
        <v>2</v>
      </c>
      <c r="Q185" s="17" t="str" cm="1">
        <f t="array" ref="Q185">IF(AND(Table3[[#This Row],[Team A goals]:[Team B goals]]&gt;0),"yes","no")</f>
        <v>yes</v>
      </c>
      <c r="R185" t="s">
        <v>2794</v>
      </c>
      <c r="S185" s="17" t="str">
        <f>IF(Table3[[#This Row],[Venue]]=Table3[[#This Row],[Team A]],"played at home","")</f>
        <v>played at home</v>
      </c>
      <c r="T185" s="17" t="str" cm="1">
        <f t="array" ref="T185">IF(OR(Table3[[#This Row],[Team A]:[Team B]]="Spain"),"Spain match","")</f>
        <v/>
      </c>
      <c r="U185" s="23"/>
    </row>
    <row r="186" spans="11:21" x14ac:dyDescent="0.25">
      <c r="K186" s="11">
        <v>39611</v>
      </c>
      <c r="L186" t="s">
        <v>2789</v>
      </c>
      <c r="M186" t="s">
        <v>2777</v>
      </c>
      <c r="N186">
        <v>2</v>
      </c>
      <c r="O186">
        <v>1</v>
      </c>
      <c r="P186">
        <v>3</v>
      </c>
      <c r="Q186" s="17" t="str" cm="1">
        <f t="array" ref="Q186">IF(AND(Table3[[#This Row],[Team A goals]:[Team B goals]]&gt;0),"yes","no")</f>
        <v>yes</v>
      </c>
      <c r="R186" t="s">
        <v>2794</v>
      </c>
      <c r="S186" s="17" t="str">
        <f>IF(Table3[[#This Row],[Venue]]=Table3[[#This Row],[Team A]],"played at home","")</f>
        <v/>
      </c>
      <c r="T186" s="17" t="str" cm="1">
        <f t="array" ref="T186">IF(OR(Table3[[#This Row],[Team A]:[Team B]]="Spain"),"Spain match","")</f>
        <v/>
      </c>
      <c r="U186" s="23"/>
    </row>
    <row r="187" spans="11:21" x14ac:dyDescent="0.25">
      <c r="K187" s="11">
        <v>39612</v>
      </c>
      <c r="L187" t="s">
        <v>2775</v>
      </c>
      <c r="M187" t="s">
        <v>2781</v>
      </c>
      <c r="N187">
        <v>1</v>
      </c>
      <c r="O187">
        <v>1</v>
      </c>
      <c r="P187">
        <v>2</v>
      </c>
      <c r="Q187" s="17" t="str" cm="1">
        <f t="array" ref="Q187">IF(AND(Table3[[#This Row],[Team A goals]:[Team B goals]]&gt;0),"yes","no")</f>
        <v>yes</v>
      </c>
      <c r="R187" t="s">
        <v>2785</v>
      </c>
      <c r="S187" s="17" t="str">
        <f>IF(Table3[[#This Row],[Venue]]=Table3[[#This Row],[Team A]],"played at home","")</f>
        <v/>
      </c>
      <c r="T187" s="17" t="str" cm="1">
        <f t="array" ref="T187">IF(OR(Table3[[#This Row],[Team A]:[Team B]]="Spain"),"Spain match","")</f>
        <v/>
      </c>
      <c r="U187" s="23"/>
    </row>
    <row r="188" spans="11:21" x14ac:dyDescent="0.25">
      <c r="K188" s="11">
        <v>39612</v>
      </c>
      <c r="L188" t="s">
        <v>2778</v>
      </c>
      <c r="M188" t="s">
        <v>2769</v>
      </c>
      <c r="N188">
        <v>4</v>
      </c>
      <c r="O188">
        <v>1</v>
      </c>
      <c r="P188">
        <v>5</v>
      </c>
      <c r="Q188" s="17" t="str" cm="1">
        <f t="array" ref="Q188">IF(AND(Table3[[#This Row],[Team A goals]:[Team B goals]]&gt;0),"yes","no")</f>
        <v>yes</v>
      </c>
      <c r="R188" t="s">
        <v>2785</v>
      </c>
      <c r="S188" s="17" t="str">
        <f>IF(Table3[[#This Row],[Venue]]=Table3[[#This Row],[Team A]],"played at home","")</f>
        <v/>
      </c>
      <c r="T188" s="17" t="str" cm="1">
        <f t="array" ref="T188">IF(OR(Table3[[#This Row],[Team A]:[Team B]]="Spain"),"Spain match","")</f>
        <v/>
      </c>
      <c r="U188" s="23"/>
    </row>
    <row r="189" spans="11:21" x14ac:dyDescent="0.25">
      <c r="K189" s="11">
        <v>39613</v>
      </c>
      <c r="L189" t="s">
        <v>2779</v>
      </c>
      <c r="M189" t="s">
        <v>2768</v>
      </c>
      <c r="N189">
        <v>0</v>
      </c>
      <c r="O189">
        <v>1</v>
      </c>
      <c r="P189">
        <v>1</v>
      </c>
      <c r="Q189" s="17" t="str" cm="1">
        <f t="array" ref="Q189">IF(AND(Table3[[#This Row],[Team A goals]:[Team B goals]]&gt;0),"yes","no")</f>
        <v>no</v>
      </c>
      <c r="R189" t="s">
        <v>2794</v>
      </c>
      <c r="S189" s="17" t="str">
        <f>IF(Table3[[#This Row],[Venue]]=Table3[[#This Row],[Team A]],"played at home","")</f>
        <v/>
      </c>
      <c r="T189" s="17" t="str" cm="1">
        <f t="array" ref="T189">IF(OR(Table3[[#This Row],[Team A]:[Team B]]="Spain"),"Spain match","")</f>
        <v/>
      </c>
      <c r="U189" s="23"/>
    </row>
    <row r="190" spans="11:21" x14ac:dyDescent="0.25">
      <c r="K190" s="11">
        <v>39613</v>
      </c>
      <c r="L190" t="s">
        <v>2783</v>
      </c>
      <c r="M190" t="s">
        <v>2772</v>
      </c>
      <c r="N190">
        <v>1</v>
      </c>
      <c r="O190">
        <v>2</v>
      </c>
      <c r="P190">
        <v>3</v>
      </c>
      <c r="Q190" s="17" t="str" cm="1">
        <f t="array" ref="Q190">IF(AND(Table3[[#This Row],[Team A goals]:[Team B goals]]&gt;0),"yes","no")</f>
        <v>yes</v>
      </c>
      <c r="R190" t="s">
        <v>2794</v>
      </c>
      <c r="S190" s="17" t="str">
        <f>IF(Table3[[#This Row],[Venue]]=Table3[[#This Row],[Team A]],"played at home","")</f>
        <v/>
      </c>
      <c r="T190" s="17" t="str" cm="1">
        <f t="array" ref="T190">IF(OR(Table3[[#This Row],[Team A]:[Team B]]="Spain"),"Spain match","")</f>
        <v>Spain match</v>
      </c>
      <c r="U190" s="23"/>
    </row>
    <row r="191" spans="11:21" x14ac:dyDescent="0.25">
      <c r="K191" s="11">
        <v>39614</v>
      </c>
      <c r="L191" t="s">
        <v>2785</v>
      </c>
      <c r="M191" t="s">
        <v>2780</v>
      </c>
      <c r="N191">
        <v>2</v>
      </c>
      <c r="O191">
        <v>0</v>
      </c>
      <c r="P191">
        <v>2</v>
      </c>
      <c r="Q191" s="17" t="str" cm="1">
        <f t="array" ref="Q191">IF(AND(Table3[[#This Row],[Team A goals]:[Team B goals]]&gt;0),"yes","no")</f>
        <v>no</v>
      </c>
      <c r="R191" t="s">
        <v>2785</v>
      </c>
      <c r="S191" s="17" t="str">
        <f>IF(Table3[[#This Row],[Venue]]=Table3[[#This Row],[Team A]],"played at home","")</f>
        <v>played at home</v>
      </c>
      <c r="T191" s="17" t="str" cm="1">
        <f t="array" ref="T191">IF(OR(Table3[[#This Row],[Team A]:[Team B]]="Spain"),"Spain match","")</f>
        <v/>
      </c>
      <c r="U191" s="23"/>
    </row>
    <row r="192" spans="11:21" x14ac:dyDescent="0.25">
      <c r="K192" s="11">
        <v>39614</v>
      </c>
      <c r="L192" t="s">
        <v>2788</v>
      </c>
      <c r="M192" t="s">
        <v>2786</v>
      </c>
      <c r="N192">
        <v>3</v>
      </c>
      <c r="O192">
        <v>2</v>
      </c>
      <c r="P192">
        <v>5</v>
      </c>
      <c r="Q192" s="17" t="str" cm="1">
        <f t="array" ref="Q192">IF(AND(Table3[[#This Row],[Team A goals]:[Team B goals]]&gt;0),"yes","no")</f>
        <v>yes</v>
      </c>
      <c r="R192" t="s">
        <v>2785</v>
      </c>
      <c r="S192" s="17" t="str">
        <f>IF(Table3[[#This Row],[Venue]]=Table3[[#This Row],[Team A]],"played at home","")</f>
        <v/>
      </c>
      <c r="T192" s="17" t="str" cm="1">
        <f t="array" ref="T192">IF(OR(Table3[[#This Row],[Team A]:[Team B]]="Spain"),"Spain match","")</f>
        <v/>
      </c>
      <c r="U192" s="23"/>
    </row>
    <row r="193" spans="11:21" x14ac:dyDescent="0.25">
      <c r="K193" s="11">
        <v>39615</v>
      </c>
      <c r="L193" t="s">
        <v>2794</v>
      </c>
      <c r="M193" t="s">
        <v>2777</v>
      </c>
      <c r="N193">
        <v>0</v>
      </c>
      <c r="O193">
        <v>1</v>
      </c>
      <c r="P193">
        <v>1</v>
      </c>
      <c r="Q193" s="17" t="str" cm="1">
        <f t="array" ref="Q193">IF(AND(Table3[[#This Row],[Team A goals]:[Team B goals]]&gt;0),"yes","no")</f>
        <v>no</v>
      </c>
      <c r="R193" t="s">
        <v>2794</v>
      </c>
      <c r="S193" s="17" t="str">
        <f>IF(Table3[[#This Row],[Venue]]=Table3[[#This Row],[Team A]],"played at home","")</f>
        <v>played at home</v>
      </c>
      <c r="T193" s="17" t="str" cm="1">
        <f t="array" ref="T193">IF(OR(Table3[[#This Row],[Team A]:[Team B]]="Spain"),"Spain match","")</f>
        <v/>
      </c>
      <c r="U193" s="23"/>
    </row>
    <row r="194" spans="11:21" x14ac:dyDescent="0.25">
      <c r="K194" s="11">
        <v>39615</v>
      </c>
      <c r="L194" t="s">
        <v>2795</v>
      </c>
      <c r="M194" t="s">
        <v>2789</v>
      </c>
      <c r="N194">
        <v>0</v>
      </c>
      <c r="O194">
        <v>1</v>
      </c>
      <c r="P194">
        <v>1</v>
      </c>
      <c r="Q194" s="17" t="str" cm="1">
        <f t="array" ref="Q194">IF(AND(Table3[[#This Row],[Team A goals]:[Team B goals]]&gt;0),"yes","no")</f>
        <v>no</v>
      </c>
      <c r="R194" t="s">
        <v>2794</v>
      </c>
      <c r="S194" s="17" t="str">
        <f>IF(Table3[[#This Row],[Venue]]=Table3[[#This Row],[Team A]],"played at home","")</f>
        <v/>
      </c>
      <c r="T194" s="17" t="str" cm="1">
        <f t="array" ref="T194">IF(OR(Table3[[#This Row],[Team A]:[Team B]]="Spain"),"Spain match","")</f>
        <v/>
      </c>
      <c r="U194" s="23"/>
    </row>
    <row r="195" spans="11:21" x14ac:dyDescent="0.25">
      <c r="K195" s="11">
        <v>39616</v>
      </c>
      <c r="L195" t="s">
        <v>2769</v>
      </c>
      <c r="M195" t="s">
        <v>2775</v>
      </c>
      <c r="N195">
        <v>0</v>
      </c>
      <c r="O195">
        <v>2</v>
      </c>
      <c r="P195">
        <v>2</v>
      </c>
      <c r="Q195" s="17" t="str" cm="1">
        <f t="array" ref="Q195">IF(AND(Table3[[#This Row],[Team A goals]:[Team B goals]]&gt;0),"yes","no")</f>
        <v>no</v>
      </c>
      <c r="R195" t="s">
        <v>2785</v>
      </c>
      <c r="S195" s="17" t="str">
        <f>IF(Table3[[#This Row],[Venue]]=Table3[[#This Row],[Team A]],"played at home","")</f>
        <v/>
      </c>
      <c r="T195" s="17" t="str" cm="1">
        <f t="array" ref="T195">IF(OR(Table3[[#This Row],[Team A]:[Team B]]="Spain"),"Spain match","")</f>
        <v/>
      </c>
      <c r="U195" s="23"/>
    </row>
    <row r="196" spans="11:21" x14ac:dyDescent="0.25">
      <c r="K196" s="11">
        <v>39616</v>
      </c>
      <c r="L196" t="s">
        <v>2778</v>
      </c>
      <c r="M196" t="s">
        <v>2781</v>
      </c>
      <c r="N196">
        <v>2</v>
      </c>
      <c r="O196">
        <v>0</v>
      </c>
      <c r="P196">
        <v>2</v>
      </c>
      <c r="Q196" s="17" t="str" cm="1">
        <f t="array" ref="Q196">IF(AND(Table3[[#This Row],[Team A goals]:[Team B goals]]&gt;0),"yes","no")</f>
        <v>no</v>
      </c>
      <c r="R196" t="s">
        <v>2785</v>
      </c>
      <c r="S196" s="17" t="str">
        <f>IF(Table3[[#This Row],[Venue]]=Table3[[#This Row],[Team A]],"played at home","")</f>
        <v/>
      </c>
      <c r="T196" s="17" t="str" cm="1">
        <f t="array" ref="T196">IF(OR(Table3[[#This Row],[Team A]:[Team B]]="Spain"),"Spain match","")</f>
        <v/>
      </c>
      <c r="U196" s="23"/>
    </row>
    <row r="197" spans="11:21" x14ac:dyDescent="0.25">
      <c r="K197" s="11">
        <v>39617</v>
      </c>
      <c r="L197" t="s">
        <v>2779</v>
      </c>
      <c r="M197" t="s">
        <v>2772</v>
      </c>
      <c r="N197">
        <v>1</v>
      </c>
      <c r="O197">
        <v>2</v>
      </c>
      <c r="P197">
        <v>3</v>
      </c>
      <c r="Q197" s="17" t="str" cm="1">
        <f t="array" ref="Q197">IF(AND(Table3[[#This Row],[Team A goals]:[Team B goals]]&gt;0),"yes","no")</f>
        <v>yes</v>
      </c>
      <c r="R197" t="s">
        <v>2794</v>
      </c>
      <c r="S197" s="17" t="str">
        <f>IF(Table3[[#This Row],[Venue]]=Table3[[#This Row],[Team A]],"played at home","")</f>
        <v/>
      </c>
      <c r="T197" s="17" t="str" cm="1">
        <f t="array" ref="T197">IF(OR(Table3[[#This Row],[Team A]:[Team B]]="Spain"),"Spain match","")</f>
        <v>Spain match</v>
      </c>
      <c r="U197" s="23"/>
    </row>
    <row r="198" spans="11:21" x14ac:dyDescent="0.25">
      <c r="K198" s="11">
        <v>39617</v>
      </c>
      <c r="L198" t="s">
        <v>2768</v>
      </c>
      <c r="M198" t="s">
        <v>2783</v>
      </c>
      <c r="N198">
        <v>2</v>
      </c>
      <c r="O198">
        <v>0</v>
      </c>
      <c r="P198">
        <v>2</v>
      </c>
      <c r="Q198" s="17" t="str" cm="1">
        <f t="array" ref="Q198">IF(AND(Table3[[#This Row],[Team A goals]:[Team B goals]]&gt;0),"yes","no")</f>
        <v>no</v>
      </c>
      <c r="R198" t="s">
        <v>2794</v>
      </c>
      <c r="S198" s="17" t="str">
        <f>IF(Table3[[#This Row],[Venue]]=Table3[[#This Row],[Team A]],"played at home","")</f>
        <v/>
      </c>
      <c r="T198" s="17" t="str" cm="1">
        <f t="array" ref="T198">IF(OR(Table3[[#This Row],[Team A]:[Team B]]="Spain"),"Spain match","")</f>
        <v/>
      </c>
      <c r="U198" s="23"/>
    </row>
    <row r="199" spans="11:21" x14ac:dyDescent="0.25">
      <c r="K199" s="11">
        <v>39618</v>
      </c>
      <c r="L199" t="s">
        <v>2780</v>
      </c>
      <c r="M199" t="s">
        <v>2777</v>
      </c>
      <c r="N199">
        <v>2</v>
      </c>
      <c r="O199">
        <v>3</v>
      </c>
      <c r="P199">
        <v>5</v>
      </c>
      <c r="Q199" s="17" t="str" cm="1">
        <f t="array" ref="Q199">IF(AND(Table3[[#This Row],[Team A goals]:[Team B goals]]&gt;0),"yes","no")</f>
        <v>yes</v>
      </c>
      <c r="R199" t="s">
        <v>2785</v>
      </c>
      <c r="S199" s="17" t="str">
        <f>IF(Table3[[#This Row],[Venue]]=Table3[[#This Row],[Team A]],"played at home","")</f>
        <v/>
      </c>
      <c r="T199" s="17" t="str" cm="1">
        <f t="array" ref="T199">IF(OR(Table3[[#This Row],[Team A]:[Team B]]="Spain"),"Spain match","")</f>
        <v/>
      </c>
      <c r="U199" s="23"/>
    </row>
    <row r="200" spans="11:21" x14ac:dyDescent="0.25">
      <c r="K200" s="11">
        <v>39619</v>
      </c>
      <c r="L200" t="s">
        <v>2789</v>
      </c>
      <c r="M200" t="s">
        <v>2788</v>
      </c>
      <c r="N200">
        <v>1</v>
      </c>
      <c r="O200">
        <v>1</v>
      </c>
      <c r="P200">
        <v>2</v>
      </c>
      <c r="Q200" s="17" t="str" cm="1">
        <f t="array" ref="Q200">IF(AND(Table3[[#This Row],[Team A goals]:[Team B goals]]&gt;0),"yes","no")</f>
        <v>yes</v>
      </c>
      <c r="R200" t="s">
        <v>2794</v>
      </c>
      <c r="S200" s="17" t="str">
        <f>IF(Table3[[#This Row],[Venue]]=Table3[[#This Row],[Team A]],"played at home","")</f>
        <v/>
      </c>
      <c r="T200" s="17" t="str" cm="1">
        <f t="array" ref="T200">IF(OR(Table3[[#This Row],[Team A]:[Team B]]="Spain"),"Spain match","")</f>
        <v/>
      </c>
      <c r="U200" s="23"/>
    </row>
    <row r="201" spans="11:21" x14ac:dyDescent="0.25">
      <c r="K201" s="11">
        <v>39620</v>
      </c>
      <c r="L201" t="s">
        <v>2778</v>
      </c>
      <c r="M201" t="s">
        <v>2768</v>
      </c>
      <c r="N201">
        <v>1</v>
      </c>
      <c r="O201">
        <v>3</v>
      </c>
      <c r="P201">
        <v>4</v>
      </c>
      <c r="Q201" s="17" t="str" cm="1">
        <f t="array" ref="Q201">IF(AND(Table3[[#This Row],[Team A goals]:[Team B goals]]&gt;0),"yes","no")</f>
        <v>yes</v>
      </c>
      <c r="R201" t="s">
        <v>2785</v>
      </c>
      <c r="S201" s="17" t="str">
        <f>IF(Table3[[#This Row],[Venue]]=Table3[[#This Row],[Team A]],"played at home","")</f>
        <v/>
      </c>
      <c r="T201" s="17" t="str" cm="1">
        <f t="array" ref="T201">IF(OR(Table3[[#This Row],[Team A]:[Team B]]="Spain"),"Spain match","")</f>
        <v/>
      </c>
      <c r="U201" s="23"/>
    </row>
    <row r="202" spans="11:21" x14ac:dyDescent="0.25">
      <c r="K202" s="11">
        <v>39621</v>
      </c>
      <c r="L202" t="s">
        <v>2772</v>
      </c>
      <c r="M202" t="s">
        <v>2775</v>
      </c>
      <c r="N202">
        <v>0</v>
      </c>
      <c r="O202">
        <v>0</v>
      </c>
      <c r="P202">
        <v>0</v>
      </c>
      <c r="Q202" s="17" t="str" cm="1">
        <f t="array" ref="Q202">IF(AND(Table3[[#This Row],[Team A goals]:[Team B goals]]&gt;0),"yes","no")</f>
        <v>no</v>
      </c>
      <c r="R202" t="s">
        <v>2794</v>
      </c>
      <c r="S202" s="17" t="str">
        <f>IF(Table3[[#This Row],[Venue]]=Table3[[#This Row],[Team A]],"played at home","")</f>
        <v/>
      </c>
      <c r="T202" s="17" t="str" cm="1">
        <f t="array" ref="T202">IF(OR(Table3[[#This Row],[Team A]:[Team B]]="Spain"),"Spain match","")</f>
        <v>Spain match</v>
      </c>
      <c r="U202" s="23"/>
    </row>
    <row r="203" spans="11:21" x14ac:dyDescent="0.25">
      <c r="K203" s="11">
        <v>39624</v>
      </c>
      <c r="L203" t="s">
        <v>2777</v>
      </c>
      <c r="M203" t="s">
        <v>2788</v>
      </c>
      <c r="N203">
        <v>3</v>
      </c>
      <c r="O203">
        <v>2</v>
      </c>
      <c r="P203">
        <v>5</v>
      </c>
      <c r="Q203" s="17" t="str" cm="1">
        <f t="array" ref="Q203">IF(AND(Table3[[#This Row],[Team A goals]:[Team B goals]]&gt;0),"yes","no")</f>
        <v>yes</v>
      </c>
      <c r="R203" t="s">
        <v>2785</v>
      </c>
      <c r="S203" s="17" t="str">
        <f>IF(Table3[[#This Row],[Venue]]=Table3[[#This Row],[Team A]],"played at home","")</f>
        <v/>
      </c>
      <c r="T203" s="17" t="str" cm="1">
        <f t="array" ref="T203">IF(OR(Table3[[#This Row],[Team A]:[Team B]]="Spain"),"Spain match","")</f>
        <v/>
      </c>
      <c r="U203" s="23"/>
    </row>
    <row r="204" spans="11:21" x14ac:dyDescent="0.25">
      <c r="K204" s="11">
        <v>39625</v>
      </c>
      <c r="L204" t="s">
        <v>2768</v>
      </c>
      <c r="M204" t="s">
        <v>2772</v>
      </c>
      <c r="N204">
        <v>0</v>
      </c>
      <c r="O204">
        <v>3</v>
      </c>
      <c r="P204">
        <v>3</v>
      </c>
      <c r="Q204" s="17" t="str" cm="1">
        <f t="array" ref="Q204">IF(AND(Table3[[#This Row],[Team A goals]:[Team B goals]]&gt;0),"yes","no")</f>
        <v>no</v>
      </c>
      <c r="R204" t="s">
        <v>2794</v>
      </c>
      <c r="S204" s="17" t="str">
        <f>IF(Table3[[#This Row],[Venue]]=Table3[[#This Row],[Team A]],"played at home","")</f>
        <v/>
      </c>
      <c r="T204" s="17" t="str" cm="1">
        <f t="array" ref="T204">IF(OR(Table3[[#This Row],[Team A]:[Team B]]="Spain"),"Spain match","")</f>
        <v>Spain match</v>
      </c>
      <c r="U204" s="23"/>
    </row>
    <row r="205" spans="11:21" x14ac:dyDescent="0.25">
      <c r="K205" s="11">
        <v>39628</v>
      </c>
      <c r="L205" t="s">
        <v>2777</v>
      </c>
      <c r="M205" t="s">
        <v>2772</v>
      </c>
      <c r="N205">
        <v>0</v>
      </c>
      <c r="O205">
        <v>1</v>
      </c>
      <c r="P205">
        <v>1</v>
      </c>
      <c r="Q205" s="17" t="str" cm="1">
        <f t="array" ref="Q205">IF(AND(Table3[[#This Row],[Team A goals]:[Team B goals]]&gt;0),"yes","no")</f>
        <v>no</v>
      </c>
      <c r="R205" t="s">
        <v>2794</v>
      </c>
      <c r="S205" s="17" t="str">
        <f>IF(Table3[[#This Row],[Venue]]=Table3[[#This Row],[Team A]],"played at home","")</f>
        <v/>
      </c>
      <c r="T205" s="17" t="str" cm="1">
        <f t="array" ref="T205">IF(OR(Table3[[#This Row],[Team A]:[Team B]]="Spain"),"Spain match","")</f>
        <v>Spain match</v>
      </c>
      <c r="U205" s="23"/>
    </row>
    <row r="206" spans="11:21" x14ac:dyDescent="0.25">
      <c r="K206" s="11">
        <v>41068</v>
      </c>
      <c r="L206" t="s">
        <v>2795</v>
      </c>
      <c r="M206" t="s">
        <v>2779</v>
      </c>
      <c r="N206">
        <v>1</v>
      </c>
      <c r="O206">
        <v>1</v>
      </c>
      <c r="P206">
        <v>2</v>
      </c>
      <c r="Q206" s="17" t="str" cm="1">
        <f t="array" ref="Q206">IF(AND(Table3[[#This Row],[Team A goals]:[Team B goals]]&gt;0),"yes","no")</f>
        <v>yes</v>
      </c>
      <c r="R206" t="s">
        <v>2795</v>
      </c>
      <c r="S206" s="17" t="str">
        <f>IF(Table3[[#This Row],[Venue]]=Table3[[#This Row],[Team A]],"played at home","")</f>
        <v>played at home</v>
      </c>
      <c r="T206" s="17" t="str" cm="1">
        <f t="array" ref="T206">IF(OR(Table3[[#This Row],[Team A]:[Team B]]="Spain"),"Spain match","")</f>
        <v/>
      </c>
      <c r="U206" s="23"/>
    </row>
    <row r="207" spans="11:21" x14ac:dyDescent="0.25">
      <c r="K207" s="11">
        <v>41068</v>
      </c>
      <c r="L207" t="s">
        <v>2768</v>
      </c>
      <c r="M207" t="s">
        <v>2786</v>
      </c>
      <c r="N207">
        <v>4</v>
      </c>
      <c r="O207">
        <v>1</v>
      </c>
      <c r="P207">
        <v>5</v>
      </c>
      <c r="Q207" s="17" t="str" cm="1">
        <f t="array" ref="Q207">IF(AND(Table3[[#This Row],[Team A goals]:[Team B goals]]&gt;0),"yes","no")</f>
        <v>yes</v>
      </c>
      <c r="R207" t="s">
        <v>2795</v>
      </c>
      <c r="S207" s="17" t="str">
        <f>IF(Table3[[#This Row],[Venue]]=Table3[[#This Row],[Team A]],"played at home","")</f>
        <v/>
      </c>
      <c r="T207" s="17" t="str" cm="1">
        <f t="array" ref="T207">IF(OR(Table3[[#This Row],[Team A]:[Team B]]="Spain"),"Spain match","")</f>
        <v/>
      </c>
      <c r="U207" s="23"/>
    </row>
    <row r="208" spans="11:21" x14ac:dyDescent="0.25">
      <c r="K208" s="11">
        <v>41069</v>
      </c>
      <c r="L208" t="s">
        <v>2777</v>
      </c>
      <c r="M208" t="s">
        <v>2780</v>
      </c>
      <c r="N208">
        <v>1</v>
      </c>
      <c r="O208">
        <v>0</v>
      </c>
      <c r="P208">
        <v>1</v>
      </c>
      <c r="Q208" s="17" t="str" cm="1">
        <f t="array" ref="Q208">IF(AND(Table3[[#This Row],[Team A goals]:[Team B goals]]&gt;0),"yes","no")</f>
        <v>no</v>
      </c>
      <c r="R208" t="s">
        <v>2796</v>
      </c>
      <c r="S208" s="17" t="str">
        <f>IF(Table3[[#This Row],[Venue]]=Table3[[#This Row],[Team A]],"played at home","")</f>
        <v/>
      </c>
      <c r="T208" s="17" t="str" cm="1">
        <f t="array" ref="T208">IF(OR(Table3[[#This Row],[Team A]:[Team B]]="Spain"),"Spain match","")</f>
        <v/>
      </c>
      <c r="U208" s="23"/>
    </row>
    <row r="209" spans="11:21" x14ac:dyDescent="0.25">
      <c r="K209" s="11">
        <v>41069</v>
      </c>
      <c r="L209" t="s">
        <v>2778</v>
      </c>
      <c r="M209" t="s">
        <v>2771</v>
      </c>
      <c r="N209">
        <v>0</v>
      </c>
      <c r="O209">
        <v>1</v>
      </c>
      <c r="P209">
        <v>1</v>
      </c>
      <c r="Q209" s="17" t="str" cm="1">
        <f t="array" ref="Q209">IF(AND(Table3[[#This Row],[Team A goals]:[Team B goals]]&gt;0),"yes","no")</f>
        <v>no</v>
      </c>
      <c r="R209" t="s">
        <v>2796</v>
      </c>
      <c r="S209" s="17" t="str">
        <f>IF(Table3[[#This Row],[Venue]]=Table3[[#This Row],[Team A]],"played at home","")</f>
        <v/>
      </c>
      <c r="T209" s="17" t="str" cm="1">
        <f t="array" ref="T209">IF(OR(Table3[[#This Row],[Team A]:[Team B]]="Spain"),"Spain match","")</f>
        <v/>
      </c>
      <c r="U209" s="23"/>
    </row>
    <row r="210" spans="11:21" x14ac:dyDescent="0.25">
      <c r="K210" s="11">
        <v>41070</v>
      </c>
      <c r="L210" t="s">
        <v>2782</v>
      </c>
      <c r="M210" t="s">
        <v>2789</v>
      </c>
      <c r="N210">
        <v>1</v>
      </c>
      <c r="O210">
        <v>3</v>
      </c>
      <c r="P210">
        <v>4</v>
      </c>
      <c r="Q210" s="17" t="str" cm="1">
        <f t="array" ref="Q210">IF(AND(Table3[[#This Row],[Team A goals]:[Team B goals]]&gt;0),"yes","no")</f>
        <v>yes</v>
      </c>
      <c r="R210" t="s">
        <v>2795</v>
      </c>
      <c r="S210" s="17" t="str">
        <f>IF(Table3[[#This Row],[Venue]]=Table3[[#This Row],[Team A]],"played at home","")</f>
        <v/>
      </c>
      <c r="T210" s="17" t="str" cm="1">
        <f t="array" ref="T210">IF(OR(Table3[[#This Row],[Team A]:[Team B]]="Spain"),"Spain match","")</f>
        <v/>
      </c>
      <c r="U210" s="23"/>
    </row>
    <row r="211" spans="11:21" x14ac:dyDescent="0.25">
      <c r="K211" s="11">
        <v>41070</v>
      </c>
      <c r="L211" t="s">
        <v>2772</v>
      </c>
      <c r="M211" t="s">
        <v>2775</v>
      </c>
      <c r="N211">
        <v>1</v>
      </c>
      <c r="O211">
        <v>1</v>
      </c>
      <c r="P211">
        <v>2</v>
      </c>
      <c r="Q211" s="17" t="str" cm="1">
        <f t="array" ref="Q211">IF(AND(Table3[[#This Row],[Team A goals]:[Team B goals]]&gt;0),"yes","no")</f>
        <v>yes</v>
      </c>
      <c r="R211" t="s">
        <v>2795</v>
      </c>
      <c r="S211" s="17" t="str">
        <f>IF(Table3[[#This Row],[Venue]]=Table3[[#This Row],[Team A]],"played at home","")</f>
        <v/>
      </c>
      <c r="T211" s="17" t="str" cm="1">
        <f t="array" ref="T211">IF(OR(Table3[[#This Row],[Team A]:[Team B]]="Spain"),"Spain match","")</f>
        <v>Spain match</v>
      </c>
      <c r="U211" s="23"/>
    </row>
    <row r="212" spans="11:21" x14ac:dyDescent="0.25">
      <c r="K212" s="11">
        <v>41071</v>
      </c>
      <c r="L212" t="s">
        <v>2769</v>
      </c>
      <c r="M212" t="s">
        <v>2774</v>
      </c>
      <c r="N212">
        <v>1</v>
      </c>
      <c r="O212">
        <v>1</v>
      </c>
      <c r="P212">
        <v>2</v>
      </c>
      <c r="Q212" s="17" t="str" cm="1">
        <f t="array" ref="Q212">IF(AND(Table3[[#This Row],[Team A goals]:[Team B goals]]&gt;0),"yes","no")</f>
        <v>yes</v>
      </c>
      <c r="R212" t="s">
        <v>2796</v>
      </c>
      <c r="S212" s="17" t="str">
        <f>IF(Table3[[#This Row],[Venue]]=Table3[[#This Row],[Team A]],"played at home","")</f>
        <v/>
      </c>
      <c r="T212" s="17" t="str" cm="1">
        <f t="array" ref="T212">IF(OR(Table3[[#This Row],[Team A]:[Team B]]="Spain"),"Spain match","")</f>
        <v/>
      </c>
      <c r="U212" s="23"/>
    </row>
    <row r="213" spans="11:21" x14ac:dyDescent="0.25">
      <c r="K213" s="11">
        <v>41071</v>
      </c>
      <c r="L213" t="s">
        <v>2796</v>
      </c>
      <c r="M213" t="s">
        <v>2783</v>
      </c>
      <c r="N213">
        <v>2</v>
      </c>
      <c r="O213">
        <v>1</v>
      </c>
      <c r="P213">
        <v>3</v>
      </c>
      <c r="Q213" s="17" t="str" cm="1">
        <f t="array" ref="Q213">IF(AND(Table3[[#This Row],[Team A goals]:[Team B goals]]&gt;0),"yes","no")</f>
        <v>yes</v>
      </c>
      <c r="R213" t="s">
        <v>2796</v>
      </c>
      <c r="S213" s="17" t="str">
        <f>IF(Table3[[#This Row],[Venue]]=Table3[[#This Row],[Team A]],"played at home","")</f>
        <v>played at home</v>
      </c>
      <c r="T213" s="17" t="str" cm="1">
        <f t="array" ref="T213">IF(OR(Table3[[#This Row],[Team A]:[Team B]]="Spain"),"Spain match","")</f>
        <v/>
      </c>
      <c r="U213" s="23"/>
    </row>
    <row r="214" spans="11:21" x14ac:dyDescent="0.25">
      <c r="K214" s="11">
        <v>41072</v>
      </c>
      <c r="L214" t="s">
        <v>2779</v>
      </c>
      <c r="M214" t="s">
        <v>2786</v>
      </c>
      <c r="N214">
        <v>1</v>
      </c>
      <c r="O214">
        <v>2</v>
      </c>
      <c r="P214">
        <v>3</v>
      </c>
      <c r="Q214" s="17" t="str" cm="1">
        <f t="array" ref="Q214">IF(AND(Table3[[#This Row],[Team A goals]:[Team B goals]]&gt;0),"yes","no")</f>
        <v>yes</v>
      </c>
      <c r="R214" t="s">
        <v>2795</v>
      </c>
      <c r="S214" s="17" t="str">
        <f>IF(Table3[[#This Row],[Venue]]=Table3[[#This Row],[Team A]],"played at home","")</f>
        <v/>
      </c>
      <c r="T214" s="17" t="str" cm="1">
        <f t="array" ref="T214">IF(OR(Table3[[#This Row],[Team A]:[Team B]]="Spain"),"Spain match","")</f>
        <v/>
      </c>
      <c r="U214" s="23"/>
    </row>
    <row r="215" spans="11:21" x14ac:dyDescent="0.25">
      <c r="K215" s="11">
        <v>41072</v>
      </c>
      <c r="L215" t="s">
        <v>2795</v>
      </c>
      <c r="M215" t="s">
        <v>2768</v>
      </c>
      <c r="N215">
        <v>1</v>
      </c>
      <c r="O215">
        <v>1</v>
      </c>
      <c r="P215">
        <v>2</v>
      </c>
      <c r="Q215" s="17" t="str" cm="1">
        <f t="array" ref="Q215">IF(AND(Table3[[#This Row],[Team A goals]:[Team B goals]]&gt;0),"yes","no")</f>
        <v>yes</v>
      </c>
      <c r="R215" t="s">
        <v>2795</v>
      </c>
      <c r="S215" s="17" t="str">
        <f>IF(Table3[[#This Row],[Venue]]=Table3[[#This Row],[Team A]],"played at home","")</f>
        <v>played at home</v>
      </c>
      <c r="T215" s="17" t="str" cm="1">
        <f t="array" ref="T215">IF(OR(Table3[[#This Row],[Team A]:[Team B]]="Spain"),"Spain match","")</f>
        <v/>
      </c>
      <c r="U215" s="23"/>
    </row>
    <row r="216" spans="11:21" x14ac:dyDescent="0.25">
      <c r="K216" s="11">
        <v>41073</v>
      </c>
      <c r="L216" t="s">
        <v>2771</v>
      </c>
      <c r="M216" t="s">
        <v>2780</v>
      </c>
      <c r="N216">
        <v>2</v>
      </c>
      <c r="O216">
        <v>3</v>
      </c>
      <c r="P216">
        <v>5</v>
      </c>
      <c r="Q216" s="17" t="str" cm="1">
        <f t="array" ref="Q216">IF(AND(Table3[[#This Row],[Team A goals]:[Team B goals]]&gt;0),"yes","no")</f>
        <v>yes</v>
      </c>
      <c r="R216" t="s">
        <v>2796</v>
      </c>
      <c r="S216" s="17" t="str">
        <f>IF(Table3[[#This Row],[Venue]]=Table3[[#This Row],[Team A]],"played at home","")</f>
        <v/>
      </c>
      <c r="T216" s="17" t="str" cm="1">
        <f t="array" ref="T216">IF(OR(Table3[[#This Row],[Team A]:[Team B]]="Spain"),"Spain match","")</f>
        <v/>
      </c>
      <c r="U216" s="23"/>
    </row>
    <row r="217" spans="11:21" x14ac:dyDescent="0.25">
      <c r="K217" s="11">
        <v>41073</v>
      </c>
      <c r="L217" t="s">
        <v>2778</v>
      </c>
      <c r="M217" t="s">
        <v>2777</v>
      </c>
      <c r="N217">
        <v>1</v>
      </c>
      <c r="O217">
        <v>2</v>
      </c>
      <c r="P217">
        <v>3</v>
      </c>
      <c r="Q217" s="17" t="str" cm="1">
        <f t="array" ref="Q217">IF(AND(Table3[[#This Row],[Team A goals]:[Team B goals]]&gt;0),"yes","no")</f>
        <v>yes</v>
      </c>
      <c r="R217" t="s">
        <v>2796</v>
      </c>
      <c r="S217" s="17" t="str">
        <f>IF(Table3[[#This Row],[Venue]]=Table3[[#This Row],[Team A]],"played at home","")</f>
        <v/>
      </c>
      <c r="T217" s="17" t="str" cm="1">
        <f t="array" ref="T217">IF(OR(Table3[[#This Row],[Team A]:[Team B]]="Spain"),"Spain match","")</f>
        <v/>
      </c>
      <c r="U217" s="23"/>
    </row>
    <row r="218" spans="11:21" x14ac:dyDescent="0.25">
      <c r="K218" s="11">
        <v>41074</v>
      </c>
      <c r="L218" t="s">
        <v>2775</v>
      </c>
      <c r="M218" t="s">
        <v>2789</v>
      </c>
      <c r="N218">
        <v>1</v>
      </c>
      <c r="O218">
        <v>1</v>
      </c>
      <c r="P218">
        <v>2</v>
      </c>
      <c r="Q218" s="17" t="str" cm="1">
        <f t="array" ref="Q218">IF(AND(Table3[[#This Row],[Team A goals]:[Team B goals]]&gt;0),"yes","no")</f>
        <v>yes</v>
      </c>
      <c r="R218" t="s">
        <v>2795</v>
      </c>
      <c r="S218" s="17" t="str">
        <f>IF(Table3[[#This Row],[Venue]]=Table3[[#This Row],[Team A]],"played at home","")</f>
        <v/>
      </c>
      <c r="T218" s="17" t="str" cm="1">
        <f t="array" ref="T218">IF(OR(Table3[[#This Row],[Team A]:[Team B]]="Spain"),"Spain match","")</f>
        <v/>
      </c>
      <c r="U218" s="23"/>
    </row>
    <row r="219" spans="11:21" x14ac:dyDescent="0.25">
      <c r="K219" s="11">
        <v>41074</v>
      </c>
      <c r="L219" t="s">
        <v>2772</v>
      </c>
      <c r="M219" t="s">
        <v>2782</v>
      </c>
      <c r="N219">
        <v>4</v>
      </c>
      <c r="O219">
        <v>0</v>
      </c>
      <c r="P219">
        <v>4</v>
      </c>
      <c r="Q219" s="17" t="str" cm="1">
        <f t="array" ref="Q219">IF(AND(Table3[[#This Row],[Team A goals]:[Team B goals]]&gt;0),"yes","no")</f>
        <v>no</v>
      </c>
      <c r="R219" t="s">
        <v>2795</v>
      </c>
      <c r="S219" s="17" t="str">
        <f>IF(Table3[[#This Row],[Venue]]=Table3[[#This Row],[Team A]],"played at home","")</f>
        <v/>
      </c>
      <c r="T219" s="17" t="str" cm="1">
        <f t="array" ref="T219">IF(OR(Table3[[#This Row],[Team A]:[Team B]]="Spain"),"Spain match","")</f>
        <v>Spain match</v>
      </c>
      <c r="U219" s="23"/>
    </row>
    <row r="220" spans="11:21" x14ac:dyDescent="0.25">
      <c r="K220" s="11">
        <v>41075</v>
      </c>
      <c r="L220" t="s">
        <v>2783</v>
      </c>
      <c r="M220" t="s">
        <v>2774</v>
      </c>
      <c r="N220">
        <v>2</v>
      </c>
      <c r="O220">
        <v>3</v>
      </c>
      <c r="P220">
        <v>5</v>
      </c>
      <c r="Q220" s="17" t="str" cm="1">
        <f t="array" ref="Q220">IF(AND(Table3[[#This Row],[Team A goals]:[Team B goals]]&gt;0),"yes","no")</f>
        <v>yes</v>
      </c>
      <c r="R220" t="s">
        <v>2796</v>
      </c>
      <c r="S220" s="17" t="str">
        <f>IF(Table3[[#This Row],[Venue]]=Table3[[#This Row],[Team A]],"played at home","")</f>
        <v/>
      </c>
      <c r="T220" s="17" t="str" cm="1">
        <f t="array" ref="T220">IF(OR(Table3[[#This Row],[Team A]:[Team B]]="Spain"),"Spain match","")</f>
        <v/>
      </c>
      <c r="U220" s="23"/>
    </row>
    <row r="221" spans="11:21" x14ac:dyDescent="0.25">
      <c r="K221" s="11">
        <v>41075</v>
      </c>
      <c r="L221" t="s">
        <v>2796</v>
      </c>
      <c r="M221" t="s">
        <v>2769</v>
      </c>
      <c r="N221">
        <v>0</v>
      </c>
      <c r="O221">
        <v>2</v>
      </c>
      <c r="P221">
        <v>2</v>
      </c>
      <c r="Q221" s="17" t="str" cm="1">
        <f t="array" ref="Q221">IF(AND(Table3[[#This Row],[Team A goals]:[Team B goals]]&gt;0),"yes","no")</f>
        <v>no</v>
      </c>
      <c r="R221" t="s">
        <v>2796</v>
      </c>
      <c r="S221" s="17" t="str">
        <f>IF(Table3[[#This Row],[Venue]]=Table3[[#This Row],[Team A]],"played at home","")</f>
        <v>played at home</v>
      </c>
      <c r="T221" s="17" t="str" cm="1">
        <f t="array" ref="T221">IF(OR(Table3[[#This Row],[Team A]:[Team B]]="Spain"),"Spain match","")</f>
        <v/>
      </c>
      <c r="U221" s="23"/>
    </row>
    <row r="222" spans="11:21" x14ac:dyDescent="0.25">
      <c r="K222" s="11">
        <v>41076</v>
      </c>
      <c r="L222" t="s">
        <v>2779</v>
      </c>
      <c r="M222" t="s">
        <v>2768</v>
      </c>
      <c r="N222">
        <v>1</v>
      </c>
      <c r="O222">
        <v>0</v>
      </c>
      <c r="P222">
        <v>1</v>
      </c>
      <c r="Q222" s="17" t="str" cm="1">
        <f t="array" ref="Q222">IF(AND(Table3[[#This Row],[Team A goals]:[Team B goals]]&gt;0),"yes","no")</f>
        <v>no</v>
      </c>
      <c r="R222" t="s">
        <v>2795</v>
      </c>
      <c r="S222" s="17" t="str">
        <f>IF(Table3[[#This Row],[Venue]]=Table3[[#This Row],[Team A]],"played at home","")</f>
        <v/>
      </c>
      <c r="T222" s="17" t="str" cm="1">
        <f t="array" ref="T222">IF(OR(Table3[[#This Row],[Team A]:[Team B]]="Spain"),"Spain match","")</f>
        <v/>
      </c>
      <c r="U222" s="23"/>
    </row>
    <row r="223" spans="11:21" x14ac:dyDescent="0.25">
      <c r="K223" s="11">
        <v>41076</v>
      </c>
      <c r="L223" t="s">
        <v>2795</v>
      </c>
      <c r="M223" t="s">
        <v>2786</v>
      </c>
      <c r="N223">
        <v>0</v>
      </c>
      <c r="O223">
        <v>1</v>
      </c>
      <c r="P223">
        <v>1</v>
      </c>
      <c r="Q223" s="17" t="str" cm="1">
        <f t="array" ref="Q223">IF(AND(Table3[[#This Row],[Team A goals]:[Team B goals]]&gt;0),"yes","no")</f>
        <v>no</v>
      </c>
      <c r="R223" t="s">
        <v>2795</v>
      </c>
      <c r="S223" s="17" t="str">
        <f>IF(Table3[[#This Row],[Venue]]=Table3[[#This Row],[Team A]],"played at home","")</f>
        <v>played at home</v>
      </c>
      <c r="T223" s="17" t="str" cm="1">
        <f t="array" ref="T223">IF(OR(Table3[[#This Row],[Team A]:[Team B]]="Spain"),"Spain match","")</f>
        <v/>
      </c>
      <c r="U223" s="23"/>
    </row>
    <row r="224" spans="11:21" x14ac:dyDescent="0.25">
      <c r="K224" s="11">
        <v>41077</v>
      </c>
      <c r="L224" t="s">
        <v>2771</v>
      </c>
      <c r="M224" t="s">
        <v>2777</v>
      </c>
      <c r="N224">
        <v>1</v>
      </c>
      <c r="O224">
        <v>2</v>
      </c>
      <c r="P224">
        <v>3</v>
      </c>
      <c r="Q224" s="17" t="str" cm="1">
        <f t="array" ref="Q224">IF(AND(Table3[[#This Row],[Team A goals]:[Team B goals]]&gt;0),"yes","no")</f>
        <v>yes</v>
      </c>
      <c r="R224" t="s">
        <v>2796</v>
      </c>
      <c r="S224" s="17" t="str">
        <f>IF(Table3[[#This Row],[Venue]]=Table3[[#This Row],[Team A]],"played at home","")</f>
        <v/>
      </c>
      <c r="T224" s="17" t="str" cm="1">
        <f t="array" ref="T224">IF(OR(Table3[[#This Row],[Team A]:[Team B]]="Spain"),"Spain match","")</f>
        <v/>
      </c>
      <c r="U224" s="23"/>
    </row>
    <row r="225" spans="11:21" x14ac:dyDescent="0.25">
      <c r="K225" s="11">
        <v>41077</v>
      </c>
      <c r="L225" t="s">
        <v>2780</v>
      </c>
      <c r="M225" t="s">
        <v>2778</v>
      </c>
      <c r="N225">
        <v>2</v>
      </c>
      <c r="O225">
        <v>1</v>
      </c>
      <c r="P225">
        <v>3</v>
      </c>
      <c r="Q225" s="17" t="str" cm="1">
        <f t="array" ref="Q225">IF(AND(Table3[[#This Row],[Team A goals]:[Team B goals]]&gt;0),"yes","no")</f>
        <v>yes</v>
      </c>
      <c r="R225" t="s">
        <v>2796</v>
      </c>
      <c r="S225" s="17" t="str">
        <f>IF(Table3[[#This Row],[Venue]]=Table3[[#This Row],[Team A]],"played at home","")</f>
        <v/>
      </c>
      <c r="T225" s="17" t="str" cm="1">
        <f t="array" ref="T225">IF(OR(Table3[[#This Row],[Team A]:[Team B]]="Spain"),"Spain match","")</f>
        <v/>
      </c>
      <c r="U225" s="23"/>
    </row>
    <row r="226" spans="11:21" x14ac:dyDescent="0.25">
      <c r="K226" s="11">
        <v>41078</v>
      </c>
      <c r="L226" t="s">
        <v>2789</v>
      </c>
      <c r="M226" t="s">
        <v>2772</v>
      </c>
      <c r="N226">
        <v>0</v>
      </c>
      <c r="O226">
        <v>1</v>
      </c>
      <c r="P226">
        <v>1</v>
      </c>
      <c r="Q226" s="17" t="str" cm="1">
        <f t="array" ref="Q226">IF(AND(Table3[[#This Row],[Team A goals]:[Team B goals]]&gt;0),"yes","no")</f>
        <v>no</v>
      </c>
      <c r="R226" t="s">
        <v>2795</v>
      </c>
      <c r="S226" s="17" t="str">
        <f>IF(Table3[[#This Row],[Venue]]=Table3[[#This Row],[Team A]],"played at home","")</f>
        <v/>
      </c>
      <c r="T226" s="17" t="str" cm="1">
        <f t="array" ref="T226">IF(OR(Table3[[#This Row],[Team A]:[Team B]]="Spain"),"Spain match","")</f>
        <v>Spain match</v>
      </c>
      <c r="U226" s="23"/>
    </row>
    <row r="227" spans="11:21" x14ac:dyDescent="0.25">
      <c r="K227" s="11">
        <v>41078</v>
      </c>
      <c r="L227" t="s">
        <v>2775</v>
      </c>
      <c r="M227" t="s">
        <v>2782</v>
      </c>
      <c r="N227">
        <v>2</v>
      </c>
      <c r="O227">
        <v>0</v>
      </c>
      <c r="P227">
        <v>2</v>
      </c>
      <c r="Q227" s="17" t="str" cm="1">
        <f t="array" ref="Q227">IF(AND(Table3[[#This Row],[Team A goals]:[Team B goals]]&gt;0),"yes","no")</f>
        <v>no</v>
      </c>
      <c r="R227" t="s">
        <v>2795</v>
      </c>
      <c r="S227" s="17" t="str">
        <f>IF(Table3[[#This Row],[Venue]]=Table3[[#This Row],[Team A]],"played at home","")</f>
        <v/>
      </c>
      <c r="T227" s="17" t="str" cm="1">
        <f t="array" ref="T227">IF(OR(Table3[[#This Row],[Team A]:[Team B]]="Spain"),"Spain match","")</f>
        <v/>
      </c>
      <c r="U227" s="23"/>
    </row>
    <row r="228" spans="11:21" x14ac:dyDescent="0.25">
      <c r="K228" s="11">
        <v>41079</v>
      </c>
      <c r="L228" t="s">
        <v>2783</v>
      </c>
      <c r="M228" t="s">
        <v>2769</v>
      </c>
      <c r="N228">
        <v>2</v>
      </c>
      <c r="O228">
        <v>0</v>
      </c>
      <c r="P228">
        <v>2</v>
      </c>
      <c r="Q228" s="17" t="str" cm="1">
        <f t="array" ref="Q228">IF(AND(Table3[[#This Row],[Team A goals]:[Team B goals]]&gt;0),"yes","no")</f>
        <v>no</v>
      </c>
      <c r="R228" t="s">
        <v>2796</v>
      </c>
      <c r="S228" s="17" t="str">
        <f>IF(Table3[[#This Row],[Venue]]=Table3[[#This Row],[Team A]],"played at home","")</f>
        <v/>
      </c>
      <c r="T228" s="17" t="str" cm="1">
        <f t="array" ref="T228">IF(OR(Table3[[#This Row],[Team A]:[Team B]]="Spain"),"Spain match","")</f>
        <v/>
      </c>
      <c r="U228" s="23"/>
    </row>
    <row r="229" spans="11:21" x14ac:dyDescent="0.25">
      <c r="K229" s="11">
        <v>41079</v>
      </c>
      <c r="L229" t="s">
        <v>2796</v>
      </c>
      <c r="M229" t="s">
        <v>2774</v>
      </c>
      <c r="N229">
        <v>0</v>
      </c>
      <c r="O229">
        <v>1</v>
      </c>
      <c r="P229">
        <v>1</v>
      </c>
      <c r="Q229" s="17" t="str" cm="1">
        <f t="array" ref="Q229">IF(AND(Table3[[#This Row],[Team A goals]:[Team B goals]]&gt;0),"yes","no")</f>
        <v>no</v>
      </c>
      <c r="R229" t="s">
        <v>2796</v>
      </c>
      <c r="S229" s="17" t="str">
        <f>IF(Table3[[#This Row],[Venue]]=Table3[[#This Row],[Team A]],"played at home","")</f>
        <v>played at home</v>
      </c>
      <c r="T229" s="17" t="str" cm="1">
        <f t="array" ref="T229">IF(OR(Table3[[#This Row],[Team A]:[Team B]]="Spain"),"Spain match","")</f>
        <v/>
      </c>
      <c r="U229" s="23"/>
    </row>
    <row r="230" spans="11:21" x14ac:dyDescent="0.25">
      <c r="K230" s="11">
        <v>41081</v>
      </c>
      <c r="L230" t="s">
        <v>2786</v>
      </c>
      <c r="M230" t="s">
        <v>2780</v>
      </c>
      <c r="N230">
        <v>0</v>
      </c>
      <c r="O230">
        <v>1</v>
      </c>
      <c r="P230">
        <v>1</v>
      </c>
      <c r="Q230" s="17" t="str" cm="1">
        <f t="array" ref="Q230">IF(AND(Table3[[#This Row],[Team A goals]:[Team B goals]]&gt;0),"yes","no")</f>
        <v>no</v>
      </c>
      <c r="R230" t="s">
        <v>2795</v>
      </c>
      <c r="S230" s="17" t="str">
        <f>IF(Table3[[#This Row],[Venue]]=Table3[[#This Row],[Team A]],"played at home","")</f>
        <v/>
      </c>
      <c r="T230" s="17" t="str" cm="1">
        <f t="array" ref="T230">IF(OR(Table3[[#This Row],[Team A]:[Team B]]="Spain"),"Spain match","")</f>
        <v/>
      </c>
      <c r="U230" s="23"/>
    </row>
    <row r="231" spans="11:21" x14ac:dyDescent="0.25">
      <c r="K231" s="11">
        <v>41082</v>
      </c>
      <c r="L231" t="s">
        <v>2777</v>
      </c>
      <c r="M231" t="s">
        <v>2779</v>
      </c>
      <c r="N231">
        <v>4</v>
      </c>
      <c r="O231">
        <v>2</v>
      </c>
      <c r="P231">
        <v>6</v>
      </c>
      <c r="Q231" s="17" t="str" cm="1">
        <f t="array" ref="Q231">IF(AND(Table3[[#This Row],[Team A goals]:[Team B goals]]&gt;0),"yes","no")</f>
        <v>yes</v>
      </c>
      <c r="R231" t="s">
        <v>2795</v>
      </c>
      <c r="S231" s="17" t="str">
        <f>IF(Table3[[#This Row],[Venue]]=Table3[[#This Row],[Team A]],"played at home","")</f>
        <v/>
      </c>
      <c r="T231" s="17" t="str" cm="1">
        <f t="array" ref="T231">IF(OR(Table3[[#This Row],[Team A]:[Team B]]="Spain"),"Spain match","")</f>
        <v/>
      </c>
      <c r="U231" s="23"/>
    </row>
    <row r="232" spans="11:21" x14ac:dyDescent="0.25">
      <c r="K232" s="11">
        <v>41083</v>
      </c>
      <c r="L232" t="s">
        <v>2772</v>
      </c>
      <c r="M232" t="s">
        <v>2769</v>
      </c>
      <c r="N232">
        <v>2</v>
      </c>
      <c r="O232">
        <v>0</v>
      </c>
      <c r="P232">
        <v>2</v>
      </c>
      <c r="Q232" s="17" t="str" cm="1">
        <f t="array" ref="Q232">IF(AND(Table3[[#This Row],[Team A goals]:[Team B goals]]&gt;0),"yes","no")</f>
        <v>no</v>
      </c>
      <c r="R232" t="s">
        <v>2796</v>
      </c>
      <c r="S232" s="17" t="str">
        <f>IF(Table3[[#This Row],[Venue]]=Table3[[#This Row],[Team A]],"played at home","")</f>
        <v/>
      </c>
      <c r="T232" s="17" t="str" cm="1">
        <f t="array" ref="T232">IF(OR(Table3[[#This Row],[Team A]:[Team B]]="Spain"),"Spain match","")</f>
        <v>Spain match</v>
      </c>
      <c r="U232" s="23"/>
    </row>
    <row r="233" spans="11:21" x14ac:dyDescent="0.25">
      <c r="K233" s="11">
        <v>41084</v>
      </c>
      <c r="L233" t="s">
        <v>2774</v>
      </c>
      <c r="M233" t="s">
        <v>2775</v>
      </c>
      <c r="N233">
        <v>0</v>
      </c>
      <c r="O233">
        <v>0</v>
      </c>
      <c r="P233">
        <v>0</v>
      </c>
      <c r="Q233" s="17" t="str" cm="1">
        <f t="array" ref="Q233">IF(AND(Table3[[#This Row],[Team A goals]:[Team B goals]]&gt;0),"yes","no")</f>
        <v>no</v>
      </c>
      <c r="R233" t="s">
        <v>2796</v>
      </c>
      <c r="S233" s="17" t="str">
        <f>IF(Table3[[#This Row],[Venue]]=Table3[[#This Row],[Team A]],"played at home","")</f>
        <v/>
      </c>
      <c r="T233" s="17" t="str" cm="1">
        <f t="array" ref="T233">IF(OR(Table3[[#This Row],[Team A]:[Team B]]="Spain"),"Spain match","")</f>
        <v/>
      </c>
      <c r="U233" s="23"/>
    </row>
    <row r="234" spans="11:21" x14ac:dyDescent="0.25">
      <c r="K234" s="11">
        <v>41087</v>
      </c>
      <c r="L234" t="s">
        <v>2780</v>
      </c>
      <c r="M234" t="s">
        <v>2772</v>
      </c>
      <c r="N234">
        <v>0</v>
      </c>
      <c r="O234">
        <v>0</v>
      </c>
      <c r="P234">
        <v>0</v>
      </c>
      <c r="Q234" s="17" t="str" cm="1">
        <f t="array" ref="Q234">IF(AND(Table3[[#This Row],[Team A goals]:[Team B goals]]&gt;0),"yes","no")</f>
        <v>no</v>
      </c>
      <c r="R234" t="s">
        <v>2796</v>
      </c>
      <c r="S234" s="17" t="str">
        <f>IF(Table3[[#This Row],[Venue]]=Table3[[#This Row],[Team A]],"played at home","")</f>
        <v/>
      </c>
      <c r="T234" s="17" t="str" cm="1">
        <f t="array" ref="T234">IF(OR(Table3[[#This Row],[Team A]:[Team B]]="Spain"),"Spain match","")</f>
        <v>Spain match</v>
      </c>
      <c r="U234" s="23"/>
    </row>
    <row r="235" spans="11:21" x14ac:dyDescent="0.25">
      <c r="K235" s="11">
        <v>41088</v>
      </c>
      <c r="L235" t="s">
        <v>2777</v>
      </c>
      <c r="M235" t="s">
        <v>2775</v>
      </c>
      <c r="N235">
        <v>1</v>
      </c>
      <c r="O235">
        <v>2</v>
      </c>
      <c r="P235">
        <v>3</v>
      </c>
      <c r="Q235" s="17" t="str" cm="1">
        <f t="array" ref="Q235">IF(AND(Table3[[#This Row],[Team A goals]:[Team B goals]]&gt;0),"yes","no")</f>
        <v>yes</v>
      </c>
      <c r="R235" t="s">
        <v>2795</v>
      </c>
      <c r="S235" s="17" t="str">
        <f>IF(Table3[[#This Row],[Venue]]=Table3[[#This Row],[Team A]],"played at home","")</f>
        <v/>
      </c>
      <c r="T235" s="17" t="str" cm="1">
        <f t="array" ref="T235">IF(OR(Table3[[#This Row],[Team A]:[Team B]]="Spain"),"Spain match","")</f>
        <v/>
      </c>
      <c r="U235" s="23"/>
    </row>
    <row r="236" spans="11:21" x14ac:dyDescent="0.25">
      <c r="K236" s="11">
        <v>41091</v>
      </c>
      <c r="L236" t="s">
        <v>2772</v>
      </c>
      <c r="M236" t="s">
        <v>2775</v>
      </c>
      <c r="N236">
        <v>4</v>
      </c>
      <c r="O236">
        <v>0</v>
      </c>
      <c r="P236">
        <v>4</v>
      </c>
      <c r="Q236" s="17" t="str" cm="1">
        <f t="array" ref="Q236">IF(AND(Table3[[#This Row],[Team A goals]:[Team B goals]]&gt;0),"yes","no")</f>
        <v>no</v>
      </c>
      <c r="R236" t="s">
        <v>2796</v>
      </c>
      <c r="S236" s="17" t="str">
        <f>IF(Table3[[#This Row],[Venue]]=Table3[[#This Row],[Team A]],"played at home","")</f>
        <v/>
      </c>
      <c r="T236" s="17" t="str" cm="1">
        <f t="array" ref="T236">IF(OR(Table3[[#This Row],[Team A]:[Team B]]="Spain"),"Spain match","")</f>
        <v>Spain match</v>
      </c>
      <c r="U236" s="23"/>
    </row>
    <row r="237" spans="11:21" x14ac:dyDescent="0.25">
      <c r="K237" s="11">
        <v>42531</v>
      </c>
      <c r="L237" t="s">
        <v>2769</v>
      </c>
      <c r="M237" t="s">
        <v>2781</v>
      </c>
      <c r="N237">
        <v>2</v>
      </c>
      <c r="O237">
        <v>1</v>
      </c>
      <c r="P237">
        <v>3</v>
      </c>
      <c r="Q237" s="17" t="str" cm="1">
        <f t="array" ref="Q237">IF(AND(Table3[[#This Row],[Team A goals]:[Team B goals]]&gt;0),"yes","no")</f>
        <v>yes</v>
      </c>
      <c r="R237" t="s">
        <v>2769</v>
      </c>
      <c r="S237" s="17" t="str">
        <f>IF(Table3[[#This Row],[Venue]]=Table3[[#This Row],[Team A]],"played at home","")</f>
        <v>played at home</v>
      </c>
      <c r="T237" s="17" t="str" cm="1">
        <f t="array" ref="T237">IF(OR(Table3[[#This Row],[Team A]:[Team B]]="Spain"),"Spain match","")</f>
        <v/>
      </c>
      <c r="U237" s="23"/>
    </row>
    <row r="238" spans="11:21" x14ac:dyDescent="0.25">
      <c r="K238" s="11">
        <v>42532</v>
      </c>
      <c r="L238" t="s">
        <v>2797</v>
      </c>
      <c r="M238" t="s">
        <v>2785</v>
      </c>
      <c r="N238">
        <v>0</v>
      </c>
      <c r="O238">
        <v>1</v>
      </c>
      <c r="P238">
        <v>1</v>
      </c>
      <c r="Q238" s="17" t="str" cm="1">
        <f t="array" ref="Q238">IF(AND(Table3[[#This Row],[Team A goals]:[Team B goals]]&gt;0),"yes","no")</f>
        <v>no</v>
      </c>
      <c r="R238" t="s">
        <v>2769</v>
      </c>
      <c r="S238" s="17" t="str">
        <f>IF(Table3[[#This Row],[Venue]]=Table3[[#This Row],[Team A]],"played at home","")</f>
        <v/>
      </c>
      <c r="T238" s="17" t="str" cm="1">
        <f t="array" ref="T238">IF(OR(Table3[[#This Row],[Team A]:[Team B]]="Spain"),"Spain match","")</f>
        <v/>
      </c>
      <c r="U238" s="23"/>
    </row>
    <row r="239" spans="11:21" x14ac:dyDescent="0.25">
      <c r="K239" s="11">
        <v>42532</v>
      </c>
      <c r="L239" t="s">
        <v>2774</v>
      </c>
      <c r="M239" t="s">
        <v>2768</v>
      </c>
      <c r="N239">
        <v>1</v>
      </c>
      <c r="O239">
        <v>1</v>
      </c>
      <c r="P239">
        <v>2</v>
      </c>
      <c r="Q239" s="17" t="str" cm="1">
        <f t="array" ref="Q239">IF(AND(Table3[[#This Row],[Team A goals]:[Team B goals]]&gt;0),"yes","no")</f>
        <v>yes</v>
      </c>
      <c r="R239" t="s">
        <v>2769</v>
      </c>
      <c r="S239" s="17" t="str">
        <f>IF(Table3[[#This Row],[Venue]]=Table3[[#This Row],[Team A]],"played at home","")</f>
        <v/>
      </c>
      <c r="T239" s="17" t="str" cm="1">
        <f t="array" ref="T239">IF(OR(Table3[[#This Row],[Team A]:[Team B]]="Spain"),"Spain match","")</f>
        <v/>
      </c>
      <c r="U239" s="23"/>
    </row>
    <row r="240" spans="11:21" x14ac:dyDescent="0.25">
      <c r="K240" s="11">
        <v>42532</v>
      </c>
      <c r="L240" t="s">
        <v>2798</v>
      </c>
      <c r="M240" t="s">
        <v>2799</v>
      </c>
      <c r="N240">
        <v>2</v>
      </c>
      <c r="O240">
        <v>1</v>
      </c>
      <c r="P240">
        <v>3</v>
      </c>
      <c r="Q240" s="17" t="str" cm="1">
        <f t="array" ref="Q240">IF(AND(Table3[[#This Row],[Team A goals]:[Team B goals]]&gt;0),"yes","no")</f>
        <v>yes</v>
      </c>
      <c r="R240" t="s">
        <v>2769</v>
      </c>
      <c r="S240" s="17" t="str">
        <f>IF(Table3[[#This Row],[Venue]]=Table3[[#This Row],[Team A]],"played at home","")</f>
        <v/>
      </c>
      <c r="T240" s="17" t="str" cm="1">
        <f t="array" ref="T240">IF(OR(Table3[[#This Row],[Team A]:[Team B]]="Spain"),"Spain match","")</f>
        <v/>
      </c>
      <c r="U240" s="23"/>
    </row>
    <row r="241" spans="11:21" x14ac:dyDescent="0.25">
      <c r="K241" s="11">
        <v>42533</v>
      </c>
      <c r="L241" t="s">
        <v>2777</v>
      </c>
      <c r="M241" t="s">
        <v>2796</v>
      </c>
      <c r="N241">
        <v>2</v>
      </c>
      <c r="O241">
        <v>0</v>
      </c>
      <c r="P241">
        <v>2</v>
      </c>
      <c r="Q241" s="17" t="str" cm="1">
        <f t="array" ref="Q241">IF(AND(Table3[[#This Row],[Team A goals]:[Team B goals]]&gt;0),"yes","no")</f>
        <v>no</v>
      </c>
      <c r="R241" t="s">
        <v>2769</v>
      </c>
      <c r="S241" s="17" t="str">
        <f>IF(Table3[[#This Row],[Venue]]=Table3[[#This Row],[Team A]],"played at home","")</f>
        <v/>
      </c>
      <c r="T241" s="17" t="str" cm="1">
        <f t="array" ref="T241">IF(OR(Table3[[#This Row],[Team A]:[Team B]]="Spain"),"Spain match","")</f>
        <v/>
      </c>
      <c r="U241" s="23"/>
    </row>
    <row r="242" spans="11:21" x14ac:dyDescent="0.25">
      <c r="K242" s="11">
        <v>42533</v>
      </c>
      <c r="L242" t="s">
        <v>2795</v>
      </c>
      <c r="M242" t="s">
        <v>2800</v>
      </c>
      <c r="N242">
        <v>1</v>
      </c>
      <c r="O242">
        <v>0</v>
      </c>
      <c r="P242">
        <v>1</v>
      </c>
      <c r="Q242" s="17" t="str" cm="1">
        <f t="array" ref="Q242">IF(AND(Table3[[#This Row],[Team A goals]:[Team B goals]]&gt;0),"yes","no")</f>
        <v>no</v>
      </c>
      <c r="R242" t="s">
        <v>2769</v>
      </c>
      <c r="S242" s="17" t="str">
        <f>IF(Table3[[#This Row],[Venue]]=Table3[[#This Row],[Team A]],"played at home","")</f>
        <v/>
      </c>
      <c r="T242" s="17" t="str" cm="1">
        <f t="array" ref="T242">IF(OR(Table3[[#This Row],[Team A]:[Team B]]="Spain"),"Spain match","")</f>
        <v/>
      </c>
      <c r="U242" s="23"/>
    </row>
    <row r="243" spans="11:21" x14ac:dyDescent="0.25">
      <c r="K243" s="11">
        <v>42533</v>
      </c>
      <c r="L243" t="s">
        <v>2788</v>
      </c>
      <c r="M243" t="s">
        <v>2789</v>
      </c>
      <c r="N243">
        <v>0</v>
      </c>
      <c r="O243">
        <v>1</v>
      </c>
      <c r="P243">
        <v>1</v>
      </c>
      <c r="Q243" s="17" t="str" cm="1">
        <f t="array" ref="Q243">IF(AND(Table3[[#This Row],[Team A goals]:[Team B goals]]&gt;0),"yes","no")</f>
        <v>no</v>
      </c>
      <c r="R243" t="s">
        <v>2769</v>
      </c>
      <c r="S243" s="17" t="str">
        <f>IF(Table3[[#This Row],[Venue]]=Table3[[#This Row],[Team A]],"played at home","")</f>
        <v/>
      </c>
      <c r="T243" s="17" t="str" cm="1">
        <f t="array" ref="T243">IF(OR(Table3[[#This Row],[Team A]:[Team B]]="Spain"),"Spain match","")</f>
        <v/>
      </c>
      <c r="U243" s="23"/>
    </row>
    <row r="244" spans="11:21" x14ac:dyDescent="0.25">
      <c r="K244" s="11">
        <v>42534</v>
      </c>
      <c r="L244" t="s">
        <v>2776</v>
      </c>
      <c r="M244" t="s">
        <v>2775</v>
      </c>
      <c r="N244">
        <v>0</v>
      </c>
      <c r="O244">
        <v>2</v>
      </c>
      <c r="P244">
        <v>2</v>
      </c>
      <c r="Q244" s="17" t="str" cm="1">
        <f t="array" ref="Q244">IF(AND(Table3[[#This Row],[Team A goals]:[Team B goals]]&gt;0),"yes","no")</f>
        <v>no</v>
      </c>
      <c r="R244" t="s">
        <v>2769</v>
      </c>
      <c r="S244" s="17" t="str">
        <f>IF(Table3[[#This Row],[Venue]]=Table3[[#This Row],[Team A]],"played at home","")</f>
        <v/>
      </c>
      <c r="T244" s="17" t="str" cm="1">
        <f t="array" ref="T244">IF(OR(Table3[[#This Row],[Team A]:[Team B]]="Spain"),"Spain match","")</f>
        <v/>
      </c>
      <c r="U244" s="23"/>
    </row>
    <row r="245" spans="11:21" x14ac:dyDescent="0.25">
      <c r="K245" s="11">
        <v>42534</v>
      </c>
      <c r="L245" t="s">
        <v>2782</v>
      </c>
      <c r="M245" t="s">
        <v>2783</v>
      </c>
      <c r="N245">
        <v>1</v>
      </c>
      <c r="O245">
        <v>1</v>
      </c>
      <c r="P245">
        <v>2</v>
      </c>
      <c r="Q245" s="17" t="str" cm="1">
        <f t="array" ref="Q245">IF(AND(Table3[[#This Row],[Team A goals]:[Team B goals]]&gt;0),"yes","no")</f>
        <v>yes</v>
      </c>
      <c r="R245" t="s">
        <v>2769</v>
      </c>
      <c r="S245" s="17" t="str">
        <f>IF(Table3[[#This Row],[Venue]]=Table3[[#This Row],[Team A]],"played at home","")</f>
        <v/>
      </c>
      <c r="T245" s="17" t="str" cm="1">
        <f t="array" ref="T245">IF(OR(Table3[[#This Row],[Team A]:[Team B]]="Spain"),"Spain match","")</f>
        <v/>
      </c>
      <c r="U245" s="23"/>
    </row>
    <row r="246" spans="11:21" x14ac:dyDescent="0.25">
      <c r="K246" s="11">
        <v>42534</v>
      </c>
      <c r="L246" t="s">
        <v>2772</v>
      </c>
      <c r="M246" t="s">
        <v>2786</v>
      </c>
      <c r="N246">
        <v>1</v>
      </c>
      <c r="O246">
        <v>0</v>
      </c>
      <c r="P246">
        <v>1</v>
      </c>
      <c r="Q246" s="17" t="str" cm="1">
        <f t="array" ref="Q246">IF(AND(Table3[[#This Row],[Team A goals]:[Team B goals]]&gt;0),"yes","no")</f>
        <v>no</v>
      </c>
      <c r="R246" t="s">
        <v>2769</v>
      </c>
      <c r="S246" s="17" t="str">
        <f>IF(Table3[[#This Row],[Venue]]=Table3[[#This Row],[Team A]],"played at home","")</f>
        <v/>
      </c>
      <c r="T246" s="17" t="str" cm="1">
        <f t="array" ref="T246">IF(OR(Table3[[#This Row],[Team A]:[Team B]]="Spain"),"Spain match","")</f>
        <v>Spain match</v>
      </c>
      <c r="U246" s="23"/>
    </row>
    <row r="247" spans="11:21" x14ac:dyDescent="0.25">
      <c r="K247" s="11">
        <v>42535</v>
      </c>
      <c r="L247" t="s">
        <v>2794</v>
      </c>
      <c r="M247" t="s">
        <v>2773</v>
      </c>
      <c r="N247">
        <v>0</v>
      </c>
      <c r="O247">
        <v>2</v>
      </c>
      <c r="P247">
        <v>2</v>
      </c>
      <c r="Q247" s="17" t="str" cm="1">
        <f t="array" ref="Q247">IF(AND(Table3[[#This Row],[Team A goals]:[Team B goals]]&gt;0),"yes","no")</f>
        <v>no</v>
      </c>
      <c r="R247" t="s">
        <v>2769</v>
      </c>
      <c r="S247" s="17" t="str">
        <f>IF(Table3[[#This Row],[Venue]]=Table3[[#This Row],[Team A]],"played at home","")</f>
        <v/>
      </c>
      <c r="T247" s="17" t="str" cm="1">
        <f t="array" ref="T247">IF(OR(Table3[[#This Row],[Team A]:[Team B]]="Spain"),"Spain match","")</f>
        <v/>
      </c>
      <c r="U247" s="23"/>
    </row>
    <row r="248" spans="11:21" x14ac:dyDescent="0.25">
      <c r="K248" s="11">
        <v>42535</v>
      </c>
      <c r="L248" t="s">
        <v>2780</v>
      </c>
      <c r="M248" t="s">
        <v>2801</v>
      </c>
      <c r="N248">
        <v>1</v>
      </c>
      <c r="O248">
        <v>1</v>
      </c>
      <c r="P248">
        <v>2</v>
      </c>
      <c r="Q248" s="17" t="str" cm="1">
        <f t="array" ref="Q248">IF(AND(Table3[[#This Row],[Team A goals]:[Team B goals]]&gt;0),"yes","no")</f>
        <v>yes</v>
      </c>
      <c r="R248" t="s">
        <v>2769</v>
      </c>
      <c r="S248" s="17" t="str">
        <f>IF(Table3[[#This Row],[Venue]]=Table3[[#This Row],[Team A]],"played at home","")</f>
        <v/>
      </c>
      <c r="T248" s="17" t="str" cm="1">
        <f t="array" ref="T248">IF(OR(Table3[[#This Row],[Team A]:[Team B]]="Spain"),"Spain match","")</f>
        <v/>
      </c>
      <c r="U248" s="23"/>
    </row>
    <row r="249" spans="11:21" x14ac:dyDescent="0.25">
      <c r="K249" s="11">
        <v>42536</v>
      </c>
      <c r="L249" t="s">
        <v>2769</v>
      </c>
      <c r="M249" t="s">
        <v>2797</v>
      </c>
      <c r="N249">
        <v>2</v>
      </c>
      <c r="O249">
        <v>0</v>
      </c>
      <c r="P249">
        <v>2</v>
      </c>
      <c r="Q249" s="17" t="str" cm="1">
        <f t="array" ref="Q249">IF(AND(Table3[[#This Row],[Team A goals]:[Team B goals]]&gt;0),"yes","no")</f>
        <v>no</v>
      </c>
      <c r="R249" t="s">
        <v>2769</v>
      </c>
      <c r="S249" s="17" t="str">
        <f>IF(Table3[[#This Row],[Venue]]=Table3[[#This Row],[Team A]],"played at home","")</f>
        <v>played at home</v>
      </c>
      <c r="T249" s="17" t="str" cm="1">
        <f t="array" ref="T249">IF(OR(Table3[[#This Row],[Team A]:[Team B]]="Spain"),"Spain match","")</f>
        <v/>
      </c>
      <c r="U249" s="23"/>
    </row>
    <row r="250" spans="11:21" x14ac:dyDescent="0.25">
      <c r="K250" s="11">
        <v>42536</v>
      </c>
      <c r="L250" t="s">
        <v>2781</v>
      </c>
      <c r="M250" t="s">
        <v>2785</v>
      </c>
      <c r="N250">
        <v>1</v>
      </c>
      <c r="O250">
        <v>1</v>
      </c>
      <c r="P250">
        <v>2</v>
      </c>
      <c r="Q250" s="17" t="str" cm="1">
        <f t="array" ref="Q250">IF(AND(Table3[[#This Row],[Team A goals]:[Team B goals]]&gt;0),"yes","no")</f>
        <v>yes</v>
      </c>
      <c r="R250" t="s">
        <v>2769</v>
      </c>
      <c r="S250" s="17" t="str">
        <f>IF(Table3[[#This Row],[Venue]]=Table3[[#This Row],[Team A]],"played at home","")</f>
        <v/>
      </c>
      <c r="T250" s="17" t="str" cm="1">
        <f t="array" ref="T250">IF(OR(Table3[[#This Row],[Team A]:[Team B]]="Spain"),"Spain match","")</f>
        <v/>
      </c>
      <c r="U250" s="23"/>
    </row>
    <row r="251" spans="11:21" x14ac:dyDescent="0.25">
      <c r="K251" s="11">
        <v>42536</v>
      </c>
      <c r="L251" t="s">
        <v>2768</v>
      </c>
      <c r="M251" t="s">
        <v>2799</v>
      </c>
      <c r="N251">
        <v>1</v>
      </c>
      <c r="O251">
        <v>2</v>
      </c>
      <c r="P251">
        <v>3</v>
      </c>
      <c r="Q251" s="17" t="str" cm="1">
        <f t="array" ref="Q251">IF(AND(Table3[[#This Row],[Team A goals]:[Team B goals]]&gt;0),"yes","no")</f>
        <v>yes</v>
      </c>
      <c r="R251" t="s">
        <v>2769</v>
      </c>
      <c r="S251" s="17" t="str">
        <f>IF(Table3[[#This Row],[Venue]]=Table3[[#This Row],[Team A]],"played at home","")</f>
        <v/>
      </c>
      <c r="T251" s="17" t="str" cm="1">
        <f t="array" ref="T251">IF(OR(Table3[[#This Row],[Team A]:[Team B]]="Spain"),"Spain match","")</f>
        <v/>
      </c>
      <c r="U251" s="23"/>
    </row>
    <row r="252" spans="11:21" x14ac:dyDescent="0.25">
      <c r="K252" s="11">
        <v>42537</v>
      </c>
      <c r="L252" t="s">
        <v>2774</v>
      </c>
      <c r="M252" t="s">
        <v>2798</v>
      </c>
      <c r="N252">
        <v>2</v>
      </c>
      <c r="O252">
        <v>1</v>
      </c>
      <c r="P252">
        <v>3</v>
      </c>
      <c r="Q252" s="17" t="str" cm="1">
        <f t="array" ref="Q252">IF(AND(Table3[[#This Row],[Team A goals]:[Team B goals]]&gt;0),"yes","no")</f>
        <v>yes</v>
      </c>
      <c r="R252" t="s">
        <v>2769</v>
      </c>
      <c r="S252" s="17" t="str">
        <f>IF(Table3[[#This Row],[Venue]]=Table3[[#This Row],[Team A]],"played at home","")</f>
        <v/>
      </c>
      <c r="T252" s="17" t="str" cm="1">
        <f t="array" ref="T252">IF(OR(Table3[[#This Row],[Team A]:[Team B]]="Spain"),"Spain match","")</f>
        <v/>
      </c>
      <c r="U252" s="23"/>
    </row>
    <row r="253" spans="11:21" x14ac:dyDescent="0.25">
      <c r="K253" s="11">
        <v>42537</v>
      </c>
      <c r="L253" t="s">
        <v>2777</v>
      </c>
      <c r="M253" t="s">
        <v>2795</v>
      </c>
      <c r="N253">
        <v>0</v>
      </c>
      <c r="O253">
        <v>0</v>
      </c>
      <c r="P253">
        <v>0</v>
      </c>
      <c r="Q253" s="17" t="str" cm="1">
        <f t="array" ref="Q253">IF(AND(Table3[[#This Row],[Team A goals]:[Team B goals]]&gt;0),"yes","no")</f>
        <v>no</v>
      </c>
      <c r="R253" t="s">
        <v>2769</v>
      </c>
      <c r="S253" s="17" t="str">
        <f>IF(Table3[[#This Row],[Venue]]=Table3[[#This Row],[Team A]],"played at home","")</f>
        <v/>
      </c>
      <c r="T253" s="17" t="str" cm="1">
        <f t="array" ref="T253">IF(OR(Table3[[#This Row],[Team A]:[Team B]]="Spain"),"Spain match","")</f>
        <v/>
      </c>
      <c r="U253" s="23"/>
    </row>
    <row r="254" spans="11:21" x14ac:dyDescent="0.25">
      <c r="K254" s="11">
        <v>42537</v>
      </c>
      <c r="L254" t="s">
        <v>2796</v>
      </c>
      <c r="M254" t="s">
        <v>2800</v>
      </c>
      <c r="N254">
        <v>0</v>
      </c>
      <c r="O254">
        <v>2</v>
      </c>
      <c r="P254">
        <v>2</v>
      </c>
      <c r="Q254" s="17" t="str" cm="1">
        <f t="array" ref="Q254">IF(AND(Table3[[#This Row],[Team A goals]:[Team B goals]]&gt;0),"yes","no")</f>
        <v>no</v>
      </c>
      <c r="R254" t="s">
        <v>2769</v>
      </c>
      <c r="S254" s="17" t="str">
        <f>IF(Table3[[#This Row],[Venue]]=Table3[[#This Row],[Team A]],"played at home","")</f>
        <v/>
      </c>
      <c r="T254" s="17" t="str" cm="1">
        <f t="array" ref="T254">IF(OR(Table3[[#This Row],[Team A]:[Team B]]="Spain"),"Spain match","")</f>
        <v/>
      </c>
      <c r="U254" s="23"/>
    </row>
    <row r="255" spans="11:21" x14ac:dyDescent="0.25">
      <c r="K255" s="11">
        <v>42538</v>
      </c>
      <c r="L255" t="s">
        <v>2786</v>
      </c>
      <c r="M255" t="s">
        <v>2789</v>
      </c>
      <c r="N255">
        <v>2</v>
      </c>
      <c r="O255">
        <v>2</v>
      </c>
      <c r="P255">
        <v>4</v>
      </c>
      <c r="Q255" s="17" t="str" cm="1">
        <f t="array" ref="Q255">IF(AND(Table3[[#This Row],[Team A goals]:[Team B goals]]&gt;0),"yes","no")</f>
        <v>yes</v>
      </c>
      <c r="R255" t="s">
        <v>2769</v>
      </c>
      <c r="S255" s="17" t="str">
        <f>IF(Table3[[#This Row],[Venue]]=Table3[[#This Row],[Team A]],"played at home","")</f>
        <v/>
      </c>
      <c r="T255" s="17" t="str" cm="1">
        <f t="array" ref="T255">IF(OR(Table3[[#This Row],[Team A]:[Team B]]="Spain"),"Spain match","")</f>
        <v/>
      </c>
      <c r="U255" s="23"/>
    </row>
    <row r="256" spans="11:21" x14ac:dyDescent="0.25">
      <c r="K256" s="11">
        <v>42538</v>
      </c>
      <c r="L256" t="s">
        <v>2775</v>
      </c>
      <c r="M256" t="s">
        <v>2783</v>
      </c>
      <c r="N256">
        <v>1</v>
      </c>
      <c r="O256">
        <v>0</v>
      </c>
      <c r="P256">
        <v>1</v>
      </c>
      <c r="Q256" s="17" t="str" cm="1">
        <f t="array" ref="Q256">IF(AND(Table3[[#This Row],[Team A goals]:[Team B goals]]&gt;0),"yes","no")</f>
        <v>no</v>
      </c>
      <c r="R256" t="s">
        <v>2769</v>
      </c>
      <c r="S256" s="17" t="str">
        <f>IF(Table3[[#This Row],[Venue]]=Table3[[#This Row],[Team A]],"played at home","")</f>
        <v/>
      </c>
      <c r="T256" s="17" t="str" cm="1">
        <f t="array" ref="T256">IF(OR(Table3[[#This Row],[Team A]:[Team B]]="Spain"),"Spain match","")</f>
        <v/>
      </c>
      <c r="U256" s="23"/>
    </row>
    <row r="257" spans="11:21" x14ac:dyDescent="0.25">
      <c r="K257" s="11">
        <v>42538</v>
      </c>
      <c r="L257" t="s">
        <v>2772</v>
      </c>
      <c r="M257" t="s">
        <v>2788</v>
      </c>
      <c r="N257">
        <v>3</v>
      </c>
      <c r="O257">
        <v>0</v>
      </c>
      <c r="P257">
        <v>3</v>
      </c>
      <c r="Q257" s="17" t="str" cm="1">
        <f t="array" ref="Q257">IF(AND(Table3[[#This Row],[Team A goals]:[Team B goals]]&gt;0),"yes","no")</f>
        <v>no</v>
      </c>
      <c r="R257" t="s">
        <v>2769</v>
      </c>
      <c r="S257" s="17" t="str">
        <f>IF(Table3[[#This Row],[Venue]]=Table3[[#This Row],[Team A]],"played at home","")</f>
        <v/>
      </c>
      <c r="T257" s="17" t="str" cm="1">
        <f t="array" ref="T257">IF(OR(Table3[[#This Row],[Team A]:[Team B]]="Spain"),"Spain match","")</f>
        <v>Spain match</v>
      </c>
      <c r="U257" s="23"/>
    </row>
    <row r="258" spans="11:21" x14ac:dyDescent="0.25">
      <c r="K258" s="11">
        <v>42539</v>
      </c>
      <c r="L258" t="s">
        <v>2776</v>
      </c>
      <c r="M258" t="s">
        <v>2782</v>
      </c>
      <c r="N258">
        <v>3</v>
      </c>
      <c r="O258">
        <v>0</v>
      </c>
      <c r="P258">
        <v>3</v>
      </c>
      <c r="Q258" s="17" t="str" cm="1">
        <f t="array" ref="Q258">IF(AND(Table3[[#This Row],[Team A goals]:[Team B goals]]&gt;0),"yes","no")</f>
        <v>no</v>
      </c>
      <c r="R258" t="s">
        <v>2769</v>
      </c>
      <c r="S258" s="17" t="str">
        <f>IF(Table3[[#This Row],[Venue]]=Table3[[#This Row],[Team A]],"played at home","")</f>
        <v/>
      </c>
      <c r="T258" s="17" t="str" cm="1">
        <f t="array" ref="T258">IF(OR(Table3[[#This Row],[Team A]:[Team B]]="Spain"),"Spain match","")</f>
        <v/>
      </c>
      <c r="U258" s="23"/>
    </row>
    <row r="259" spans="11:21" x14ac:dyDescent="0.25">
      <c r="K259" s="11">
        <v>42539</v>
      </c>
      <c r="L259" t="s">
        <v>2801</v>
      </c>
      <c r="M259" t="s">
        <v>2773</v>
      </c>
      <c r="N259">
        <v>1</v>
      </c>
      <c r="O259">
        <v>1</v>
      </c>
      <c r="P259">
        <v>2</v>
      </c>
      <c r="Q259" s="17" t="str" cm="1">
        <f t="array" ref="Q259">IF(AND(Table3[[#This Row],[Team A goals]:[Team B goals]]&gt;0),"yes","no")</f>
        <v>yes</v>
      </c>
      <c r="R259" t="s">
        <v>2769</v>
      </c>
      <c r="S259" s="17" t="str">
        <f>IF(Table3[[#This Row],[Venue]]=Table3[[#This Row],[Team A]],"played at home","")</f>
        <v/>
      </c>
      <c r="T259" s="17" t="str" cm="1">
        <f t="array" ref="T259">IF(OR(Table3[[#This Row],[Team A]:[Team B]]="Spain"),"Spain match","")</f>
        <v/>
      </c>
      <c r="U259" s="23"/>
    </row>
    <row r="260" spans="11:21" x14ac:dyDescent="0.25">
      <c r="K260" s="11">
        <v>42539</v>
      </c>
      <c r="L260" t="s">
        <v>2780</v>
      </c>
      <c r="M260" t="s">
        <v>2794</v>
      </c>
      <c r="N260">
        <v>0</v>
      </c>
      <c r="O260">
        <v>0</v>
      </c>
      <c r="P260">
        <v>0</v>
      </c>
      <c r="Q260" s="17" t="str" cm="1">
        <f t="array" ref="Q260">IF(AND(Table3[[#This Row],[Team A goals]:[Team B goals]]&gt;0),"yes","no")</f>
        <v>no</v>
      </c>
      <c r="R260" t="s">
        <v>2769</v>
      </c>
      <c r="S260" s="17" t="str">
        <f>IF(Table3[[#This Row],[Venue]]=Table3[[#This Row],[Team A]],"played at home","")</f>
        <v/>
      </c>
      <c r="T260" s="17" t="str" cm="1">
        <f t="array" ref="T260">IF(OR(Table3[[#This Row],[Team A]:[Team B]]="Spain"),"Spain match","")</f>
        <v/>
      </c>
      <c r="U260" s="23"/>
    </row>
    <row r="261" spans="11:21" x14ac:dyDescent="0.25">
      <c r="K261" s="11">
        <v>42540</v>
      </c>
      <c r="L261" t="s">
        <v>2769</v>
      </c>
      <c r="M261" t="s">
        <v>2785</v>
      </c>
      <c r="N261">
        <v>0</v>
      </c>
      <c r="O261">
        <v>0</v>
      </c>
      <c r="P261">
        <v>0</v>
      </c>
      <c r="Q261" s="17" t="str" cm="1">
        <f t="array" ref="Q261">IF(AND(Table3[[#This Row],[Team A goals]:[Team B goals]]&gt;0),"yes","no")</f>
        <v>no</v>
      </c>
      <c r="R261" t="s">
        <v>2769</v>
      </c>
      <c r="S261" s="17" t="str">
        <f>IF(Table3[[#This Row],[Venue]]=Table3[[#This Row],[Team A]],"played at home","")</f>
        <v>played at home</v>
      </c>
      <c r="T261" s="17" t="str" cm="1">
        <f t="array" ref="T261">IF(OR(Table3[[#This Row],[Team A]:[Team B]]="Spain"),"Spain match","")</f>
        <v/>
      </c>
      <c r="U261" s="23"/>
    </row>
    <row r="262" spans="11:21" x14ac:dyDescent="0.25">
      <c r="K262" s="11">
        <v>42540</v>
      </c>
      <c r="L262" t="s">
        <v>2781</v>
      </c>
      <c r="M262" t="s">
        <v>2797</v>
      </c>
      <c r="N262">
        <v>0</v>
      </c>
      <c r="O262">
        <v>1</v>
      </c>
      <c r="P262">
        <v>1</v>
      </c>
      <c r="Q262" s="17" t="str" cm="1">
        <f t="array" ref="Q262">IF(AND(Table3[[#This Row],[Team A goals]:[Team B goals]]&gt;0),"yes","no")</f>
        <v>no</v>
      </c>
      <c r="R262" t="s">
        <v>2769</v>
      </c>
      <c r="S262" s="17" t="str">
        <f>IF(Table3[[#This Row],[Venue]]=Table3[[#This Row],[Team A]],"played at home","")</f>
        <v/>
      </c>
      <c r="T262" s="17" t="str" cm="1">
        <f t="array" ref="T262">IF(OR(Table3[[#This Row],[Team A]:[Team B]]="Spain"),"Spain match","")</f>
        <v/>
      </c>
      <c r="U262" s="23"/>
    </row>
    <row r="263" spans="11:21" x14ac:dyDescent="0.25">
      <c r="K263" s="11">
        <v>42541</v>
      </c>
      <c r="L263" t="s">
        <v>2768</v>
      </c>
      <c r="M263" t="s">
        <v>2798</v>
      </c>
      <c r="N263">
        <v>0</v>
      </c>
      <c r="O263">
        <v>3</v>
      </c>
      <c r="P263">
        <v>3</v>
      </c>
      <c r="Q263" s="17" t="str" cm="1">
        <f t="array" ref="Q263">IF(AND(Table3[[#This Row],[Team A goals]:[Team B goals]]&gt;0),"yes","no")</f>
        <v>no</v>
      </c>
      <c r="R263" t="s">
        <v>2769</v>
      </c>
      <c r="S263" s="17" t="str">
        <f>IF(Table3[[#This Row],[Venue]]=Table3[[#This Row],[Team A]],"played at home","")</f>
        <v/>
      </c>
      <c r="T263" s="17" t="str" cm="1">
        <f t="array" ref="T263">IF(OR(Table3[[#This Row],[Team A]:[Team B]]="Spain"),"Spain match","")</f>
        <v/>
      </c>
      <c r="U263" s="23"/>
    </row>
    <row r="264" spans="11:21" x14ac:dyDescent="0.25">
      <c r="K264" s="11">
        <v>42541</v>
      </c>
      <c r="L264" t="s">
        <v>2799</v>
      </c>
      <c r="M264" t="s">
        <v>2774</v>
      </c>
      <c r="N264">
        <v>0</v>
      </c>
      <c r="O264">
        <v>0</v>
      </c>
      <c r="P264">
        <v>0</v>
      </c>
      <c r="Q264" s="17" t="str" cm="1">
        <f t="array" ref="Q264">IF(AND(Table3[[#This Row],[Team A goals]:[Team B goals]]&gt;0),"yes","no")</f>
        <v>no</v>
      </c>
      <c r="R264" t="s">
        <v>2769</v>
      </c>
      <c r="S264" s="17" t="str">
        <f>IF(Table3[[#This Row],[Venue]]=Table3[[#This Row],[Team A]],"played at home","")</f>
        <v/>
      </c>
      <c r="T264" s="17" t="str" cm="1">
        <f t="array" ref="T264">IF(OR(Table3[[#This Row],[Team A]:[Team B]]="Spain"),"Spain match","")</f>
        <v/>
      </c>
      <c r="U264" s="23"/>
    </row>
    <row r="265" spans="11:21" x14ac:dyDescent="0.25">
      <c r="K265" s="11">
        <v>42542</v>
      </c>
      <c r="L265" t="s">
        <v>2789</v>
      </c>
      <c r="M265" t="s">
        <v>2772</v>
      </c>
      <c r="N265">
        <v>2</v>
      </c>
      <c r="O265">
        <v>1</v>
      </c>
      <c r="P265">
        <v>3</v>
      </c>
      <c r="Q265" s="17" t="str" cm="1">
        <f t="array" ref="Q265">IF(AND(Table3[[#This Row],[Team A goals]:[Team B goals]]&gt;0),"yes","no")</f>
        <v>yes</v>
      </c>
      <c r="R265" t="s">
        <v>2769</v>
      </c>
      <c r="S265" s="17" t="str">
        <f>IF(Table3[[#This Row],[Venue]]=Table3[[#This Row],[Team A]],"played at home","")</f>
        <v/>
      </c>
      <c r="T265" s="17" t="str" cm="1">
        <f t="array" ref="T265">IF(OR(Table3[[#This Row],[Team A]:[Team B]]="Spain"),"Spain match","")</f>
        <v>Spain match</v>
      </c>
      <c r="U265" s="23"/>
    </row>
    <row r="266" spans="11:21" x14ac:dyDescent="0.25">
      <c r="K266" s="11">
        <v>42542</v>
      </c>
      <c r="L266" t="s">
        <v>2786</v>
      </c>
      <c r="M266" t="s">
        <v>2788</v>
      </c>
      <c r="N266">
        <v>0</v>
      </c>
      <c r="O266">
        <v>2</v>
      </c>
      <c r="P266">
        <v>2</v>
      </c>
      <c r="Q266" s="17" t="str" cm="1">
        <f t="array" ref="Q266">IF(AND(Table3[[#This Row],[Team A goals]:[Team B goals]]&gt;0),"yes","no")</f>
        <v>no</v>
      </c>
      <c r="R266" t="s">
        <v>2769</v>
      </c>
      <c r="S266" s="17" t="str">
        <f>IF(Table3[[#This Row],[Venue]]=Table3[[#This Row],[Team A]],"played at home","")</f>
        <v/>
      </c>
      <c r="T266" s="17" t="str" cm="1">
        <f t="array" ref="T266">IF(OR(Table3[[#This Row],[Team A]:[Team B]]="Spain"),"Spain match","")</f>
        <v/>
      </c>
      <c r="U266" s="23"/>
    </row>
    <row r="267" spans="11:21" x14ac:dyDescent="0.25">
      <c r="K267" s="11">
        <v>42542</v>
      </c>
      <c r="L267" t="s">
        <v>2800</v>
      </c>
      <c r="M267" t="s">
        <v>2777</v>
      </c>
      <c r="N267">
        <v>0</v>
      </c>
      <c r="O267">
        <v>1</v>
      </c>
      <c r="P267">
        <v>1</v>
      </c>
      <c r="Q267" s="17" t="str" cm="1">
        <f t="array" ref="Q267">IF(AND(Table3[[#This Row],[Team A goals]:[Team B goals]]&gt;0),"yes","no")</f>
        <v>no</v>
      </c>
      <c r="R267" t="s">
        <v>2769</v>
      </c>
      <c r="S267" s="17" t="str">
        <f>IF(Table3[[#This Row],[Venue]]=Table3[[#This Row],[Team A]],"played at home","")</f>
        <v/>
      </c>
      <c r="T267" s="17" t="str" cm="1">
        <f t="array" ref="T267">IF(OR(Table3[[#This Row],[Team A]:[Team B]]="Spain"),"Spain match","")</f>
        <v/>
      </c>
      <c r="U267" s="23"/>
    </row>
    <row r="268" spans="11:21" x14ac:dyDescent="0.25">
      <c r="K268" s="11">
        <v>42542</v>
      </c>
      <c r="L268" t="s">
        <v>2796</v>
      </c>
      <c r="M268" t="s">
        <v>2795</v>
      </c>
      <c r="N268">
        <v>0</v>
      </c>
      <c r="O268">
        <v>1</v>
      </c>
      <c r="P268">
        <v>1</v>
      </c>
      <c r="Q268" s="17" t="str" cm="1">
        <f t="array" ref="Q268">IF(AND(Table3[[#This Row],[Team A goals]:[Team B goals]]&gt;0),"yes","no")</f>
        <v>no</v>
      </c>
      <c r="R268" t="s">
        <v>2769</v>
      </c>
      <c r="S268" s="17" t="str">
        <f>IF(Table3[[#This Row],[Venue]]=Table3[[#This Row],[Team A]],"played at home","")</f>
        <v/>
      </c>
      <c r="T268" s="17" t="str" cm="1">
        <f t="array" ref="T268">IF(OR(Table3[[#This Row],[Team A]:[Team B]]="Spain"),"Spain match","")</f>
        <v/>
      </c>
      <c r="U268" s="23"/>
    </row>
    <row r="269" spans="11:21" x14ac:dyDescent="0.25">
      <c r="K269" s="11">
        <v>42543</v>
      </c>
      <c r="L269" t="s">
        <v>2773</v>
      </c>
      <c r="M269" t="s">
        <v>2780</v>
      </c>
      <c r="N269">
        <v>3</v>
      </c>
      <c r="O269">
        <v>3</v>
      </c>
      <c r="P269">
        <v>6</v>
      </c>
      <c r="Q269" s="17" t="str" cm="1">
        <f t="array" ref="Q269">IF(AND(Table3[[#This Row],[Team A goals]:[Team B goals]]&gt;0),"yes","no")</f>
        <v>yes</v>
      </c>
      <c r="R269" t="s">
        <v>2769</v>
      </c>
      <c r="S269" s="17" t="str">
        <f>IF(Table3[[#This Row],[Venue]]=Table3[[#This Row],[Team A]],"played at home","")</f>
        <v/>
      </c>
      <c r="T269" s="17" t="str" cm="1">
        <f t="array" ref="T269">IF(OR(Table3[[#This Row],[Team A]:[Team B]]="Spain"),"Spain match","")</f>
        <v/>
      </c>
      <c r="U269" s="23"/>
    </row>
    <row r="270" spans="11:21" x14ac:dyDescent="0.25">
      <c r="K270" s="11">
        <v>42543</v>
      </c>
      <c r="L270" t="s">
        <v>2801</v>
      </c>
      <c r="M270" t="s">
        <v>2794</v>
      </c>
      <c r="N270">
        <v>2</v>
      </c>
      <c r="O270">
        <v>1</v>
      </c>
      <c r="P270">
        <v>3</v>
      </c>
      <c r="Q270" s="17" t="str" cm="1">
        <f t="array" ref="Q270">IF(AND(Table3[[#This Row],[Team A goals]:[Team B goals]]&gt;0),"yes","no")</f>
        <v>yes</v>
      </c>
      <c r="R270" t="s">
        <v>2769</v>
      </c>
      <c r="S270" s="17" t="str">
        <f>IF(Table3[[#This Row],[Venue]]=Table3[[#This Row],[Team A]],"played at home","")</f>
        <v/>
      </c>
      <c r="T270" s="17" t="str" cm="1">
        <f t="array" ref="T270">IF(OR(Table3[[#This Row],[Team A]:[Team B]]="Spain"),"Spain match","")</f>
        <v/>
      </c>
      <c r="U270" s="23"/>
    </row>
    <row r="271" spans="11:21" x14ac:dyDescent="0.25">
      <c r="K271" s="11">
        <v>42543</v>
      </c>
      <c r="L271" t="s">
        <v>2775</v>
      </c>
      <c r="M271" t="s">
        <v>2782</v>
      </c>
      <c r="N271">
        <v>0</v>
      </c>
      <c r="O271">
        <v>1</v>
      </c>
      <c r="P271">
        <v>1</v>
      </c>
      <c r="Q271" s="17" t="str" cm="1">
        <f t="array" ref="Q271">IF(AND(Table3[[#This Row],[Team A goals]:[Team B goals]]&gt;0),"yes","no")</f>
        <v>no</v>
      </c>
      <c r="R271" t="s">
        <v>2769</v>
      </c>
      <c r="S271" s="17" t="str">
        <f>IF(Table3[[#This Row],[Venue]]=Table3[[#This Row],[Team A]],"played at home","")</f>
        <v/>
      </c>
      <c r="T271" s="17" t="str" cm="1">
        <f t="array" ref="T271">IF(OR(Table3[[#This Row],[Team A]:[Team B]]="Spain"),"Spain match","")</f>
        <v/>
      </c>
      <c r="U271" s="23"/>
    </row>
    <row r="272" spans="11:21" x14ac:dyDescent="0.25">
      <c r="K272" s="11">
        <v>42543</v>
      </c>
      <c r="L272" t="s">
        <v>2783</v>
      </c>
      <c r="M272" t="s">
        <v>2776</v>
      </c>
      <c r="N272">
        <v>0</v>
      </c>
      <c r="O272">
        <v>1</v>
      </c>
      <c r="P272">
        <v>1</v>
      </c>
      <c r="Q272" s="17" t="str" cm="1">
        <f t="array" ref="Q272">IF(AND(Table3[[#This Row],[Team A goals]:[Team B goals]]&gt;0),"yes","no")</f>
        <v>no</v>
      </c>
      <c r="R272" t="s">
        <v>2769</v>
      </c>
      <c r="S272" s="17" t="str">
        <f>IF(Table3[[#This Row],[Venue]]=Table3[[#This Row],[Team A]],"played at home","")</f>
        <v/>
      </c>
      <c r="T272" s="17" t="str" cm="1">
        <f t="array" ref="T272">IF(OR(Table3[[#This Row],[Team A]:[Team B]]="Spain"),"Spain match","")</f>
        <v/>
      </c>
      <c r="U272" s="23"/>
    </row>
    <row r="273" spans="11:21" x14ac:dyDescent="0.25">
      <c r="K273" s="11">
        <v>42546</v>
      </c>
      <c r="L273" t="s">
        <v>2789</v>
      </c>
      <c r="M273" t="s">
        <v>2780</v>
      </c>
      <c r="N273">
        <v>0</v>
      </c>
      <c r="O273">
        <v>1</v>
      </c>
      <c r="P273">
        <v>1</v>
      </c>
      <c r="Q273" s="17" t="str" cm="1">
        <f t="array" ref="Q273">IF(AND(Table3[[#This Row],[Team A goals]:[Team B goals]]&gt;0),"yes","no")</f>
        <v>no</v>
      </c>
      <c r="R273" t="s">
        <v>2769</v>
      </c>
      <c r="S273" s="17" t="str">
        <f>IF(Table3[[#This Row],[Venue]]=Table3[[#This Row],[Team A]],"played at home","")</f>
        <v/>
      </c>
      <c r="T273" s="17" t="str" cm="1">
        <f t="array" ref="T273">IF(OR(Table3[[#This Row],[Team A]:[Team B]]="Spain"),"Spain match","")</f>
        <v/>
      </c>
      <c r="U273" s="23"/>
    </row>
    <row r="274" spans="11:21" x14ac:dyDescent="0.25">
      <c r="K274" s="11">
        <v>42546</v>
      </c>
      <c r="L274" t="s">
        <v>2785</v>
      </c>
      <c r="M274" t="s">
        <v>2795</v>
      </c>
      <c r="N274">
        <v>1</v>
      </c>
      <c r="O274">
        <v>1</v>
      </c>
      <c r="P274">
        <v>2</v>
      </c>
      <c r="Q274" s="17" t="str" cm="1">
        <f t="array" ref="Q274">IF(AND(Table3[[#This Row],[Team A goals]:[Team B goals]]&gt;0),"yes","no")</f>
        <v>yes</v>
      </c>
      <c r="R274" t="s">
        <v>2769</v>
      </c>
      <c r="S274" s="17" t="str">
        <f>IF(Table3[[#This Row],[Venue]]=Table3[[#This Row],[Team A]],"played at home","")</f>
        <v/>
      </c>
      <c r="T274" s="17" t="str" cm="1">
        <f t="array" ref="T274">IF(OR(Table3[[#This Row],[Team A]:[Team B]]="Spain"),"Spain match","")</f>
        <v/>
      </c>
      <c r="U274" s="23"/>
    </row>
    <row r="275" spans="11:21" x14ac:dyDescent="0.25">
      <c r="K275" s="11">
        <v>42546</v>
      </c>
      <c r="L275" t="s">
        <v>2798</v>
      </c>
      <c r="M275" t="s">
        <v>2800</v>
      </c>
      <c r="N275">
        <v>1</v>
      </c>
      <c r="O275">
        <v>0</v>
      </c>
      <c r="P275">
        <v>1</v>
      </c>
      <c r="Q275" s="17" t="str" cm="1">
        <f t="array" ref="Q275">IF(AND(Table3[[#This Row],[Team A goals]:[Team B goals]]&gt;0),"yes","no")</f>
        <v>no</v>
      </c>
      <c r="R275" t="s">
        <v>2769</v>
      </c>
      <c r="S275" s="17" t="str">
        <f>IF(Table3[[#This Row],[Venue]]=Table3[[#This Row],[Team A]],"played at home","")</f>
        <v/>
      </c>
      <c r="T275" s="17" t="str" cm="1">
        <f t="array" ref="T275">IF(OR(Table3[[#This Row],[Team A]:[Team B]]="Spain"),"Spain match","")</f>
        <v/>
      </c>
      <c r="U275" s="23"/>
    </row>
    <row r="276" spans="11:21" x14ac:dyDescent="0.25">
      <c r="K276" s="11">
        <v>42547</v>
      </c>
      <c r="L276" t="s">
        <v>2769</v>
      </c>
      <c r="M276" t="s">
        <v>2782</v>
      </c>
      <c r="N276">
        <v>2</v>
      </c>
      <c r="O276">
        <v>1</v>
      </c>
      <c r="P276">
        <v>3</v>
      </c>
      <c r="Q276" s="17" t="str" cm="1">
        <f t="array" ref="Q276">IF(AND(Table3[[#This Row],[Team A goals]:[Team B goals]]&gt;0),"yes","no")</f>
        <v>yes</v>
      </c>
      <c r="R276" t="s">
        <v>2769</v>
      </c>
      <c r="S276" s="17" t="str">
        <f>IF(Table3[[#This Row],[Venue]]=Table3[[#This Row],[Team A]],"played at home","")</f>
        <v>played at home</v>
      </c>
      <c r="T276" s="17" t="str" cm="1">
        <f t="array" ref="T276">IF(OR(Table3[[#This Row],[Team A]:[Team B]]="Spain"),"Spain match","")</f>
        <v/>
      </c>
      <c r="U276" s="23"/>
    </row>
    <row r="277" spans="11:21" x14ac:dyDescent="0.25">
      <c r="K277" s="11">
        <v>42547</v>
      </c>
      <c r="L277" t="s">
        <v>2777</v>
      </c>
      <c r="M277" t="s">
        <v>2799</v>
      </c>
      <c r="N277">
        <v>3</v>
      </c>
      <c r="O277">
        <v>0</v>
      </c>
      <c r="P277">
        <v>3</v>
      </c>
      <c r="Q277" s="17" t="str" cm="1">
        <f t="array" ref="Q277">IF(AND(Table3[[#This Row],[Team A goals]:[Team B goals]]&gt;0),"yes","no")</f>
        <v>no</v>
      </c>
      <c r="R277" t="s">
        <v>2769</v>
      </c>
      <c r="S277" s="17" t="str">
        <f>IF(Table3[[#This Row],[Venue]]=Table3[[#This Row],[Team A]],"played at home","")</f>
        <v/>
      </c>
      <c r="T277" s="17" t="str" cm="1">
        <f t="array" ref="T277">IF(OR(Table3[[#This Row],[Team A]:[Team B]]="Spain"),"Spain match","")</f>
        <v/>
      </c>
      <c r="U277" s="23"/>
    </row>
    <row r="278" spans="11:21" x14ac:dyDescent="0.25">
      <c r="K278" s="11">
        <v>42547</v>
      </c>
      <c r="L278" t="s">
        <v>2773</v>
      </c>
      <c r="M278" t="s">
        <v>2776</v>
      </c>
      <c r="N278">
        <v>0</v>
      </c>
      <c r="O278">
        <v>4</v>
      </c>
      <c r="P278">
        <v>4</v>
      </c>
      <c r="Q278" s="17" t="str" cm="1">
        <f t="array" ref="Q278">IF(AND(Table3[[#This Row],[Team A goals]:[Team B goals]]&gt;0),"yes","no")</f>
        <v>no</v>
      </c>
      <c r="R278" t="s">
        <v>2769</v>
      </c>
      <c r="S278" s="17" t="str">
        <f>IF(Table3[[#This Row],[Venue]]=Table3[[#This Row],[Team A]],"played at home","")</f>
        <v/>
      </c>
      <c r="T278" s="17" t="str" cm="1">
        <f t="array" ref="T278">IF(OR(Table3[[#This Row],[Team A]:[Team B]]="Spain"),"Spain match","")</f>
        <v/>
      </c>
      <c r="U278" s="23"/>
    </row>
    <row r="279" spans="11:21" x14ac:dyDescent="0.25">
      <c r="K279" s="11">
        <v>42548</v>
      </c>
      <c r="L279" t="s">
        <v>2774</v>
      </c>
      <c r="M279" t="s">
        <v>2801</v>
      </c>
      <c r="N279">
        <v>1</v>
      </c>
      <c r="O279">
        <v>2</v>
      </c>
      <c r="P279">
        <v>3</v>
      </c>
      <c r="Q279" s="17" t="str" cm="1">
        <f t="array" ref="Q279">IF(AND(Table3[[#This Row],[Team A goals]:[Team B goals]]&gt;0),"yes","no")</f>
        <v>yes</v>
      </c>
      <c r="R279" t="s">
        <v>2769</v>
      </c>
      <c r="S279" s="17" t="str">
        <f>IF(Table3[[#This Row],[Venue]]=Table3[[#This Row],[Team A]],"played at home","")</f>
        <v/>
      </c>
      <c r="T279" s="17" t="str" cm="1">
        <f t="array" ref="T279">IF(OR(Table3[[#This Row],[Team A]:[Team B]]="Spain"),"Spain match","")</f>
        <v/>
      </c>
      <c r="U279" s="23"/>
    </row>
    <row r="280" spans="11:21" x14ac:dyDescent="0.25">
      <c r="K280" s="11">
        <v>42548</v>
      </c>
      <c r="L280" t="s">
        <v>2775</v>
      </c>
      <c r="M280" t="s">
        <v>2772</v>
      </c>
      <c r="N280">
        <v>2</v>
      </c>
      <c r="O280">
        <v>0</v>
      </c>
      <c r="P280">
        <v>2</v>
      </c>
      <c r="Q280" s="17" t="str" cm="1">
        <f t="array" ref="Q280">IF(AND(Table3[[#This Row],[Team A goals]:[Team B goals]]&gt;0),"yes","no")</f>
        <v>no</v>
      </c>
      <c r="R280" t="s">
        <v>2769</v>
      </c>
      <c r="S280" s="17" t="str">
        <f>IF(Table3[[#This Row],[Venue]]=Table3[[#This Row],[Team A]],"played at home","")</f>
        <v/>
      </c>
      <c r="T280" s="17" t="str" cm="1">
        <f t="array" ref="T280">IF(OR(Table3[[#This Row],[Team A]:[Team B]]="Spain"),"Spain match","")</f>
        <v>Spain match</v>
      </c>
      <c r="U280" s="23"/>
    </row>
    <row r="281" spans="11:21" x14ac:dyDescent="0.25">
      <c r="K281" s="11">
        <v>42551</v>
      </c>
      <c r="L281" t="s">
        <v>2795</v>
      </c>
      <c r="M281" t="s">
        <v>2780</v>
      </c>
      <c r="N281">
        <v>1</v>
      </c>
      <c r="O281">
        <v>1</v>
      </c>
      <c r="P281">
        <v>2</v>
      </c>
      <c r="Q281" s="17" t="str" cm="1">
        <f t="array" ref="Q281">IF(AND(Table3[[#This Row],[Team A goals]:[Team B goals]]&gt;0),"yes","no")</f>
        <v>yes</v>
      </c>
      <c r="R281" t="s">
        <v>2769</v>
      </c>
      <c r="S281" s="17" t="str">
        <f>IF(Table3[[#This Row],[Venue]]=Table3[[#This Row],[Team A]],"played at home","")</f>
        <v/>
      </c>
      <c r="T281" s="17" t="str" cm="1">
        <f t="array" ref="T281">IF(OR(Table3[[#This Row],[Team A]:[Team B]]="Spain"),"Spain match","")</f>
        <v/>
      </c>
      <c r="U281" s="23"/>
    </row>
    <row r="282" spans="11:21" x14ac:dyDescent="0.25">
      <c r="K282" s="11">
        <v>42552</v>
      </c>
      <c r="L282" t="s">
        <v>2798</v>
      </c>
      <c r="M282" t="s">
        <v>2776</v>
      </c>
      <c r="N282">
        <v>3</v>
      </c>
      <c r="O282">
        <v>1</v>
      </c>
      <c r="P282">
        <v>4</v>
      </c>
      <c r="Q282" s="17" t="str" cm="1">
        <f t="array" ref="Q282">IF(AND(Table3[[#This Row],[Team A goals]:[Team B goals]]&gt;0),"yes","no")</f>
        <v>yes</v>
      </c>
      <c r="R282" t="s">
        <v>2769</v>
      </c>
      <c r="S282" s="17" t="str">
        <f>IF(Table3[[#This Row],[Venue]]=Table3[[#This Row],[Team A]],"played at home","")</f>
        <v/>
      </c>
      <c r="T282" s="17" t="str" cm="1">
        <f t="array" ref="T282">IF(OR(Table3[[#This Row],[Team A]:[Team B]]="Spain"),"Spain match","")</f>
        <v/>
      </c>
      <c r="U282" s="23"/>
    </row>
    <row r="283" spans="11:21" x14ac:dyDescent="0.25">
      <c r="K283" s="11">
        <v>42553</v>
      </c>
      <c r="L283" t="s">
        <v>2777</v>
      </c>
      <c r="M283" t="s">
        <v>2775</v>
      </c>
      <c r="N283">
        <v>1</v>
      </c>
      <c r="O283">
        <v>1</v>
      </c>
      <c r="P283">
        <v>2</v>
      </c>
      <c r="Q283" s="17" t="str" cm="1">
        <f t="array" ref="Q283">IF(AND(Table3[[#This Row],[Team A goals]:[Team B goals]]&gt;0),"yes","no")</f>
        <v>yes</v>
      </c>
      <c r="R283" t="s">
        <v>2769</v>
      </c>
      <c r="S283" s="17" t="str">
        <f>IF(Table3[[#This Row],[Venue]]=Table3[[#This Row],[Team A]],"played at home","")</f>
        <v/>
      </c>
      <c r="T283" s="17" t="str" cm="1">
        <f t="array" ref="T283">IF(OR(Table3[[#This Row],[Team A]:[Team B]]="Spain"),"Spain match","")</f>
        <v/>
      </c>
      <c r="U283" s="23"/>
    </row>
    <row r="284" spans="11:21" x14ac:dyDescent="0.25">
      <c r="K284" s="11">
        <v>42554</v>
      </c>
      <c r="L284" t="s">
        <v>2769</v>
      </c>
      <c r="M284" t="s">
        <v>2801</v>
      </c>
      <c r="N284">
        <v>5</v>
      </c>
      <c r="O284">
        <v>2</v>
      </c>
      <c r="P284">
        <v>7</v>
      </c>
      <c r="Q284" s="17" t="str" cm="1">
        <f t="array" ref="Q284">IF(AND(Table3[[#This Row],[Team A goals]:[Team B goals]]&gt;0),"yes","no")</f>
        <v>yes</v>
      </c>
      <c r="R284" t="s">
        <v>2769</v>
      </c>
      <c r="S284" s="17" t="str">
        <f>IF(Table3[[#This Row],[Venue]]=Table3[[#This Row],[Team A]],"played at home","")</f>
        <v>played at home</v>
      </c>
      <c r="T284" s="17" t="str" cm="1">
        <f t="array" ref="T284">IF(OR(Table3[[#This Row],[Team A]:[Team B]]="Spain"),"Spain match","")</f>
        <v/>
      </c>
      <c r="U284" s="23"/>
    </row>
    <row r="285" spans="11:21" x14ac:dyDescent="0.25">
      <c r="K285" s="11">
        <v>42557</v>
      </c>
      <c r="L285" t="s">
        <v>2780</v>
      </c>
      <c r="M285" t="s">
        <v>2798</v>
      </c>
      <c r="N285">
        <v>2</v>
      </c>
      <c r="O285">
        <v>0</v>
      </c>
      <c r="P285">
        <v>2</v>
      </c>
      <c r="Q285" s="17" t="str" cm="1">
        <f t="array" ref="Q285">IF(AND(Table3[[#This Row],[Team A goals]:[Team B goals]]&gt;0),"yes","no")</f>
        <v>no</v>
      </c>
      <c r="R285" t="s">
        <v>2769</v>
      </c>
      <c r="S285" s="17" t="str">
        <f>IF(Table3[[#This Row],[Venue]]=Table3[[#This Row],[Team A]],"played at home","")</f>
        <v/>
      </c>
      <c r="T285" s="17" t="str" cm="1">
        <f t="array" ref="T285">IF(OR(Table3[[#This Row],[Team A]:[Team B]]="Spain"),"Spain match","")</f>
        <v/>
      </c>
      <c r="U285" s="23"/>
    </row>
    <row r="286" spans="11:21" x14ac:dyDescent="0.25">
      <c r="K286" s="11">
        <v>42558</v>
      </c>
      <c r="L286" t="s">
        <v>2769</v>
      </c>
      <c r="M286" t="s">
        <v>2777</v>
      </c>
      <c r="N286">
        <v>2</v>
      </c>
      <c r="O286">
        <v>0</v>
      </c>
      <c r="P286">
        <v>2</v>
      </c>
      <c r="Q286" s="17" t="str" cm="1">
        <f t="array" ref="Q286">IF(AND(Table3[[#This Row],[Team A goals]:[Team B goals]]&gt;0),"yes","no")</f>
        <v>no</v>
      </c>
      <c r="R286" t="s">
        <v>2769</v>
      </c>
      <c r="S286" s="17" t="str">
        <f>IF(Table3[[#This Row],[Venue]]=Table3[[#This Row],[Team A]],"played at home","")</f>
        <v>played at home</v>
      </c>
      <c r="T286" s="17" t="str" cm="1">
        <f t="array" ref="T286">IF(OR(Table3[[#This Row],[Team A]:[Team B]]="Spain"),"Spain match","")</f>
        <v/>
      </c>
      <c r="U286" s="23"/>
    </row>
    <row r="287" spans="11:21" x14ac:dyDescent="0.25">
      <c r="K287" s="11">
        <v>42561</v>
      </c>
      <c r="L287" t="s">
        <v>2769</v>
      </c>
      <c r="M287" t="s">
        <v>2780</v>
      </c>
      <c r="N287">
        <v>0</v>
      </c>
      <c r="O287">
        <v>1</v>
      </c>
      <c r="P287">
        <v>1</v>
      </c>
      <c r="Q287" s="17" t="str" cm="1">
        <f t="array" ref="Q287">IF(AND(Table3[[#This Row],[Team A goals]:[Team B goals]]&gt;0),"yes","no")</f>
        <v>no</v>
      </c>
      <c r="R287" t="s">
        <v>2769</v>
      </c>
      <c r="S287" s="17" t="str">
        <f>IF(Table3[[#This Row],[Venue]]=Table3[[#This Row],[Team A]],"played at home","")</f>
        <v>played at home</v>
      </c>
      <c r="T287" s="17" t="str" cm="1">
        <f t="array" ref="T287">IF(OR(Table3[[#This Row],[Team A]:[Team B]]="Spain"),"Spain match","")</f>
        <v/>
      </c>
      <c r="U287" s="23"/>
    </row>
    <row r="288" spans="11:21" x14ac:dyDescent="0.25">
      <c r="K288" s="11">
        <v>44358</v>
      </c>
      <c r="L288" t="s">
        <v>2775</v>
      </c>
      <c r="M288" t="s">
        <v>2788</v>
      </c>
      <c r="N288">
        <v>3</v>
      </c>
      <c r="O288">
        <v>0</v>
      </c>
      <c r="P288">
        <v>3</v>
      </c>
      <c r="Q288" s="17" t="str" cm="1">
        <f t="array" ref="Q288">IF(AND(Table3[[#This Row],[Team A goals]:[Team B goals]]&gt;0),"yes","no")</f>
        <v>no</v>
      </c>
      <c r="R288" t="s">
        <v>2775</v>
      </c>
      <c r="S288" s="17" t="str">
        <f>IF(Table3[[#This Row],[Venue]]=Table3[[#This Row],[Team A]],"played at home","")</f>
        <v>played at home</v>
      </c>
      <c r="T288" s="17" t="str" cm="1">
        <f t="array" ref="T288">IF(OR(Table3[[#This Row],[Team A]:[Team B]]="Spain"),"Spain match","")</f>
        <v/>
      </c>
      <c r="U288" s="23"/>
    </row>
    <row r="289" spans="11:21" x14ac:dyDescent="0.25">
      <c r="K289" s="11">
        <v>44359</v>
      </c>
      <c r="L289" t="s">
        <v>2798</v>
      </c>
      <c r="M289" t="s">
        <v>2785</v>
      </c>
      <c r="N289">
        <v>1</v>
      </c>
      <c r="O289">
        <v>1</v>
      </c>
      <c r="P289">
        <v>2</v>
      </c>
      <c r="Q289" s="17" t="str" cm="1">
        <f t="array" ref="Q289">IF(AND(Table3[[#This Row],[Team A goals]:[Team B goals]]&gt;0),"yes","no")</f>
        <v>yes</v>
      </c>
      <c r="R289" t="s">
        <v>2798</v>
      </c>
      <c r="S289" s="17" t="str">
        <f>IF(Table3[[#This Row],[Venue]]=Table3[[#This Row],[Team A]],"played at home","")</f>
        <v>played at home</v>
      </c>
      <c r="T289" s="17" t="str" cm="1">
        <f t="array" ref="T289">IF(OR(Table3[[#This Row],[Team A]:[Team B]]="Spain"),"Spain match","")</f>
        <v/>
      </c>
      <c r="U289" s="23"/>
    </row>
    <row r="290" spans="11:21" x14ac:dyDescent="0.25">
      <c r="K290" s="11">
        <v>44359</v>
      </c>
      <c r="L290" t="s">
        <v>2771</v>
      </c>
      <c r="M290" t="s">
        <v>2802</v>
      </c>
      <c r="N290">
        <v>0</v>
      </c>
      <c r="O290">
        <v>1</v>
      </c>
      <c r="P290">
        <v>1</v>
      </c>
      <c r="Q290" s="17" t="str" cm="1">
        <f t="array" ref="Q290">IF(AND(Table3[[#This Row],[Team A goals]:[Team B goals]]&gt;0),"yes","no")</f>
        <v>no</v>
      </c>
      <c r="R290" t="s">
        <v>2771</v>
      </c>
      <c r="S290" s="17" t="str">
        <f>IF(Table3[[#This Row],[Venue]]=Table3[[#This Row],[Team A]],"played at home","")</f>
        <v>played at home</v>
      </c>
      <c r="T290" s="17" t="str" cm="1">
        <f t="array" ref="T290">IF(OR(Table3[[#This Row],[Team A]:[Team B]]="Spain"),"Spain match","")</f>
        <v/>
      </c>
      <c r="U290" s="23"/>
    </row>
    <row r="291" spans="11:21" x14ac:dyDescent="0.25">
      <c r="K291" s="11">
        <v>44359</v>
      </c>
      <c r="L291" t="s">
        <v>2768</v>
      </c>
      <c r="M291" t="s">
        <v>2776</v>
      </c>
      <c r="N291">
        <v>0</v>
      </c>
      <c r="O291">
        <v>3</v>
      </c>
      <c r="P291">
        <v>3</v>
      </c>
      <c r="Q291" s="17" t="str" cm="1">
        <f t="array" ref="Q291">IF(AND(Table3[[#This Row],[Team A goals]:[Team B goals]]&gt;0),"yes","no")</f>
        <v>no</v>
      </c>
      <c r="R291" t="s">
        <v>2768</v>
      </c>
      <c r="S291" s="17" t="str">
        <f>IF(Table3[[#This Row],[Venue]]=Table3[[#This Row],[Team A]],"played at home","")</f>
        <v>played at home</v>
      </c>
      <c r="T291" s="17" t="str" cm="1">
        <f t="array" ref="T291">IF(OR(Table3[[#This Row],[Team A]:[Team B]]="Spain"),"Spain match","")</f>
        <v/>
      </c>
      <c r="U291" s="23"/>
    </row>
    <row r="292" spans="11:21" x14ac:dyDescent="0.25">
      <c r="K292" s="11">
        <v>44360</v>
      </c>
      <c r="L292" t="s">
        <v>2794</v>
      </c>
      <c r="M292" t="s">
        <v>2803</v>
      </c>
      <c r="N292">
        <v>3</v>
      </c>
      <c r="O292">
        <v>1</v>
      </c>
      <c r="P292">
        <v>4</v>
      </c>
      <c r="Q292" s="17" t="str" cm="1">
        <f t="array" ref="Q292">IF(AND(Table3[[#This Row],[Team A goals]:[Team B goals]]&gt;0),"yes","no")</f>
        <v>yes</v>
      </c>
      <c r="R292" t="s">
        <v>2781</v>
      </c>
      <c r="S292" s="17" t="str">
        <f>IF(Table3[[#This Row],[Venue]]=Table3[[#This Row],[Team A]],"played at home","")</f>
        <v/>
      </c>
      <c r="T292" s="17" t="str" cm="1">
        <f t="array" ref="T292">IF(OR(Table3[[#This Row],[Team A]:[Team B]]="Spain"),"Spain match","")</f>
        <v/>
      </c>
      <c r="U292" s="23"/>
    </row>
    <row r="293" spans="11:21" x14ac:dyDescent="0.25">
      <c r="K293" s="11">
        <v>44360</v>
      </c>
      <c r="L293" t="s">
        <v>2778</v>
      </c>
      <c r="M293" t="s">
        <v>2796</v>
      </c>
      <c r="N293">
        <v>3</v>
      </c>
      <c r="O293">
        <v>2</v>
      </c>
      <c r="P293">
        <v>5</v>
      </c>
      <c r="Q293" s="17" t="str" cm="1">
        <f t="array" ref="Q293">IF(AND(Table3[[#This Row],[Team A goals]:[Team B goals]]&gt;0),"yes","no")</f>
        <v>yes</v>
      </c>
      <c r="R293" t="s">
        <v>2778</v>
      </c>
      <c r="S293" s="17" t="str">
        <f>IF(Table3[[#This Row],[Venue]]=Table3[[#This Row],[Team A]],"played at home","")</f>
        <v>played at home</v>
      </c>
      <c r="T293" s="17" t="str" cm="1">
        <f t="array" ref="T293">IF(OR(Table3[[#This Row],[Team A]:[Team B]]="Spain"),"Spain match","")</f>
        <v/>
      </c>
      <c r="U293" s="23"/>
    </row>
    <row r="294" spans="11:21" x14ac:dyDescent="0.25">
      <c r="K294" s="11">
        <v>44360</v>
      </c>
      <c r="L294" t="s">
        <v>2774</v>
      </c>
      <c r="M294" t="s">
        <v>2789</v>
      </c>
      <c r="N294">
        <v>1</v>
      </c>
      <c r="O294">
        <v>0</v>
      </c>
      <c r="P294">
        <v>1</v>
      </c>
      <c r="Q294" s="17" t="str" cm="1">
        <f t="array" ref="Q294">IF(AND(Table3[[#This Row],[Team A goals]:[Team B goals]]&gt;0),"yes","no")</f>
        <v>no</v>
      </c>
      <c r="R294" t="s">
        <v>2774</v>
      </c>
      <c r="S294" s="17" t="str">
        <f>IF(Table3[[#This Row],[Venue]]=Table3[[#This Row],[Team A]],"played at home","")</f>
        <v>played at home</v>
      </c>
      <c r="T294" s="17" t="str" cm="1">
        <f t="array" ref="T294">IF(OR(Table3[[#This Row],[Team A]:[Team B]]="Spain"),"Spain match","")</f>
        <v/>
      </c>
      <c r="U294" s="23"/>
    </row>
    <row r="295" spans="11:21" x14ac:dyDescent="0.25">
      <c r="K295" s="11">
        <v>44361</v>
      </c>
      <c r="L295" t="s">
        <v>2784</v>
      </c>
      <c r="M295" t="s">
        <v>2786</v>
      </c>
      <c r="N295">
        <v>0</v>
      </c>
      <c r="O295">
        <v>2</v>
      </c>
      <c r="P295">
        <v>2</v>
      </c>
      <c r="Q295" s="17" t="str" cm="1">
        <f t="array" ref="Q295">IF(AND(Table3[[#This Row],[Team A goals]:[Team B goals]]&gt;0),"yes","no")</f>
        <v>no</v>
      </c>
      <c r="R295" t="s">
        <v>2784</v>
      </c>
      <c r="S295" s="17" t="str">
        <f>IF(Table3[[#This Row],[Venue]]=Table3[[#This Row],[Team A]],"played at home","")</f>
        <v>played at home</v>
      </c>
      <c r="T295" s="17" t="str" cm="1">
        <f t="array" ref="T295">IF(OR(Table3[[#This Row],[Team A]:[Team B]]="Spain"),"Spain match","")</f>
        <v/>
      </c>
      <c r="U295" s="23"/>
    </row>
    <row r="296" spans="11:21" x14ac:dyDescent="0.25">
      <c r="K296" s="11">
        <v>44361</v>
      </c>
      <c r="L296" t="s">
        <v>2795</v>
      </c>
      <c r="M296" t="s">
        <v>2799</v>
      </c>
      <c r="N296">
        <v>1</v>
      </c>
      <c r="O296">
        <v>2</v>
      </c>
      <c r="P296">
        <v>3</v>
      </c>
      <c r="Q296" s="17" t="str" cm="1">
        <f t="array" ref="Q296">IF(AND(Table3[[#This Row],[Team A goals]:[Team B goals]]&gt;0),"yes","no")</f>
        <v>yes</v>
      </c>
      <c r="R296" t="s">
        <v>2768</v>
      </c>
      <c r="S296" s="17" t="str">
        <f>IF(Table3[[#This Row],[Venue]]=Table3[[#This Row],[Team A]],"played at home","")</f>
        <v/>
      </c>
      <c r="T296" s="17" t="str" cm="1">
        <f t="array" ref="T296">IF(OR(Table3[[#This Row],[Team A]:[Team B]]="Spain"),"Spain match","")</f>
        <v/>
      </c>
      <c r="U296" s="23"/>
    </row>
    <row r="297" spans="11:21" x14ac:dyDescent="0.25">
      <c r="K297" s="11">
        <v>44361</v>
      </c>
      <c r="L297" t="s">
        <v>2772</v>
      </c>
      <c r="M297" t="s">
        <v>2783</v>
      </c>
      <c r="N297">
        <v>0</v>
      </c>
      <c r="O297">
        <v>0</v>
      </c>
      <c r="P297">
        <v>0</v>
      </c>
      <c r="Q297" s="17" t="str" cm="1">
        <f t="array" ref="Q297">IF(AND(Table3[[#This Row],[Team A goals]:[Team B goals]]&gt;0),"yes","no")</f>
        <v>no</v>
      </c>
      <c r="R297" t="s">
        <v>2772</v>
      </c>
      <c r="S297" s="17" t="str">
        <f>IF(Table3[[#This Row],[Venue]]=Table3[[#This Row],[Team A]],"played at home","")</f>
        <v>played at home</v>
      </c>
      <c r="T297" s="17" t="str" cm="1">
        <f t="array" ref="T297">IF(OR(Table3[[#This Row],[Team A]:[Team B]]="Spain"),"Spain match","")</f>
        <v>Spain match</v>
      </c>
      <c r="U297" s="23"/>
    </row>
    <row r="298" spans="11:21" x14ac:dyDescent="0.25">
      <c r="K298" s="11">
        <v>44362</v>
      </c>
      <c r="L298" t="s">
        <v>2773</v>
      </c>
      <c r="M298" t="s">
        <v>2780</v>
      </c>
      <c r="N298">
        <v>0</v>
      </c>
      <c r="O298">
        <v>3</v>
      </c>
      <c r="P298">
        <v>3</v>
      </c>
      <c r="Q298" s="17" t="str" cm="1">
        <f t="array" ref="Q298">IF(AND(Table3[[#This Row],[Team A goals]:[Team B goals]]&gt;0),"yes","no")</f>
        <v>no</v>
      </c>
      <c r="R298" t="s">
        <v>2773</v>
      </c>
      <c r="S298" s="17" t="str">
        <f>IF(Table3[[#This Row],[Venue]]=Table3[[#This Row],[Team A]],"played at home","")</f>
        <v>played at home</v>
      </c>
      <c r="T298" s="17" t="str" cm="1">
        <f t="array" ref="T298">IF(OR(Table3[[#This Row],[Team A]:[Team B]]="Spain"),"Spain match","")</f>
        <v/>
      </c>
      <c r="U298" s="23"/>
    </row>
    <row r="299" spans="11:21" x14ac:dyDescent="0.25">
      <c r="K299" s="11">
        <v>44362</v>
      </c>
      <c r="L299" t="s">
        <v>2777</v>
      </c>
      <c r="M299" t="s">
        <v>2769</v>
      </c>
      <c r="N299">
        <v>0</v>
      </c>
      <c r="O299">
        <v>1</v>
      </c>
      <c r="P299">
        <v>1</v>
      </c>
      <c r="Q299" s="17" t="str" cm="1">
        <f t="array" ref="Q299">IF(AND(Table3[[#This Row],[Team A goals]:[Team B goals]]&gt;0),"yes","no")</f>
        <v>no</v>
      </c>
      <c r="R299" t="s">
        <v>2777</v>
      </c>
      <c r="S299" s="17" t="str">
        <f>IF(Table3[[#This Row],[Venue]]=Table3[[#This Row],[Team A]],"played at home","")</f>
        <v>played at home</v>
      </c>
      <c r="T299" s="17" t="str" cm="1">
        <f t="array" ref="T299">IF(OR(Table3[[#This Row],[Team A]:[Team B]]="Spain"),"Spain match","")</f>
        <v/>
      </c>
      <c r="U299" s="23"/>
    </row>
    <row r="300" spans="11:21" x14ac:dyDescent="0.25">
      <c r="K300" s="11">
        <v>44363</v>
      </c>
      <c r="L300" t="s">
        <v>2788</v>
      </c>
      <c r="M300" t="s">
        <v>2798</v>
      </c>
      <c r="N300">
        <v>0</v>
      </c>
      <c r="O300">
        <v>2</v>
      </c>
      <c r="P300">
        <v>2</v>
      </c>
      <c r="Q300" s="17" t="str" cm="1">
        <f t="array" ref="Q300">IF(AND(Table3[[#This Row],[Team A goals]:[Team B goals]]&gt;0),"yes","no")</f>
        <v>no</v>
      </c>
      <c r="R300" t="s">
        <v>2805</v>
      </c>
      <c r="S300" s="17" t="str">
        <f>IF(Table3[[#This Row],[Venue]]=Table3[[#This Row],[Team A]],"played at home","")</f>
        <v/>
      </c>
      <c r="T300" s="17" t="str" cm="1">
        <f t="array" ref="T300">IF(OR(Table3[[#This Row],[Team A]:[Team B]]="Spain"),"Spain match","")</f>
        <v/>
      </c>
      <c r="U300" s="23"/>
    </row>
    <row r="301" spans="11:21" x14ac:dyDescent="0.25">
      <c r="K301" s="11">
        <v>44363</v>
      </c>
      <c r="L301" t="s">
        <v>2775</v>
      </c>
      <c r="M301" t="s">
        <v>2785</v>
      </c>
      <c r="N301">
        <v>3</v>
      </c>
      <c r="O301">
        <v>0</v>
      </c>
      <c r="P301">
        <v>3</v>
      </c>
      <c r="Q301" s="17" t="str" cm="1">
        <f t="array" ref="Q301">IF(AND(Table3[[#This Row],[Team A goals]:[Team B goals]]&gt;0),"yes","no")</f>
        <v>no</v>
      </c>
      <c r="R301" t="s">
        <v>2775</v>
      </c>
      <c r="S301" s="17" t="str">
        <f>IF(Table3[[#This Row],[Venue]]=Table3[[#This Row],[Team A]],"played at home","")</f>
        <v>played at home</v>
      </c>
      <c r="T301" s="17" t="str" cm="1">
        <f t="array" ref="T301">IF(OR(Table3[[#This Row],[Team A]:[Team B]]="Spain"),"Spain match","")</f>
        <v/>
      </c>
      <c r="U301" s="23"/>
    </row>
    <row r="302" spans="11:21" x14ac:dyDescent="0.25">
      <c r="K302" s="11">
        <v>44363</v>
      </c>
      <c r="L302" t="s">
        <v>2768</v>
      </c>
      <c r="M302" t="s">
        <v>2802</v>
      </c>
      <c r="N302">
        <v>1</v>
      </c>
      <c r="O302">
        <v>0</v>
      </c>
      <c r="P302">
        <v>1</v>
      </c>
      <c r="Q302" s="17" t="str" cm="1">
        <f t="array" ref="Q302">IF(AND(Table3[[#This Row],[Team A goals]:[Team B goals]]&gt;0),"yes","no")</f>
        <v>no</v>
      </c>
      <c r="R302" t="s">
        <v>2768</v>
      </c>
      <c r="S302" s="17" t="str">
        <f>IF(Table3[[#This Row],[Venue]]=Table3[[#This Row],[Team A]],"played at home","")</f>
        <v>played at home</v>
      </c>
      <c r="T302" s="17" t="str" cm="1">
        <f t="array" ref="T302">IF(OR(Table3[[#This Row],[Team A]:[Team B]]="Spain"),"Spain match","")</f>
        <v/>
      </c>
      <c r="U302" s="23"/>
    </row>
    <row r="303" spans="11:21" x14ac:dyDescent="0.25">
      <c r="K303" s="11">
        <v>44364</v>
      </c>
      <c r="L303" t="s">
        <v>2771</v>
      </c>
      <c r="M303" t="s">
        <v>2776</v>
      </c>
      <c r="N303">
        <v>1</v>
      </c>
      <c r="O303">
        <v>2</v>
      </c>
      <c r="P303">
        <v>3</v>
      </c>
      <c r="Q303" s="17" t="str" cm="1">
        <f t="array" ref="Q303">IF(AND(Table3[[#This Row],[Team A goals]:[Team B goals]]&gt;0),"yes","no")</f>
        <v>yes</v>
      </c>
      <c r="R303" t="s">
        <v>2771</v>
      </c>
      <c r="S303" s="17" t="str">
        <f>IF(Table3[[#This Row],[Venue]]=Table3[[#This Row],[Team A]],"played at home","")</f>
        <v>played at home</v>
      </c>
      <c r="T303" s="17" t="str" cm="1">
        <f t="array" ref="T303">IF(OR(Table3[[#This Row],[Team A]:[Team B]]="Spain"),"Spain match","")</f>
        <v/>
      </c>
      <c r="U303" s="23"/>
    </row>
    <row r="304" spans="11:21" x14ac:dyDescent="0.25">
      <c r="K304" s="11">
        <v>44364</v>
      </c>
      <c r="L304" t="s">
        <v>2796</v>
      </c>
      <c r="M304" t="s">
        <v>2803</v>
      </c>
      <c r="N304">
        <v>2</v>
      </c>
      <c r="O304">
        <v>1</v>
      </c>
      <c r="P304">
        <v>3</v>
      </c>
      <c r="Q304" s="17" t="str" cm="1">
        <f t="array" ref="Q304">IF(AND(Table3[[#This Row],[Team A goals]:[Team B goals]]&gt;0),"yes","no")</f>
        <v>yes</v>
      </c>
      <c r="R304" t="s">
        <v>2781</v>
      </c>
      <c r="S304" s="17" t="str">
        <f>IF(Table3[[#This Row],[Venue]]=Table3[[#This Row],[Team A]],"played at home","")</f>
        <v/>
      </c>
      <c r="T304" s="17" t="str" cm="1">
        <f t="array" ref="T304">IF(OR(Table3[[#This Row],[Team A]:[Team B]]="Spain"),"Spain match","")</f>
        <v/>
      </c>
      <c r="U304" s="23"/>
    </row>
    <row r="305" spans="11:21" x14ac:dyDescent="0.25">
      <c r="K305" s="11">
        <v>44364</v>
      </c>
      <c r="L305" t="s">
        <v>2778</v>
      </c>
      <c r="M305" t="s">
        <v>2794</v>
      </c>
      <c r="N305">
        <v>2</v>
      </c>
      <c r="O305">
        <v>0</v>
      </c>
      <c r="P305">
        <v>2</v>
      </c>
      <c r="Q305" s="17" t="str" cm="1">
        <f t="array" ref="Q305">IF(AND(Table3[[#This Row],[Team A goals]:[Team B goals]]&gt;0),"yes","no")</f>
        <v>no</v>
      </c>
      <c r="R305" t="s">
        <v>2778</v>
      </c>
      <c r="S305" s="17" t="str">
        <f>IF(Table3[[#This Row],[Venue]]=Table3[[#This Row],[Team A]],"played at home","")</f>
        <v>played at home</v>
      </c>
      <c r="T305" s="17" t="str" cm="1">
        <f t="array" ref="T305">IF(OR(Table3[[#This Row],[Team A]:[Team B]]="Spain"),"Spain match","")</f>
        <v/>
      </c>
      <c r="U305" s="23"/>
    </row>
    <row r="306" spans="11:21" x14ac:dyDescent="0.25">
      <c r="K306" s="11">
        <v>44365</v>
      </c>
      <c r="L306" t="s">
        <v>2789</v>
      </c>
      <c r="M306" t="s">
        <v>2786</v>
      </c>
      <c r="N306">
        <v>1</v>
      </c>
      <c r="O306">
        <v>1</v>
      </c>
      <c r="P306">
        <v>2</v>
      </c>
      <c r="Q306" s="17" t="str" cm="1">
        <f t="array" ref="Q306">IF(AND(Table3[[#This Row],[Team A goals]:[Team B goals]]&gt;0),"yes","no")</f>
        <v>yes</v>
      </c>
      <c r="R306" t="s">
        <v>2784</v>
      </c>
      <c r="S306" s="17" t="str">
        <f>IF(Table3[[#This Row],[Venue]]=Table3[[#This Row],[Team A]],"played at home","")</f>
        <v/>
      </c>
      <c r="T306" s="17" t="str" cm="1">
        <f t="array" ref="T306">IF(OR(Table3[[#This Row],[Team A]:[Team B]]="Spain"),"Spain match","")</f>
        <v/>
      </c>
      <c r="U306" s="23"/>
    </row>
    <row r="307" spans="11:21" x14ac:dyDescent="0.25">
      <c r="K307" s="11">
        <v>44365</v>
      </c>
      <c r="L307" t="s">
        <v>2774</v>
      </c>
      <c r="M307" t="s">
        <v>2784</v>
      </c>
      <c r="N307">
        <v>0</v>
      </c>
      <c r="O307">
        <v>0</v>
      </c>
      <c r="P307">
        <v>0</v>
      </c>
      <c r="Q307" s="17" t="str" cm="1">
        <f t="array" ref="Q307">IF(AND(Table3[[#This Row],[Team A goals]:[Team B goals]]&gt;0),"yes","no")</f>
        <v>no</v>
      </c>
      <c r="R307" t="s">
        <v>2774</v>
      </c>
      <c r="S307" s="17" t="str">
        <f>IF(Table3[[#This Row],[Venue]]=Table3[[#This Row],[Team A]],"played at home","")</f>
        <v>played at home</v>
      </c>
      <c r="T307" s="17" t="str" cm="1">
        <f t="array" ref="T307">IF(OR(Table3[[#This Row],[Team A]:[Team B]]="Spain"),"Spain match","")</f>
        <v/>
      </c>
      <c r="U307" s="23"/>
    </row>
    <row r="308" spans="11:21" x14ac:dyDescent="0.25">
      <c r="K308" s="11">
        <v>44365</v>
      </c>
      <c r="L308" t="s">
        <v>2783</v>
      </c>
      <c r="M308" t="s">
        <v>2799</v>
      </c>
      <c r="N308">
        <v>1</v>
      </c>
      <c r="O308">
        <v>0</v>
      </c>
      <c r="P308">
        <v>1</v>
      </c>
      <c r="Q308" s="17" t="str" cm="1">
        <f t="array" ref="Q308">IF(AND(Table3[[#This Row],[Team A goals]:[Team B goals]]&gt;0),"yes","no")</f>
        <v>no</v>
      </c>
      <c r="R308" t="s">
        <v>2768</v>
      </c>
      <c r="S308" s="17" t="str">
        <f>IF(Table3[[#This Row],[Venue]]=Table3[[#This Row],[Team A]],"played at home","")</f>
        <v/>
      </c>
      <c r="T308" s="17" t="str" cm="1">
        <f t="array" ref="T308">IF(OR(Table3[[#This Row],[Team A]:[Team B]]="Spain"),"Spain match","")</f>
        <v/>
      </c>
      <c r="U308" s="23"/>
    </row>
    <row r="309" spans="11:21" x14ac:dyDescent="0.25">
      <c r="K309" s="11">
        <v>44366</v>
      </c>
      <c r="L309" t="s">
        <v>2772</v>
      </c>
      <c r="M309" t="s">
        <v>2795</v>
      </c>
      <c r="N309">
        <v>1</v>
      </c>
      <c r="O309">
        <v>1</v>
      </c>
      <c r="P309">
        <v>2</v>
      </c>
      <c r="Q309" s="17" t="str" cm="1">
        <f t="array" ref="Q309">IF(AND(Table3[[#This Row],[Team A goals]:[Team B goals]]&gt;0),"yes","no")</f>
        <v>yes</v>
      </c>
      <c r="R309" t="s">
        <v>2772</v>
      </c>
      <c r="S309" s="17" t="str">
        <f>IF(Table3[[#This Row],[Venue]]=Table3[[#This Row],[Team A]],"played at home","")</f>
        <v>played at home</v>
      </c>
      <c r="T309" s="17" t="str" cm="1">
        <f t="array" ref="T309">IF(OR(Table3[[#This Row],[Team A]:[Team B]]="Spain"),"Spain match","")</f>
        <v>Spain match</v>
      </c>
      <c r="U309" s="23"/>
    </row>
    <row r="310" spans="11:21" x14ac:dyDescent="0.25">
      <c r="K310" s="11">
        <v>44366</v>
      </c>
      <c r="L310" t="s">
        <v>2773</v>
      </c>
      <c r="M310" t="s">
        <v>2769</v>
      </c>
      <c r="N310">
        <v>1</v>
      </c>
      <c r="O310">
        <v>1</v>
      </c>
      <c r="P310">
        <v>2</v>
      </c>
      <c r="Q310" s="17" t="str" cm="1">
        <f t="array" ref="Q310">IF(AND(Table3[[#This Row],[Team A goals]:[Team B goals]]&gt;0),"yes","no")</f>
        <v>yes</v>
      </c>
      <c r="R310" t="s">
        <v>2773</v>
      </c>
      <c r="S310" s="17" t="str">
        <f>IF(Table3[[#This Row],[Venue]]=Table3[[#This Row],[Team A]],"played at home","")</f>
        <v>played at home</v>
      </c>
      <c r="T310" s="17" t="str" cm="1">
        <f t="array" ref="T310">IF(OR(Table3[[#This Row],[Team A]:[Team B]]="Spain"),"Spain match","")</f>
        <v/>
      </c>
      <c r="U310" s="23"/>
    </row>
    <row r="311" spans="11:21" x14ac:dyDescent="0.25">
      <c r="K311" s="11">
        <v>44366</v>
      </c>
      <c r="L311" t="s">
        <v>2777</v>
      </c>
      <c r="M311" t="s">
        <v>2780</v>
      </c>
      <c r="N311">
        <v>4</v>
      </c>
      <c r="O311">
        <v>2</v>
      </c>
      <c r="P311">
        <v>6</v>
      </c>
      <c r="Q311" s="17" t="str" cm="1">
        <f t="array" ref="Q311">IF(AND(Table3[[#This Row],[Team A goals]:[Team B goals]]&gt;0),"yes","no")</f>
        <v>yes</v>
      </c>
      <c r="R311" t="s">
        <v>2777</v>
      </c>
      <c r="S311" s="17" t="str">
        <f>IF(Table3[[#This Row],[Venue]]=Table3[[#This Row],[Team A]],"played at home","")</f>
        <v>played at home</v>
      </c>
      <c r="T311" s="17" t="str" cm="1">
        <f t="array" ref="T311">IF(OR(Table3[[#This Row],[Team A]:[Team B]]="Spain"),"Spain match","")</f>
        <v/>
      </c>
      <c r="U311" s="23"/>
    </row>
    <row r="312" spans="11:21" x14ac:dyDescent="0.25">
      <c r="K312" s="11">
        <v>44367</v>
      </c>
      <c r="L312" t="s">
        <v>2775</v>
      </c>
      <c r="M312" t="s">
        <v>2798</v>
      </c>
      <c r="N312">
        <v>1</v>
      </c>
      <c r="O312">
        <v>0</v>
      </c>
      <c r="P312">
        <v>1</v>
      </c>
      <c r="Q312" s="17" t="str" cm="1">
        <f t="array" ref="Q312">IF(AND(Table3[[#This Row],[Team A goals]:[Team B goals]]&gt;0),"yes","no")</f>
        <v>no</v>
      </c>
      <c r="R312" t="s">
        <v>2775</v>
      </c>
      <c r="S312" s="17" t="str">
        <f>IF(Table3[[#This Row],[Venue]]=Table3[[#This Row],[Team A]],"played at home","")</f>
        <v>played at home</v>
      </c>
      <c r="T312" s="17" t="str" cm="1">
        <f t="array" ref="T312">IF(OR(Table3[[#This Row],[Team A]:[Team B]]="Spain"),"Spain match","")</f>
        <v/>
      </c>
      <c r="U312" s="23"/>
    </row>
    <row r="313" spans="11:21" x14ac:dyDescent="0.25">
      <c r="K313" s="11">
        <v>44367</v>
      </c>
      <c r="L313" t="s">
        <v>2785</v>
      </c>
      <c r="M313" t="s">
        <v>2788</v>
      </c>
      <c r="N313">
        <v>3</v>
      </c>
      <c r="O313">
        <v>1</v>
      </c>
      <c r="P313">
        <v>4</v>
      </c>
      <c r="Q313" s="17" t="str" cm="1">
        <f t="array" ref="Q313">IF(AND(Table3[[#This Row],[Team A goals]:[Team B goals]]&gt;0),"yes","no")</f>
        <v>yes</v>
      </c>
      <c r="R313" t="s">
        <v>2805</v>
      </c>
      <c r="S313" s="17" t="str">
        <f>IF(Table3[[#This Row],[Venue]]=Table3[[#This Row],[Team A]],"played at home","")</f>
        <v/>
      </c>
      <c r="T313" s="17" t="str" cm="1">
        <f t="array" ref="T313">IF(OR(Table3[[#This Row],[Team A]:[Team B]]="Spain"),"Spain match","")</f>
        <v/>
      </c>
      <c r="U313" s="23"/>
    </row>
    <row r="314" spans="11:21" x14ac:dyDescent="0.25">
      <c r="K314" s="11">
        <v>44368</v>
      </c>
      <c r="L314" t="s">
        <v>2771</v>
      </c>
      <c r="M314" t="s">
        <v>2768</v>
      </c>
      <c r="N314">
        <v>4</v>
      </c>
      <c r="O314">
        <v>1</v>
      </c>
      <c r="P314">
        <v>5</v>
      </c>
      <c r="Q314" s="17" t="str" cm="1">
        <f t="array" ref="Q314">IF(AND(Table3[[#This Row],[Team A goals]:[Team B goals]]&gt;0),"yes","no")</f>
        <v>yes</v>
      </c>
      <c r="R314" t="s">
        <v>2771</v>
      </c>
      <c r="S314" s="17" t="str">
        <f>IF(Table3[[#This Row],[Venue]]=Table3[[#This Row],[Team A]],"played at home","")</f>
        <v>played at home</v>
      </c>
      <c r="T314" s="17" t="str" cm="1">
        <f t="array" ref="T314">IF(OR(Table3[[#This Row],[Team A]:[Team B]]="Spain"),"Spain match","")</f>
        <v/>
      </c>
      <c r="U314" s="23"/>
    </row>
    <row r="315" spans="11:21" x14ac:dyDescent="0.25">
      <c r="K315" s="11">
        <v>44368</v>
      </c>
      <c r="L315" t="s">
        <v>2802</v>
      </c>
      <c r="M315" t="s">
        <v>2776</v>
      </c>
      <c r="N315">
        <v>0</v>
      </c>
      <c r="O315">
        <v>2</v>
      </c>
      <c r="P315">
        <v>2</v>
      </c>
      <c r="Q315" s="17" t="str" cm="1">
        <f t="array" ref="Q315">IF(AND(Table3[[#This Row],[Team A goals]:[Team B goals]]&gt;0),"yes","no")</f>
        <v>no</v>
      </c>
      <c r="R315" t="s">
        <v>2768</v>
      </c>
      <c r="S315" s="17" t="str">
        <f>IF(Table3[[#This Row],[Venue]]=Table3[[#This Row],[Team A]],"played at home","")</f>
        <v/>
      </c>
      <c r="T315" s="17" t="str" cm="1">
        <f t="array" ref="T315">IF(OR(Table3[[#This Row],[Team A]:[Team B]]="Spain"),"Spain match","")</f>
        <v/>
      </c>
      <c r="U315" s="23"/>
    </row>
    <row r="316" spans="11:21" x14ac:dyDescent="0.25">
      <c r="K316" s="11">
        <v>44368</v>
      </c>
      <c r="L316" t="s">
        <v>2778</v>
      </c>
      <c r="M316" t="s">
        <v>2803</v>
      </c>
      <c r="N316">
        <v>3</v>
      </c>
      <c r="O316">
        <v>0</v>
      </c>
      <c r="P316">
        <v>3</v>
      </c>
      <c r="Q316" s="17" t="str" cm="1">
        <f t="array" ref="Q316">IF(AND(Table3[[#This Row],[Team A goals]:[Team B goals]]&gt;0),"yes","no")</f>
        <v>no</v>
      </c>
      <c r="R316" t="s">
        <v>2778</v>
      </c>
      <c r="S316" s="17" t="str">
        <f>IF(Table3[[#This Row],[Venue]]=Table3[[#This Row],[Team A]],"played at home","")</f>
        <v>played at home</v>
      </c>
      <c r="T316" s="17" t="str" cm="1">
        <f t="array" ref="T316">IF(OR(Table3[[#This Row],[Team A]:[Team B]]="Spain"),"Spain match","")</f>
        <v/>
      </c>
      <c r="U316" s="23"/>
    </row>
    <row r="317" spans="11:21" x14ac:dyDescent="0.25">
      <c r="K317" s="11">
        <v>44368</v>
      </c>
      <c r="L317" t="s">
        <v>2796</v>
      </c>
      <c r="M317" t="s">
        <v>2794</v>
      </c>
      <c r="N317">
        <v>0</v>
      </c>
      <c r="O317">
        <v>1</v>
      </c>
      <c r="P317">
        <v>1</v>
      </c>
      <c r="Q317" s="17" t="str" cm="1">
        <f t="array" ref="Q317">IF(AND(Table3[[#This Row],[Team A goals]:[Team B goals]]&gt;0),"yes","no")</f>
        <v>no</v>
      </c>
      <c r="R317" t="s">
        <v>2781</v>
      </c>
      <c r="S317" s="17" t="str">
        <f>IF(Table3[[#This Row],[Venue]]=Table3[[#This Row],[Team A]],"played at home","")</f>
        <v/>
      </c>
      <c r="T317" s="17" t="str" cm="1">
        <f t="array" ref="T317">IF(OR(Table3[[#This Row],[Team A]:[Team B]]="Spain"),"Spain match","")</f>
        <v/>
      </c>
      <c r="U317" s="23"/>
    </row>
    <row r="318" spans="11:21" x14ac:dyDescent="0.25">
      <c r="K318" s="11">
        <v>44369</v>
      </c>
      <c r="L318" t="s">
        <v>2784</v>
      </c>
      <c r="M318" t="s">
        <v>2789</v>
      </c>
      <c r="N318">
        <v>1</v>
      </c>
      <c r="O318">
        <v>3</v>
      </c>
      <c r="P318">
        <v>4</v>
      </c>
      <c r="Q318" s="17" t="str" cm="1">
        <f t="array" ref="Q318">IF(AND(Table3[[#This Row],[Team A goals]:[Team B goals]]&gt;0),"yes","no")</f>
        <v>yes</v>
      </c>
      <c r="R318" t="s">
        <v>2784</v>
      </c>
      <c r="S318" s="17" t="str">
        <f>IF(Table3[[#This Row],[Venue]]=Table3[[#This Row],[Team A]],"played at home","")</f>
        <v>played at home</v>
      </c>
      <c r="T318" s="17" t="str" cm="1">
        <f t="array" ref="T318">IF(OR(Table3[[#This Row],[Team A]:[Team B]]="Spain"),"Spain match","")</f>
        <v/>
      </c>
      <c r="U318" s="23"/>
    </row>
    <row r="319" spans="11:21" x14ac:dyDescent="0.25">
      <c r="K319" s="11">
        <v>44369</v>
      </c>
      <c r="L319" t="s">
        <v>2774</v>
      </c>
      <c r="M319" t="s">
        <v>2786</v>
      </c>
      <c r="N319">
        <v>1</v>
      </c>
      <c r="O319">
        <v>0</v>
      </c>
      <c r="P319">
        <v>1</v>
      </c>
      <c r="Q319" s="17" t="str" cm="1">
        <f t="array" ref="Q319">IF(AND(Table3[[#This Row],[Team A goals]:[Team B goals]]&gt;0),"yes","no")</f>
        <v>no</v>
      </c>
      <c r="R319" t="s">
        <v>2774</v>
      </c>
      <c r="S319" s="17" t="str">
        <f>IF(Table3[[#This Row],[Venue]]=Table3[[#This Row],[Team A]],"played at home","")</f>
        <v>played at home</v>
      </c>
      <c r="T319" s="17" t="str" cm="1">
        <f t="array" ref="T319">IF(OR(Table3[[#This Row],[Team A]:[Team B]]="Spain"),"Spain match","")</f>
        <v/>
      </c>
      <c r="U319" s="23"/>
    </row>
    <row r="320" spans="11:21" x14ac:dyDescent="0.25">
      <c r="K320" s="11">
        <v>44370</v>
      </c>
      <c r="L320" t="s">
        <v>2772</v>
      </c>
      <c r="M320" t="s">
        <v>2799</v>
      </c>
      <c r="N320">
        <v>5</v>
      </c>
      <c r="O320">
        <v>0</v>
      </c>
      <c r="P320">
        <v>5</v>
      </c>
      <c r="Q320" s="17" t="str" cm="1">
        <f t="array" ref="Q320">IF(AND(Table3[[#This Row],[Team A goals]:[Team B goals]]&gt;0),"yes","no")</f>
        <v>no</v>
      </c>
      <c r="R320" t="s">
        <v>2772</v>
      </c>
      <c r="S320" s="17" t="str">
        <f>IF(Table3[[#This Row],[Venue]]=Table3[[#This Row],[Team A]],"played at home","")</f>
        <v>played at home</v>
      </c>
      <c r="T320" s="17" t="str" cm="1">
        <f t="array" ref="T320">IF(OR(Table3[[#This Row],[Team A]:[Team B]]="Spain"),"Spain match","")</f>
        <v>Spain match</v>
      </c>
      <c r="U320" s="23"/>
    </row>
    <row r="321" spans="11:21" x14ac:dyDescent="0.25">
      <c r="K321" s="11">
        <v>44370</v>
      </c>
      <c r="L321" t="s">
        <v>2783</v>
      </c>
      <c r="M321" t="s">
        <v>2795</v>
      </c>
      <c r="N321">
        <v>3</v>
      </c>
      <c r="O321">
        <v>2</v>
      </c>
      <c r="P321">
        <v>5</v>
      </c>
      <c r="Q321" s="17" t="str" cm="1">
        <f t="array" ref="Q321">IF(AND(Table3[[#This Row],[Team A goals]:[Team B goals]]&gt;0),"yes","no")</f>
        <v>yes</v>
      </c>
      <c r="R321" t="s">
        <v>2768</v>
      </c>
      <c r="S321" s="17" t="str">
        <f>IF(Table3[[#This Row],[Venue]]=Table3[[#This Row],[Team A]],"played at home","")</f>
        <v/>
      </c>
      <c r="T321" s="17" t="str" cm="1">
        <f t="array" ref="T321">IF(OR(Table3[[#This Row],[Team A]:[Team B]]="Spain"),"Spain match","")</f>
        <v/>
      </c>
      <c r="U321" s="23"/>
    </row>
    <row r="322" spans="11:21" x14ac:dyDescent="0.25">
      <c r="K322" s="11">
        <v>44370</v>
      </c>
      <c r="L322" t="s">
        <v>2777</v>
      </c>
      <c r="M322" t="s">
        <v>2773</v>
      </c>
      <c r="N322">
        <v>2</v>
      </c>
      <c r="O322">
        <v>2</v>
      </c>
      <c r="P322">
        <v>4</v>
      </c>
      <c r="Q322" s="17" t="str" cm="1">
        <f t="array" ref="Q322">IF(AND(Table3[[#This Row],[Team A goals]:[Team B goals]]&gt;0),"yes","no")</f>
        <v>yes</v>
      </c>
      <c r="R322" t="s">
        <v>2777</v>
      </c>
      <c r="S322" s="17" t="str">
        <f>IF(Table3[[#This Row],[Venue]]=Table3[[#This Row],[Team A]],"played at home","")</f>
        <v>played at home</v>
      </c>
      <c r="T322" s="17" t="str" cm="1">
        <f t="array" ref="T322">IF(OR(Table3[[#This Row],[Team A]:[Team B]]="Spain"),"Spain match","")</f>
        <v/>
      </c>
      <c r="U322" s="23"/>
    </row>
    <row r="323" spans="11:21" x14ac:dyDescent="0.25">
      <c r="K323" s="11">
        <v>44370</v>
      </c>
      <c r="L323" t="s">
        <v>2780</v>
      </c>
      <c r="M323" t="s">
        <v>2769</v>
      </c>
      <c r="N323">
        <v>2</v>
      </c>
      <c r="O323">
        <v>2</v>
      </c>
      <c r="P323">
        <v>4</v>
      </c>
      <c r="Q323" s="17" t="str" cm="1">
        <f t="array" ref="Q323">IF(AND(Table3[[#This Row],[Team A goals]:[Team B goals]]&gt;0),"yes","no")</f>
        <v>yes</v>
      </c>
      <c r="R323" t="s">
        <v>2773</v>
      </c>
      <c r="S323" s="17" t="str">
        <f>IF(Table3[[#This Row],[Venue]]=Table3[[#This Row],[Team A]],"played at home","")</f>
        <v/>
      </c>
      <c r="T323" s="17" t="str" cm="1">
        <f t="array" ref="T323">IF(OR(Table3[[#This Row],[Team A]:[Team B]]="Spain"),"Spain match","")</f>
        <v/>
      </c>
      <c r="U323" s="23"/>
    </row>
    <row r="324" spans="11:21" x14ac:dyDescent="0.25">
      <c r="K324" s="11">
        <v>44373</v>
      </c>
      <c r="L324" t="s">
        <v>2775</v>
      </c>
      <c r="M324" t="s">
        <v>2794</v>
      </c>
      <c r="N324">
        <v>2</v>
      </c>
      <c r="O324">
        <v>1</v>
      </c>
      <c r="P324">
        <v>3</v>
      </c>
      <c r="Q324" s="17" t="str" cm="1">
        <f t="array" ref="Q324">IF(AND(Table3[[#This Row],[Team A goals]:[Team B goals]]&gt;0),"yes","no")</f>
        <v>yes</v>
      </c>
      <c r="R324" t="s">
        <v>2774</v>
      </c>
      <c r="S324" s="17" t="str">
        <f>IF(Table3[[#This Row],[Venue]]=Table3[[#This Row],[Team A]],"played at home","")</f>
        <v/>
      </c>
      <c r="T324" s="17" t="str" cm="1">
        <f t="array" ref="T324">IF(OR(Table3[[#This Row],[Team A]:[Team B]]="Spain"),"Spain match","")</f>
        <v/>
      </c>
      <c r="U324" s="23"/>
    </row>
    <row r="325" spans="11:21" x14ac:dyDescent="0.25">
      <c r="K325" s="11">
        <v>44373</v>
      </c>
      <c r="L325" t="s">
        <v>2798</v>
      </c>
      <c r="M325" t="s">
        <v>2771</v>
      </c>
      <c r="N325">
        <v>0</v>
      </c>
      <c r="O325">
        <v>4</v>
      </c>
      <c r="P325">
        <v>4</v>
      </c>
      <c r="Q325" s="17" t="str" cm="1">
        <f t="array" ref="Q325">IF(AND(Table3[[#This Row],[Team A goals]:[Team B goals]]&gt;0),"yes","no")</f>
        <v>no</v>
      </c>
      <c r="R325" t="s">
        <v>2778</v>
      </c>
      <c r="S325" s="17" t="str">
        <f>IF(Table3[[#This Row],[Venue]]=Table3[[#This Row],[Team A]],"played at home","")</f>
        <v/>
      </c>
      <c r="T325" s="17" t="str" cm="1">
        <f t="array" ref="T325">IF(OR(Table3[[#This Row],[Team A]:[Team B]]="Spain"),"Spain match","")</f>
        <v/>
      </c>
      <c r="U325" s="23"/>
    </row>
    <row r="326" spans="11:21" x14ac:dyDescent="0.25">
      <c r="K326" s="11">
        <v>44374</v>
      </c>
      <c r="L326" t="s">
        <v>2778</v>
      </c>
      <c r="M326" t="s">
        <v>2786</v>
      </c>
      <c r="N326">
        <v>0</v>
      </c>
      <c r="O326">
        <v>2</v>
      </c>
      <c r="P326">
        <v>2</v>
      </c>
      <c r="Q326" s="17" t="str" cm="1">
        <f t="array" ref="Q326">IF(AND(Table3[[#This Row],[Team A goals]:[Team B goals]]&gt;0),"yes","no")</f>
        <v>no</v>
      </c>
      <c r="R326" t="s">
        <v>2773</v>
      </c>
      <c r="S326" s="17" t="str">
        <f>IF(Table3[[#This Row],[Venue]]=Table3[[#This Row],[Team A]],"played at home","")</f>
        <v/>
      </c>
      <c r="T326" s="17" t="str" cm="1">
        <f t="array" ref="T326">IF(OR(Table3[[#This Row],[Team A]:[Team B]]="Spain"),"Spain match","")</f>
        <v/>
      </c>
      <c r="U326" s="23"/>
    </row>
    <row r="327" spans="11:21" x14ac:dyDescent="0.25">
      <c r="K327" s="11">
        <v>44374</v>
      </c>
      <c r="L327" t="s">
        <v>2776</v>
      </c>
      <c r="M327" t="s">
        <v>2780</v>
      </c>
      <c r="N327">
        <v>1</v>
      </c>
      <c r="O327">
        <v>0</v>
      </c>
      <c r="P327">
        <v>1</v>
      </c>
      <c r="Q327" s="17" t="str" cm="1">
        <f t="array" ref="Q327">IF(AND(Table3[[#This Row],[Team A goals]:[Team B goals]]&gt;0),"yes","no")</f>
        <v>no</v>
      </c>
      <c r="R327" t="s">
        <v>2772</v>
      </c>
      <c r="S327" s="17" t="str">
        <f>IF(Table3[[#This Row],[Venue]]=Table3[[#This Row],[Team A]],"played at home","")</f>
        <v/>
      </c>
      <c r="T327" s="17" t="str" cm="1">
        <f t="array" ref="T327">IF(OR(Table3[[#This Row],[Team A]:[Team B]]="Spain"),"Spain match","")</f>
        <v/>
      </c>
      <c r="U327" s="23"/>
    </row>
    <row r="328" spans="11:21" x14ac:dyDescent="0.25">
      <c r="K328" s="11">
        <v>44375</v>
      </c>
      <c r="L328" t="s">
        <v>2789</v>
      </c>
      <c r="M328" t="s">
        <v>2772</v>
      </c>
      <c r="N328">
        <v>3</v>
      </c>
      <c r="O328">
        <v>5</v>
      </c>
      <c r="P328">
        <v>8</v>
      </c>
      <c r="Q328" s="17" t="str" cm="1">
        <f t="array" ref="Q328">IF(AND(Table3[[#This Row],[Team A goals]:[Team B goals]]&gt;0),"yes","no")</f>
        <v>yes</v>
      </c>
      <c r="R328" t="s">
        <v>2771</v>
      </c>
      <c r="S328" s="17" t="str">
        <f>IF(Table3[[#This Row],[Venue]]=Table3[[#This Row],[Team A]],"played at home","")</f>
        <v/>
      </c>
      <c r="T328" s="17" t="str" cm="1">
        <f t="array" ref="T328">IF(OR(Table3[[#This Row],[Team A]:[Team B]]="Spain"),"Spain match","")</f>
        <v>Spain match</v>
      </c>
      <c r="U328" s="23"/>
    </row>
    <row r="329" spans="11:21" x14ac:dyDescent="0.25">
      <c r="K329" s="11">
        <v>44375</v>
      </c>
      <c r="L329" t="s">
        <v>2769</v>
      </c>
      <c r="M329" t="s">
        <v>2785</v>
      </c>
      <c r="N329">
        <v>3</v>
      </c>
      <c r="O329">
        <v>3</v>
      </c>
      <c r="P329">
        <v>6</v>
      </c>
      <c r="Q329" s="17" t="str" cm="1">
        <f t="array" ref="Q329">IF(AND(Table3[[#This Row],[Team A goals]:[Team B goals]]&gt;0),"yes","no")</f>
        <v>yes</v>
      </c>
      <c r="R329" t="s">
        <v>2781</v>
      </c>
      <c r="S329" s="17" t="str">
        <f>IF(Table3[[#This Row],[Venue]]=Table3[[#This Row],[Team A]],"played at home","")</f>
        <v/>
      </c>
      <c r="T329" s="17" t="str" cm="1">
        <f t="array" ref="T329">IF(OR(Table3[[#This Row],[Team A]:[Team B]]="Spain"),"Spain match","")</f>
        <v/>
      </c>
      <c r="U329" s="23"/>
    </row>
    <row r="330" spans="11:21" x14ac:dyDescent="0.25">
      <c r="K330" s="11">
        <v>44376</v>
      </c>
      <c r="L330" t="s">
        <v>2774</v>
      </c>
      <c r="M330" t="s">
        <v>2777</v>
      </c>
      <c r="N330">
        <v>2</v>
      </c>
      <c r="O330">
        <v>0</v>
      </c>
      <c r="P330">
        <v>2</v>
      </c>
      <c r="Q330" s="17" t="str" cm="1">
        <f t="array" ref="Q330">IF(AND(Table3[[#This Row],[Team A goals]:[Team B goals]]&gt;0),"yes","no")</f>
        <v>no</v>
      </c>
      <c r="R330" t="s">
        <v>2774</v>
      </c>
      <c r="S330" s="17" t="str">
        <f>IF(Table3[[#This Row],[Venue]]=Table3[[#This Row],[Team A]],"played at home","")</f>
        <v>played at home</v>
      </c>
      <c r="T330" s="17" t="str" cm="1">
        <f t="array" ref="T330">IF(OR(Table3[[#This Row],[Team A]:[Team B]]="Spain"),"Spain match","")</f>
        <v/>
      </c>
      <c r="U330" s="23"/>
    </row>
    <row r="331" spans="11:21" x14ac:dyDescent="0.25">
      <c r="K331" s="11">
        <v>44376</v>
      </c>
      <c r="L331" t="s">
        <v>2783</v>
      </c>
      <c r="M331" t="s">
        <v>2796</v>
      </c>
      <c r="N331">
        <v>1</v>
      </c>
      <c r="O331">
        <v>2</v>
      </c>
      <c r="P331">
        <v>3</v>
      </c>
      <c r="Q331" s="17" t="str" cm="1">
        <f t="array" ref="Q331">IF(AND(Table3[[#This Row],[Team A goals]:[Team B goals]]&gt;0),"yes","no")</f>
        <v>yes</v>
      </c>
      <c r="R331" t="s">
        <v>2784</v>
      </c>
      <c r="S331" s="17" t="str">
        <f>IF(Table3[[#This Row],[Venue]]=Table3[[#This Row],[Team A]],"played at home","")</f>
        <v/>
      </c>
      <c r="T331" s="17" t="str" cm="1">
        <f t="array" ref="T331">IF(OR(Table3[[#This Row],[Team A]:[Team B]]="Spain"),"Spain match","")</f>
        <v/>
      </c>
      <c r="U331" s="23"/>
    </row>
    <row r="332" spans="11:21" x14ac:dyDescent="0.25">
      <c r="K332" s="11">
        <v>44379</v>
      </c>
      <c r="L332" t="s">
        <v>2785</v>
      </c>
      <c r="M332" t="s">
        <v>2772</v>
      </c>
      <c r="N332">
        <v>1</v>
      </c>
      <c r="O332">
        <v>1</v>
      </c>
      <c r="P332">
        <v>2</v>
      </c>
      <c r="Q332" s="17" t="str" cm="1">
        <f t="array" ref="Q332">IF(AND(Table3[[#This Row],[Team A goals]:[Team B goals]]&gt;0),"yes","no")</f>
        <v>yes</v>
      </c>
      <c r="R332" t="s">
        <v>2768</v>
      </c>
      <c r="S332" s="17" t="str">
        <f>IF(Table3[[#This Row],[Venue]]=Table3[[#This Row],[Team A]],"played at home","")</f>
        <v/>
      </c>
      <c r="T332" s="17" t="str" cm="1">
        <f t="array" ref="T332">IF(OR(Table3[[#This Row],[Team A]:[Team B]]="Spain"),"Spain match","")</f>
        <v>Spain match</v>
      </c>
      <c r="U332" s="23"/>
    </row>
    <row r="333" spans="11:21" x14ac:dyDescent="0.25">
      <c r="K333" s="11">
        <v>44379</v>
      </c>
      <c r="L333" t="s">
        <v>2776</v>
      </c>
      <c r="M333" t="s">
        <v>2775</v>
      </c>
      <c r="N333">
        <v>1</v>
      </c>
      <c r="O333">
        <v>2</v>
      </c>
      <c r="P333">
        <v>3</v>
      </c>
      <c r="Q333" s="17" t="str" cm="1">
        <f t="array" ref="Q333">IF(AND(Table3[[#This Row],[Team A goals]:[Team B goals]]&gt;0),"yes","no")</f>
        <v>yes</v>
      </c>
      <c r="R333" t="s">
        <v>2777</v>
      </c>
      <c r="S333" s="17" t="str">
        <f>IF(Table3[[#This Row],[Venue]]=Table3[[#This Row],[Team A]],"played at home","")</f>
        <v/>
      </c>
      <c r="T333" s="17" t="str" cm="1">
        <f t="array" ref="T333">IF(OR(Table3[[#This Row],[Team A]:[Team B]]="Spain"),"Spain match","")</f>
        <v/>
      </c>
      <c r="U333" s="23"/>
    </row>
    <row r="334" spans="11:21" x14ac:dyDescent="0.25">
      <c r="K334" s="11">
        <v>44380</v>
      </c>
      <c r="L334" t="s">
        <v>2786</v>
      </c>
      <c r="M334" t="s">
        <v>2771</v>
      </c>
      <c r="N334">
        <v>1</v>
      </c>
      <c r="O334">
        <v>2</v>
      </c>
      <c r="P334">
        <v>3</v>
      </c>
      <c r="Q334" s="17" t="str" cm="1">
        <f t="array" ref="Q334">IF(AND(Table3[[#This Row],[Team A goals]:[Team B goals]]&gt;0),"yes","no")</f>
        <v>yes</v>
      </c>
      <c r="R334" t="s">
        <v>2805</v>
      </c>
      <c r="S334" s="17" t="str">
        <f>IF(Table3[[#This Row],[Venue]]=Table3[[#This Row],[Team A]],"played at home","")</f>
        <v/>
      </c>
      <c r="T334" s="17" t="str" cm="1">
        <f t="array" ref="T334">IF(OR(Table3[[#This Row],[Team A]:[Team B]]="Spain"),"Spain match","")</f>
        <v/>
      </c>
      <c r="U334" s="23"/>
    </row>
    <row r="335" spans="11:21" x14ac:dyDescent="0.25">
      <c r="K335" s="11">
        <v>44380</v>
      </c>
      <c r="L335" t="s">
        <v>2796</v>
      </c>
      <c r="M335" t="s">
        <v>2774</v>
      </c>
      <c r="N335">
        <v>0</v>
      </c>
      <c r="O335">
        <v>4</v>
      </c>
      <c r="P335">
        <v>4</v>
      </c>
      <c r="Q335" s="17" t="str" cm="1">
        <f t="array" ref="Q335">IF(AND(Table3[[#This Row],[Team A goals]:[Team B goals]]&gt;0),"yes","no")</f>
        <v>no</v>
      </c>
      <c r="R335" t="s">
        <v>2775</v>
      </c>
      <c r="S335" s="17" t="str">
        <f>IF(Table3[[#This Row],[Venue]]=Table3[[#This Row],[Team A]],"played at home","")</f>
        <v/>
      </c>
      <c r="T335" s="17" t="str" cm="1">
        <f t="array" ref="T335">IF(OR(Table3[[#This Row],[Team A]:[Team B]]="Spain"),"Spain match","")</f>
        <v/>
      </c>
      <c r="U335" s="23"/>
    </row>
    <row r="336" spans="11:21" x14ac:dyDescent="0.25">
      <c r="K336" s="11">
        <v>44383</v>
      </c>
      <c r="L336" t="s">
        <v>2775</v>
      </c>
      <c r="M336" t="s">
        <v>2772</v>
      </c>
      <c r="N336">
        <v>1</v>
      </c>
      <c r="O336">
        <v>1</v>
      </c>
      <c r="P336">
        <v>2</v>
      </c>
      <c r="Q336" s="17" t="str" cm="1">
        <f t="array" ref="Q336">IF(AND(Table3[[#This Row],[Team A goals]:[Team B goals]]&gt;0),"yes","no")</f>
        <v>yes</v>
      </c>
      <c r="R336" t="s">
        <v>2774</v>
      </c>
      <c r="S336" s="17" t="str">
        <f>IF(Table3[[#This Row],[Venue]]=Table3[[#This Row],[Team A]],"played at home","")</f>
        <v/>
      </c>
      <c r="T336" s="17" t="str" cm="1">
        <f t="array" ref="T336">IF(OR(Table3[[#This Row],[Team A]:[Team B]]="Spain"),"Spain match","")</f>
        <v>Spain match</v>
      </c>
      <c r="U336" s="23"/>
    </row>
    <row r="337" spans="11:21" x14ac:dyDescent="0.25">
      <c r="K337" s="11">
        <v>44384</v>
      </c>
      <c r="L337" t="s">
        <v>2774</v>
      </c>
      <c r="M337" t="s">
        <v>2771</v>
      </c>
      <c r="N337">
        <v>2</v>
      </c>
      <c r="O337">
        <v>1</v>
      </c>
      <c r="P337">
        <v>3</v>
      </c>
      <c r="Q337" s="17" t="str" cm="1">
        <f t="array" ref="Q337">IF(AND(Table3[[#This Row],[Team A goals]:[Team B goals]]&gt;0),"yes","no")</f>
        <v>yes</v>
      </c>
      <c r="R337" t="s">
        <v>2774</v>
      </c>
      <c r="S337" s="17" t="str">
        <f>IF(Table3[[#This Row],[Venue]]=Table3[[#This Row],[Team A]],"played at home","")</f>
        <v>played at home</v>
      </c>
      <c r="T337" s="17" t="str" cm="1">
        <f t="array" ref="T337">IF(OR(Table3[[#This Row],[Team A]:[Team B]]="Spain"),"Spain match","")</f>
        <v/>
      </c>
      <c r="U337" s="23"/>
    </row>
    <row r="338" spans="11:21" x14ac:dyDescent="0.25">
      <c r="K338" s="11">
        <v>44388</v>
      </c>
      <c r="L338" t="s">
        <v>2774</v>
      </c>
      <c r="M338" t="s">
        <v>2775</v>
      </c>
      <c r="N338">
        <v>1</v>
      </c>
      <c r="O338">
        <v>1</v>
      </c>
      <c r="P338">
        <v>2</v>
      </c>
      <c r="Q338" s="17" t="str" cm="1">
        <f t="array" ref="Q338">IF(AND(Table3[[#This Row],[Team A goals]:[Team B goals]]&gt;0),"yes","no")</f>
        <v>yes</v>
      </c>
      <c r="R338" t="s">
        <v>2774</v>
      </c>
      <c r="S338" s="17" t="str">
        <f>IF(Table3[[#This Row],[Venue]]=Table3[[#This Row],[Team A]],"played at home","")</f>
        <v>played at home</v>
      </c>
      <c r="T338" s="17" t="str" cm="1">
        <f t="array" ref="T338">IF(OR(Table3[[#This Row],[Team A]:[Team B]]="Spain"),"Spain match","")</f>
        <v/>
      </c>
      <c r="U338" s="23"/>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K2:U339"/>
  <sheetViews>
    <sheetView zoomScale="80" zoomScaleNormal="80" workbookViewId="0">
      <selection activeCell="W7" sqref="W7"/>
    </sheetView>
  </sheetViews>
  <sheetFormatPr baseColWidth="10" defaultColWidth="8.85546875" defaultRowHeight="15" x14ac:dyDescent="0.25"/>
  <cols>
    <col min="1" max="1" width="9.140625" customWidth="1"/>
    <col min="10" max="10" width="4.85546875" customWidth="1"/>
    <col min="11" max="11" width="11.42578125" style="11" customWidth="1"/>
    <col min="12" max="13" width="17.42578125" bestFit="1" customWidth="1"/>
    <col min="14" max="14" width="15.42578125" bestFit="1" customWidth="1"/>
    <col min="15" max="15" width="15.140625" customWidth="1"/>
    <col min="16" max="16" width="13.28515625" bestFit="1" customWidth="1"/>
    <col min="17" max="17" width="14.42578125" customWidth="1"/>
    <col min="18" max="18" width="17.140625" bestFit="1" customWidth="1"/>
    <col min="19" max="19" width="12.140625" bestFit="1" customWidth="1"/>
    <col min="21" max="21" width="12.7109375" bestFit="1" customWidth="1"/>
  </cols>
  <sheetData>
    <row r="2" spans="11:21" x14ac:dyDescent="0.25">
      <c r="K2" s="19" t="s">
        <v>2759</v>
      </c>
      <c r="L2" t="s">
        <v>2761</v>
      </c>
      <c r="M2" t="s">
        <v>2762</v>
      </c>
      <c r="N2" t="s">
        <v>2764</v>
      </c>
      <c r="O2" t="s">
        <v>2765</v>
      </c>
      <c r="P2" s="12" t="s">
        <v>2763</v>
      </c>
      <c r="Q2" t="s">
        <v>2766</v>
      </c>
      <c r="R2" t="s">
        <v>2804</v>
      </c>
    </row>
    <row r="3" spans="11:21" x14ac:dyDescent="0.25">
      <c r="K3" s="11">
        <v>22103</v>
      </c>
      <c r="L3" t="s">
        <v>2767</v>
      </c>
      <c r="M3" t="s">
        <v>2768</v>
      </c>
      <c r="N3">
        <v>0</v>
      </c>
      <c r="O3">
        <v>3</v>
      </c>
      <c r="P3" s="18">
        <f>SUM(Table1[[#This Row],[Team A Goals]:[Team B Goals]])</f>
        <v>3</v>
      </c>
      <c r="Q3" s="17" t="str" cm="1">
        <f t="array" ref="Q3">_xlfn.IFS(Table1[[#This Row],[Team A Goals]]&gt;Table1[[#This Row],[Team B Goals]],"team a won",Table1[[#This Row],[Team A Goals]]&lt;Table1[[#This Row],[Team B Goals]],"team b won",Table1[[#This Row],[Team A Goals]]=Table1[[#This Row],[Team B Goals]],"draw")</f>
        <v>team b won</v>
      </c>
      <c r="R3" s="17" t="str" cm="1">
        <f t="array" ref="R3">_xlfn.IFS(Table1[[#This Row],[Total Goals]]&gt;=3,"over 2.5 goals",Table1[[#This Row],[Total Goals]]&lt;=2,"under 2.5 goals")</f>
        <v>over 2.5 goals</v>
      </c>
    </row>
    <row r="4" spans="11:21" x14ac:dyDescent="0.25">
      <c r="K4" s="11">
        <v>22103</v>
      </c>
      <c r="L4" t="s">
        <v>2769</v>
      </c>
      <c r="M4" t="s">
        <v>2770</v>
      </c>
      <c r="N4">
        <v>4</v>
      </c>
      <c r="O4">
        <v>5</v>
      </c>
      <c r="P4" s="18">
        <f>SUM(Table1[[#This Row],[Team A Goals]:[Team B Goals]])</f>
        <v>9</v>
      </c>
      <c r="Q4" s="17" t="str" cm="1">
        <f t="array" ref="Q4">_xlfn.IFS(Table1[[#This Row],[Team A Goals]]&gt;Table1[[#This Row],[Team B Goals]],"team a won",Table1[[#This Row],[Team A Goals]]&lt;Table1[[#This Row],[Team B Goals]],"team b won",Table1[[#This Row],[Team A Goals]]=Table1[[#This Row],[Team B Goals]],"draw")</f>
        <v>team b won</v>
      </c>
      <c r="R4" s="17" t="str" cm="1">
        <f t="array" ref="R4">_xlfn.IFS(Table1[[#This Row],[Total Goals]]&gt;=3,"over 2.5 goals",Table1[[#This Row],[Total Goals]]&lt;=2,"under 2.5 goals")</f>
        <v>over 2.5 goals</v>
      </c>
    </row>
    <row r="5" spans="11:21" x14ac:dyDescent="0.25">
      <c r="K5" s="11">
        <v>22106</v>
      </c>
      <c r="L5" t="s">
        <v>2769</v>
      </c>
      <c r="M5" t="s">
        <v>2767</v>
      </c>
      <c r="N5">
        <v>0</v>
      </c>
      <c r="O5">
        <v>2</v>
      </c>
      <c r="P5" s="18">
        <f>SUM(Table1[[#This Row],[Team A Goals]:[Team B Goals]])</f>
        <v>2</v>
      </c>
      <c r="Q5" s="17" t="str" cm="1">
        <f t="array" ref="Q5">_xlfn.IFS(Table1[[#This Row],[Team A Goals]]&gt;Table1[[#This Row],[Team B Goals]],"team a won",Table1[[#This Row],[Team A Goals]]&lt;Table1[[#This Row],[Team B Goals]],"team b won",Table1[[#This Row],[Team A Goals]]=Table1[[#This Row],[Team B Goals]],"draw")</f>
        <v>team b won</v>
      </c>
      <c r="R5" s="17" t="str" cm="1">
        <f t="array" ref="R5">_xlfn.IFS(Table1[[#This Row],[Total Goals]]&gt;=3,"over 2.5 goals",Table1[[#This Row],[Total Goals]]&lt;=2,"under 2.5 goals")</f>
        <v>under 2.5 goals</v>
      </c>
    </row>
    <row r="6" spans="11:21" x14ac:dyDescent="0.25">
      <c r="K6" s="11">
        <v>22107</v>
      </c>
      <c r="L6" t="s">
        <v>2768</v>
      </c>
      <c r="M6" t="s">
        <v>2770</v>
      </c>
      <c r="N6">
        <v>2</v>
      </c>
      <c r="O6">
        <v>1</v>
      </c>
      <c r="P6" s="18">
        <f>SUM(Table1[[#This Row],[Team A Goals]:[Team B Goals]])</f>
        <v>3</v>
      </c>
      <c r="Q6" s="17" t="str" cm="1">
        <f t="array" ref="Q6">_xlfn.IFS(Table1[[#This Row],[Team A Goals]]&gt;Table1[[#This Row],[Team B Goals]],"team a won",Table1[[#This Row],[Team A Goals]]&lt;Table1[[#This Row],[Team B Goals]],"team b won",Table1[[#This Row],[Team A Goals]]=Table1[[#This Row],[Team B Goals]],"draw")</f>
        <v>team a won</v>
      </c>
      <c r="R6" s="17" t="str" cm="1">
        <f t="array" ref="R6">_xlfn.IFS(Table1[[#This Row],[Total Goals]]&gt;=3,"over 2.5 goals",Table1[[#This Row],[Total Goals]]&lt;=2,"under 2.5 goals")</f>
        <v>over 2.5 goals</v>
      </c>
    </row>
    <row r="7" spans="11:21" x14ac:dyDescent="0.25">
      <c r="K7" s="11">
        <v>23545</v>
      </c>
      <c r="L7" t="s">
        <v>2771</v>
      </c>
      <c r="M7" t="s">
        <v>2768</v>
      </c>
      <c r="N7">
        <v>0</v>
      </c>
      <c r="O7">
        <v>3</v>
      </c>
      <c r="P7" s="18">
        <f>SUM(Table1[[#This Row],[Team A Goals]:[Team B Goals]])</f>
        <v>3</v>
      </c>
      <c r="Q7" s="17" t="str" cm="1">
        <f t="array" ref="Q7">_xlfn.IFS(Table1[[#This Row],[Team A Goals]]&gt;Table1[[#This Row],[Team B Goals]],"team a won",Table1[[#This Row],[Team A Goals]]&lt;Table1[[#This Row],[Team B Goals]],"team b won",Table1[[#This Row],[Team A Goals]]=Table1[[#This Row],[Team B Goals]],"draw")</f>
        <v>team b won</v>
      </c>
      <c r="R7" s="17" t="str" cm="1">
        <f t="array" ref="R7">_xlfn.IFS(Table1[[#This Row],[Total Goals]]&gt;=3,"over 2.5 goals",Table1[[#This Row],[Total Goals]]&lt;=2,"under 2.5 goals")</f>
        <v>over 2.5 goals</v>
      </c>
      <c r="U7" t="e">
        <f ca="1">_xludf.SUM(Q4+7)</f>
        <v>#NAME?</v>
      </c>
    </row>
    <row r="8" spans="11:21" x14ac:dyDescent="0.25">
      <c r="K8" s="11">
        <v>23545</v>
      </c>
      <c r="L8" t="s">
        <v>2772</v>
      </c>
      <c r="M8" t="s">
        <v>2773</v>
      </c>
      <c r="N8">
        <v>2</v>
      </c>
      <c r="O8">
        <v>1</v>
      </c>
      <c r="P8" s="18">
        <f>SUM(Table1[[#This Row],[Team A Goals]:[Team B Goals]])</f>
        <v>3</v>
      </c>
      <c r="Q8" s="17" t="str" cm="1">
        <f t="array" ref="Q8">_xlfn.IFS(Table1[[#This Row],[Team A Goals]]&gt;Table1[[#This Row],[Team B Goals]],"team a won",Table1[[#This Row],[Team A Goals]]&lt;Table1[[#This Row],[Team B Goals]],"team b won",Table1[[#This Row],[Team A Goals]]=Table1[[#This Row],[Team B Goals]],"draw")</f>
        <v>team a won</v>
      </c>
      <c r="R8" s="17" t="str" cm="1">
        <f t="array" ref="R8">_xlfn.IFS(Table1[[#This Row],[Total Goals]]&gt;=3,"over 2.5 goals",Table1[[#This Row],[Total Goals]]&lt;=2,"under 2.5 goals")</f>
        <v>over 2.5 goals</v>
      </c>
    </row>
    <row r="9" spans="11:21" x14ac:dyDescent="0.25">
      <c r="K9" s="11">
        <v>23548</v>
      </c>
      <c r="L9" t="s">
        <v>2773</v>
      </c>
      <c r="M9" t="s">
        <v>2771</v>
      </c>
      <c r="N9">
        <v>3</v>
      </c>
      <c r="O9">
        <v>1</v>
      </c>
      <c r="P9" s="18">
        <f>SUM(Table1[[#This Row],[Team A Goals]:[Team B Goals]])</f>
        <v>4</v>
      </c>
      <c r="Q9" s="17" t="str" cm="1">
        <f t="array" ref="Q9">_xlfn.IFS(Table1[[#This Row],[Team A Goals]]&gt;Table1[[#This Row],[Team B Goals]],"team a won",Table1[[#This Row],[Team A Goals]]&lt;Table1[[#This Row],[Team B Goals]],"team b won",Table1[[#This Row],[Team A Goals]]=Table1[[#This Row],[Team B Goals]],"draw")</f>
        <v>team a won</v>
      </c>
      <c r="R9" s="17" t="str" cm="1">
        <f t="array" ref="R9">_xlfn.IFS(Table1[[#This Row],[Total Goals]]&gt;=3,"over 2.5 goals",Table1[[#This Row],[Total Goals]]&lt;=2,"under 2.5 goals")</f>
        <v>over 2.5 goals</v>
      </c>
    </row>
    <row r="10" spans="11:21" x14ac:dyDescent="0.25">
      <c r="K10" s="11">
        <v>23549</v>
      </c>
      <c r="L10" t="s">
        <v>2772</v>
      </c>
      <c r="M10" t="s">
        <v>2768</v>
      </c>
      <c r="N10">
        <v>2</v>
      </c>
      <c r="O10">
        <v>1</v>
      </c>
      <c r="P10" s="18">
        <f>SUM(Table1[[#This Row],[Team A Goals]:[Team B Goals]])</f>
        <v>3</v>
      </c>
      <c r="Q10" s="17" t="str" cm="1">
        <f t="array" ref="Q10">_xlfn.IFS(Table1[[#This Row],[Team A Goals]]&gt;Table1[[#This Row],[Team B Goals]],"team a won",Table1[[#This Row],[Team A Goals]]&lt;Table1[[#This Row],[Team B Goals]],"team b won",Table1[[#This Row],[Team A Goals]]=Table1[[#This Row],[Team B Goals]],"draw")</f>
        <v>team a won</v>
      </c>
      <c r="R10" s="17" t="str" cm="1">
        <f t="array" ref="R10">_xlfn.IFS(Table1[[#This Row],[Total Goals]]&gt;=3,"over 2.5 goals",Table1[[#This Row],[Total Goals]]&lt;=2,"under 2.5 goals")</f>
        <v>over 2.5 goals</v>
      </c>
    </row>
    <row r="11" spans="11:21" x14ac:dyDescent="0.25">
      <c r="K11" s="11">
        <v>24994</v>
      </c>
      <c r="L11" t="s">
        <v>2774</v>
      </c>
      <c r="M11" t="s">
        <v>2770</v>
      </c>
      <c r="N11">
        <v>0</v>
      </c>
      <c r="O11">
        <v>1</v>
      </c>
      <c r="P11" s="18">
        <f>SUM(Table1[[#This Row],[Team A Goals]:[Team B Goals]])</f>
        <v>1</v>
      </c>
      <c r="Q11" s="17" t="str" cm="1">
        <f t="array" ref="Q11">_xlfn.IFS(Table1[[#This Row],[Team A Goals]]&gt;Table1[[#This Row],[Team B Goals]],"team a won",Table1[[#This Row],[Team A Goals]]&lt;Table1[[#This Row],[Team B Goals]],"team b won",Table1[[#This Row],[Team A Goals]]=Table1[[#This Row],[Team B Goals]],"draw")</f>
        <v>team b won</v>
      </c>
      <c r="R11" s="17" t="str" cm="1">
        <f t="array" ref="R11">_xlfn.IFS(Table1[[#This Row],[Total Goals]]&gt;=3,"over 2.5 goals",Table1[[#This Row],[Total Goals]]&lt;=2,"under 2.5 goals")</f>
        <v>under 2.5 goals</v>
      </c>
    </row>
    <row r="12" spans="11:21" x14ac:dyDescent="0.25">
      <c r="K12" s="11">
        <v>24994</v>
      </c>
      <c r="L12" t="s">
        <v>2775</v>
      </c>
      <c r="M12" t="s">
        <v>2768</v>
      </c>
      <c r="N12">
        <v>0</v>
      </c>
      <c r="O12">
        <v>0</v>
      </c>
      <c r="P12" s="18">
        <f>SUM(Table1[[#This Row],[Team A Goals]:[Team B Goals]])</f>
        <v>0</v>
      </c>
      <c r="Q12" s="17" t="str" cm="1">
        <f t="array" ref="Q12">_xlfn.IFS(Table1[[#This Row],[Team A Goals]]&gt;Table1[[#This Row],[Team B Goals]],"team a won",Table1[[#This Row],[Team A Goals]]&lt;Table1[[#This Row],[Team B Goals]],"team b won",Table1[[#This Row],[Team A Goals]]=Table1[[#This Row],[Team B Goals]],"draw")</f>
        <v>draw</v>
      </c>
      <c r="R12" s="17" t="str" cm="1">
        <f t="array" ref="R12">_xlfn.IFS(Table1[[#This Row],[Total Goals]]&gt;=3,"over 2.5 goals",Table1[[#This Row],[Total Goals]]&lt;=2,"under 2.5 goals")</f>
        <v>under 2.5 goals</v>
      </c>
    </row>
    <row r="13" spans="11:21" x14ac:dyDescent="0.25">
      <c r="K13" s="11">
        <v>24997</v>
      </c>
      <c r="L13" t="s">
        <v>2774</v>
      </c>
      <c r="M13" t="s">
        <v>2768</v>
      </c>
      <c r="N13">
        <v>2</v>
      </c>
      <c r="O13">
        <v>0</v>
      </c>
      <c r="P13" s="18">
        <f>SUM(Table1[[#This Row],[Team A Goals]:[Team B Goals]])</f>
        <v>2</v>
      </c>
      <c r="Q13" s="17" t="str" cm="1">
        <f t="array" ref="Q13">_xlfn.IFS(Table1[[#This Row],[Team A Goals]]&gt;Table1[[#This Row],[Team B Goals]],"team a won",Table1[[#This Row],[Team A Goals]]&lt;Table1[[#This Row],[Team B Goals]],"team b won",Table1[[#This Row],[Team A Goals]]=Table1[[#This Row],[Team B Goals]],"draw")</f>
        <v>team a won</v>
      </c>
      <c r="R13" s="17" t="str" cm="1">
        <f t="array" ref="R13">_xlfn.IFS(Table1[[#This Row],[Total Goals]]&gt;=3,"over 2.5 goals",Table1[[#This Row],[Total Goals]]&lt;=2,"under 2.5 goals")</f>
        <v>under 2.5 goals</v>
      </c>
    </row>
    <row r="14" spans="11:21" x14ac:dyDescent="0.25">
      <c r="K14" s="11">
        <v>24997</v>
      </c>
      <c r="L14" t="s">
        <v>2775</v>
      </c>
      <c r="M14" t="s">
        <v>2770</v>
      </c>
      <c r="N14">
        <v>1</v>
      </c>
      <c r="O14">
        <v>1</v>
      </c>
      <c r="P14" s="18">
        <f>SUM(Table1[[#This Row],[Team A Goals]:[Team B Goals]])</f>
        <v>2</v>
      </c>
      <c r="Q14" s="17" t="str" cm="1">
        <f t="array" ref="Q14">_xlfn.IFS(Table1[[#This Row],[Team A Goals]]&gt;Table1[[#This Row],[Team B Goals]],"team a won",Table1[[#This Row],[Team A Goals]]&lt;Table1[[#This Row],[Team B Goals]],"team b won",Table1[[#This Row],[Team A Goals]]=Table1[[#This Row],[Team B Goals]],"draw")</f>
        <v>draw</v>
      </c>
      <c r="R14" s="17" t="str" cm="1">
        <f t="array" ref="R14">_xlfn.IFS(Table1[[#This Row],[Total Goals]]&gt;=3,"over 2.5 goals",Table1[[#This Row],[Total Goals]]&lt;=2,"under 2.5 goals")</f>
        <v>under 2.5 goals</v>
      </c>
    </row>
    <row r="15" spans="11:21" x14ac:dyDescent="0.25">
      <c r="K15" s="11">
        <v>24999</v>
      </c>
      <c r="L15" t="s">
        <v>2775</v>
      </c>
      <c r="M15" t="s">
        <v>2770</v>
      </c>
      <c r="N15">
        <v>2</v>
      </c>
      <c r="O15">
        <v>0</v>
      </c>
      <c r="P15" s="18">
        <f>SUM(Table1[[#This Row],[Team A Goals]:[Team B Goals]])</f>
        <v>2</v>
      </c>
      <c r="Q15" s="17" t="str" cm="1">
        <f t="array" ref="Q15">_xlfn.IFS(Table1[[#This Row],[Team A Goals]]&gt;Table1[[#This Row],[Team B Goals]],"team a won",Table1[[#This Row],[Team A Goals]]&lt;Table1[[#This Row],[Team B Goals]],"team b won",Table1[[#This Row],[Team A Goals]]=Table1[[#This Row],[Team B Goals]],"draw")</f>
        <v>team a won</v>
      </c>
      <c r="R15" s="17" t="str" cm="1">
        <f t="array" ref="R15">_xlfn.IFS(Table1[[#This Row],[Total Goals]]&gt;=3,"over 2.5 goals",Table1[[#This Row],[Total Goals]]&lt;=2,"under 2.5 goals")</f>
        <v>under 2.5 goals</v>
      </c>
    </row>
    <row r="16" spans="11:21" x14ac:dyDescent="0.25">
      <c r="K16" s="11">
        <v>26464</v>
      </c>
      <c r="L16" t="s">
        <v>2776</v>
      </c>
      <c r="M16" t="s">
        <v>2777</v>
      </c>
      <c r="N16">
        <v>1</v>
      </c>
      <c r="O16">
        <v>2</v>
      </c>
      <c r="P16" s="18">
        <f>SUM(Table1[[#This Row],[Team A Goals]:[Team B Goals]])</f>
        <v>3</v>
      </c>
      <c r="Q16" s="17" t="str" cm="1">
        <f t="array" ref="Q16">_xlfn.IFS(Table1[[#This Row],[Team A Goals]]&gt;Table1[[#This Row],[Team B Goals]],"team a won",Table1[[#This Row],[Team A Goals]]&lt;Table1[[#This Row],[Team B Goals]],"team b won",Table1[[#This Row],[Team A Goals]]=Table1[[#This Row],[Team B Goals]],"draw")</f>
        <v>team b won</v>
      </c>
      <c r="R16" s="17" t="str" cm="1">
        <f t="array" ref="R16">_xlfn.IFS(Table1[[#This Row],[Total Goals]]&gt;=3,"over 2.5 goals",Table1[[#This Row],[Total Goals]]&lt;=2,"under 2.5 goals")</f>
        <v>over 2.5 goals</v>
      </c>
    </row>
    <row r="17" spans="11:18" x14ac:dyDescent="0.25">
      <c r="K17" s="11">
        <v>26464</v>
      </c>
      <c r="L17" t="s">
        <v>2773</v>
      </c>
      <c r="M17" t="s">
        <v>2768</v>
      </c>
      <c r="N17">
        <v>0</v>
      </c>
      <c r="O17">
        <v>1</v>
      </c>
      <c r="P17" s="18">
        <f>SUM(Table1[[#This Row],[Team A Goals]:[Team B Goals]])</f>
        <v>1</v>
      </c>
      <c r="Q17" s="17" t="str" cm="1">
        <f t="array" ref="Q17">_xlfn.IFS(Table1[[#This Row],[Team A Goals]]&gt;Table1[[#This Row],[Team B Goals]],"team a won",Table1[[#This Row],[Team A Goals]]&lt;Table1[[#This Row],[Team B Goals]],"team b won",Table1[[#This Row],[Team A Goals]]=Table1[[#This Row],[Team B Goals]],"draw")</f>
        <v>team b won</v>
      </c>
      <c r="R17" s="17" t="str" cm="1">
        <f t="array" ref="R17">_xlfn.IFS(Table1[[#This Row],[Total Goals]]&gt;=3,"over 2.5 goals",Table1[[#This Row],[Total Goals]]&lt;=2,"under 2.5 goals")</f>
        <v>under 2.5 goals</v>
      </c>
    </row>
    <row r="18" spans="11:18" ht="15" customHeight="1" x14ac:dyDescent="0.25">
      <c r="K18" s="11">
        <v>26467</v>
      </c>
      <c r="L18" t="s">
        <v>2776</v>
      </c>
      <c r="M18" t="s">
        <v>2773</v>
      </c>
      <c r="N18">
        <v>2</v>
      </c>
      <c r="O18">
        <v>1</v>
      </c>
      <c r="P18" s="18">
        <f>SUM(Table1[[#This Row],[Team A Goals]:[Team B Goals]])</f>
        <v>3</v>
      </c>
      <c r="Q18" s="17" t="str" cm="1">
        <f t="array" ref="Q18">_xlfn.IFS(Table1[[#This Row],[Team A Goals]]&gt;Table1[[#This Row],[Team B Goals]],"team a won",Table1[[#This Row],[Team A Goals]]&lt;Table1[[#This Row],[Team B Goals]],"team b won",Table1[[#This Row],[Team A Goals]]=Table1[[#This Row],[Team B Goals]],"draw")</f>
        <v>team a won</v>
      </c>
      <c r="R18" s="17" t="str" cm="1">
        <f t="array" ref="R18">_xlfn.IFS(Table1[[#This Row],[Total Goals]]&gt;=3,"over 2.5 goals",Table1[[#This Row],[Total Goals]]&lt;=2,"under 2.5 goals")</f>
        <v>over 2.5 goals</v>
      </c>
    </row>
    <row r="19" spans="11:18" x14ac:dyDescent="0.25">
      <c r="K19" s="11">
        <v>26468</v>
      </c>
      <c r="L19" t="s">
        <v>2777</v>
      </c>
      <c r="M19" t="s">
        <v>2768</v>
      </c>
      <c r="N19">
        <v>3</v>
      </c>
      <c r="O19">
        <v>0</v>
      </c>
      <c r="P19" s="18">
        <f>SUM(Table1[[#This Row],[Team A Goals]:[Team B Goals]])</f>
        <v>3</v>
      </c>
      <c r="Q19" s="17" t="str" cm="1">
        <f t="array" ref="Q19">_xlfn.IFS(Table1[[#This Row],[Team A Goals]]&gt;Table1[[#This Row],[Team B Goals]],"team a won",Table1[[#This Row],[Team A Goals]]&lt;Table1[[#This Row],[Team B Goals]],"team b won",Table1[[#This Row],[Team A Goals]]=Table1[[#This Row],[Team B Goals]],"draw")</f>
        <v>team a won</v>
      </c>
      <c r="R19" s="17" t="str" cm="1">
        <f t="array" ref="R19">_xlfn.IFS(Table1[[#This Row],[Total Goals]]&gt;=3,"over 2.5 goals",Table1[[#This Row],[Total Goals]]&lt;=2,"under 2.5 goals")</f>
        <v>over 2.5 goals</v>
      </c>
    </row>
    <row r="20" spans="11:18" x14ac:dyDescent="0.25">
      <c r="K20" s="11">
        <v>27927</v>
      </c>
      <c r="L20" t="s">
        <v>2767</v>
      </c>
      <c r="M20" t="s">
        <v>2778</v>
      </c>
      <c r="N20">
        <v>3</v>
      </c>
      <c r="O20">
        <v>1</v>
      </c>
      <c r="P20" s="18">
        <f>SUM(Table1[[#This Row],[Team A Goals]:[Team B Goals]])</f>
        <v>4</v>
      </c>
      <c r="Q20" s="17" t="str" cm="1">
        <f t="array" ref="Q20">_xlfn.IFS(Table1[[#This Row],[Team A Goals]]&gt;Table1[[#This Row],[Team B Goals]],"team a won",Table1[[#This Row],[Team A Goals]]&lt;Table1[[#This Row],[Team B Goals]],"team b won",Table1[[#This Row],[Team A Goals]]=Table1[[#This Row],[Team B Goals]],"draw")</f>
        <v>team a won</v>
      </c>
      <c r="R20" s="17" t="str" cm="1">
        <f t="array" ref="R20">_xlfn.IFS(Table1[[#This Row],[Total Goals]]&gt;=3,"over 2.5 goals",Table1[[#This Row],[Total Goals]]&lt;=2,"under 2.5 goals")</f>
        <v>over 2.5 goals</v>
      </c>
    </row>
    <row r="21" spans="11:18" x14ac:dyDescent="0.25">
      <c r="K21" s="11">
        <v>27928</v>
      </c>
      <c r="L21" t="s">
        <v>2770</v>
      </c>
      <c r="M21" t="s">
        <v>2777</v>
      </c>
      <c r="N21">
        <v>2</v>
      </c>
      <c r="O21">
        <v>4</v>
      </c>
      <c r="P21" s="18">
        <f>SUM(Table1[[#This Row],[Team A Goals]:[Team B Goals]])</f>
        <v>6</v>
      </c>
      <c r="Q21" s="17" t="str" cm="1">
        <f t="array" ref="Q21">_xlfn.IFS(Table1[[#This Row],[Team A Goals]]&gt;Table1[[#This Row],[Team B Goals]],"team a won",Table1[[#This Row],[Team A Goals]]&lt;Table1[[#This Row],[Team B Goals]],"team b won",Table1[[#This Row],[Team A Goals]]=Table1[[#This Row],[Team B Goals]],"draw")</f>
        <v>team b won</v>
      </c>
      <c r="R21" s="17" t="str" cm="1">
        <f t="array" ref="R21">_xlfn.IFS(Table1[[#This Row],[Total Goals]]&gt;=3,"over 2.5 goals",Table1[[#This Row],[Total Goals]]&lt;=2,"under 2.5 goals")</f>
        <v>over 2.5 goals</v>
      </c>
    </row>
    <row r="22" spans="11:18" x14ac:dyDescent="0.25">
      <c r="K22" s="11">
        <v>27930</v>
      </c>
      <c r="L22" t="s">
        <v>2770</v>
      </c>
      <c r="M22" t="s">
        <v>2778</v>
      </c>
      <c r="N22">
        <v>2</v>
      </c>
      <c r="O22">
        <v>3</v>
      </c>
      <c r="P22" s="18">
        <f>SUM(Table1[[#This Row],[Team A Goals]:[Team B Goals]])</f>
        <v>5</v>
      </c>
      <c r="Q22" s="17" t="str" cm="1">
        <f t="array" ref="Q22">_xlfn.IFS(Table1[[#This Row],[Team A Goals]]&gt;Table1[[#This Row],[Team B Goals]],"team a won",Table1[[#This Row],[Team A Goals]]&lt;Table1[[#This Row],[Team B Goals]],"team b won",Table1[[#This Row],[Team A Goals]]=Table1[[#This Row],[Team B Goals]],"draw")</f>
        <v>team b won</v>
      </c>
      <c r="R22" s="17" t="str" cm="1">
        <f t="array" ref="R22">_xlfn.IFS(Table1[[#This Row],[Total Goals]]&gt;=3,"over 2.5 goals",Table1[[#This Row],[Total Goals]]&lt;=2,"under 2.5 goals")</f>
        <v>over 2.5 goals</v>
      </c>
    </row>
    <row r="23" spans="11:18" x14ac:dyDescent="0.25">
      <c r="K23" s="11">
        <v>27931</v>
      </c>
      <c r="L23" t="s">
        <v>2767</v>
      </c>
      <c r="M23" t="s">
        <v>2777</v>
      </c>
      <c r="N23">
        <v>2</v>
      </c>
      <c r="O23">
        <v>2</v>
      </c>
      <c r="P23" s="18">
        <f>SUM(Table1[[#This Row],[Team A Goals]:[Team B Goals]])</f>
        <v>4</v>
      </c>
      <c r="Q23" s="17" t="str" cm="1">
        <f t="array" ref="Q23">_xlfn.IFS(Table1[[#This Row],[Team A Goals]]&gt;Table1[[#This Row],[Team B Goals]],"team a won",Table1[[#This Row],[Team A Goals]]&lt;Table1[[#This Row],[Team B Goals]],"team b won",Table1[[#This Row],[Team A Goals]]=Table1[[#This Row],[Team B Goals]],"draw")</f>
        <v>draw</v>
      </c>
      <c r="R23" s="17" t="str" cm="1">
        <f t="array" ref="R23">_xlfn.IFS(Table1[[#This Row],[Total Goals]]&gt;=3,"over 2.5 goals",Table1[[#This Row],[Total Goals]]&lt;=2,"under 2.5 goals")</f>
        <v>over 2.5 goals</v>
      </c>
    </row>
    <row r="24" spans="11:18" x14ac:dyDescent="0.25">
      <c r="K24" s="11">
        <v>29383</v>
      </c>
      <c r="L24" t="s">
        <v>2767</v>
      </c>
      <c r="M24" t="s">
        <v>2777</v>
      </c>
      <c r="N24">
        <v>0</v>
      </c>
      <c r="O24">
        <v>1</v>
      </c>
      <c r="P24" s="18">
        <f>SUM(Table1[[#This Row],[Team A Goals]:[Team B Goals]])</f>
        <v>1</v>
      </c>
      <c r="Q24" s="17" t="str" cm="1">
        <f t="array" ref="Q24">_xlfn.IFS(Table1[[#This Row],[Team A Goals]]&gt;Table1[[#This Row],[Team B Goals]],"team a won",Table1[[#This Row],[Team A Goals]]&lt;Table1[[#This Row],[Team B Goals]],"team b won",Table1[[#This Row],[Team A Goals]]=Table1[[#This Row],[Team B Goals]],"draw")</f>
        <v>team b won</v>
      </c>
      <c r="R24" s="17" t="str" cm="1">
        <f t="array" ref="R24">_xlfn.IFS(Table1[[#This Row],[Total Goals]]&gt;=3,"over 2.5 goals",Table1[[#This Row],[Total Goals]]&lt;=2,"under 2.5 goals")</f>
        <v>under 2.5 goals</v>
      </c>
    </row>
    <row r="25" spans="11:18" x14ac:dyDescent="0.25">
      <c r="K25" s="11">
        <v>29383</v>
      </c>
      <c r="L25" t="s">
        <v>2778</v>
      </c>
      <c r="M25" t="s">
        <v>2779</v>
      </c>
      <c r="N25">
        <v>1</v>
      </c>
      <c r="O25">
        <v>0</v>
      </c>
      <c r="P25" s="18">
        <f>SUM(Table1[[#This Row],[Team A Goals]:[Team B Goals]])</f>
        <v>1</v>
      </c>
      <c r="Q25" s="17" t="str" cm="1">
        <f t="array" ref="Q25">_xlfn.IFS(Table1[[#This Row],[Team A Goals]]&gt;Table1[[#This Row],[Team B Goals]],"team a won",Table1[[#This Row],[Team A Goals]]&lt;Table1[[#This Row],[Team B Goals]],"team b won",Table1[[#This Row],[Team A Goals]]=Table1[[#This Row],[Team B Goals]],"draw")</f>
        <v>team a won</v>
      </c>
      <c r="R25" s="17" t="str" cm="1">
        <f t="array" ref="R25">_xlfn.IFS(Table1[[#This Row],[Total Goals]]&gt;=3,"over 2.5 goals",Table1[[#This Row],[Total Goals]]&lt;=2,"under 2.5 goals")</f>
        <v>under 2.5 goals</v>
      </c>
    </row>
    <row r="26" spans="11:18" x14ac:dyDescent="0.25">
      <c r="K26" s="11">
        <v>29384</v>
      </c>
      <c r="L26" t="s">
        <v>2776</v>
      </c>
      <c r="M26" t="s">
        <v>2774</v>
      </c>
      <c r="N26">
        <v>1</v>
      </c>
      <c r="O26">
        <v>1</v>
      </c>
      <c r="P26" s="18">
        <f>SUM(Table1[[#This Row],[Team A Goals]:[Team B Goals]])</f>
        <v>2</v>
      </c>
      <c r="Q26" s="17" t="str" cm="1">
        <f t="array" ref="Q26">_xlfn.IFS(Table1[[#This Row],[Team A Goals]]&gt;Table1[[#This Row],[Team B Goals]],"team a won",Table1[[#This Row],[Team A Goals]]&lt;Table1[[#This Row],[Team B Goals]],"team b won",Table1[[#This Row],[Team A Goals]]=Table1[[#This Row],[Team B Goals]],"draw")</f>
        <v>draw</v>
      </c>
      <c r="R26" s="17" t="str" cm="1">
        <f t="array" ref="R26">_xlfn.IFS(Table1[[#This Row],[Total Goals]]&gt;=3,"over 2.5 goals",Table1[[#This Row],[Total Goals]]&lt;=2,"under 2.5 goals")</f>
        <v>under 2.5 goals</v>
      </c>
    </row>
    <row r="27" spans="11:18" x14ac:dyDescent="0.25">
      <c r="K27" s="11">
        <v>29384</v>
      </c>
      <c r="L27" t="s">
        <v>2775</v>
      </c>
      <c r="M27" t="s">
        <v>2772</v>
      </c>
      <c r="N27">
        <v>0</v>
      </c>
      <c r="O27">
        <v>0</v>
      </c>
      <c r="P27" s="18">
        <f>SUM(Table1[[#This Row],[Team A Goals]:[Team B Goals]])</f>
        <v>0</v>
      </c>
      <c r="Q27" s="17" t="str" cm="1">
        <f t="array" ref="Q27">_xlfn.IFS(Table1[[#This Row],[Team A Goals]]&gt;Table1[[#This Row],[Team B Goals]],"team a won",Table1[[#This Row],[Team A Goals]]&lt;Table1[[#This Row],[Team B Goals]],"team b won",Table1[[#This Row],[Team A Goals]]=Table1[[#This Row],[Team B Goals]],"draw")</f>
        <v>draw</v>
      </c>
      <c r="R27" s="17" t="str" cm="1">
        <f t="array" ref="R27">_xlfn.IFS(Table1[[#This Row],[Total Goals]]&gt;=3,"over 2.5 goals",Table1[[#This Row],[Total Goals]]&lt;=2,"under 2.5 goals")</f>
        <v>under 2.5 goals</v>
      </c>
    </row>
    <row r="28" spans="11:18" x14ac:dyDescent="0.25">
      <c r="K28" s="11">
        <v>29386</v>
      </c>
      <c r="L28" t="s">
        <v>2777</v>
      </c>
      <c r="M28" t="s">
        <v>2778</v>
      </c>
      <c r="N28">
        <v>3</v>
      </c>
      <c r="O28">
        <v>2</v>
      </c>
      <c r="P28" s="18">
        <f>SUM(Table1[[#This Row],[Team A Goals]:[Team B Goals]])</f>
        <v>5</v>
      </c>
      <c r="Q28" s="17" t="str" cm="1">
        <f t="array" ref="Q28">_xlfn.IFS(Table1[[#This Row],[Team A Goals]]&gt;Table1[[#This Row],[Team B Goals]],"team a won",Table1[[#This Row],[Team A Goals]]&lt;Table1[[#This Row],[Team B Goals]],"team b won",Table1[[#This Row],[Team A Goals]]=Table1[[#This Row],[Team B Goals]],"draw")</f>
        <v>team a won</v>
      </c>
      <c r="R28" s="17" t="str" cm="1">
        <f t="array" ref="R28">_xlfn.IFS(Table1[[#This Row],[Total Goals]]&gt;=3,"over 2.5 goals",Table1[[#This Row],[Total Goals]]&lt;=2,"under 2.5 goals")</f>
        <v>over 2.5 goals</v>
      </c>
    </row>
    <row r="29" spans="11:18" x14ac:dyDescent="0.25">
      <c r="K29" s="11">
        <v>29386</v>
      </c>
      <c r="L29" t="s">
        <v>2779</v>
      </c>
      <c r="M29" t="s">
        <v>2767</v>
      </c>
      <c r="N29">
        <v>1</v>
      </c>
      <c r="O29">
        <v>3</v>
      </c>
      <c r="P29" s="18">
        <f>SUM(Table1[[#This Row],[Team A Goals]:[Team B Goals]])</f>
        <v>4</v>
      </c>
      <c r="Q29" s="17" t="str" cm="1">
        <f t="array" ref="Q29">_xlfn.IFS(Table1[[#This Row],[Team A Goals]]&gt;Table1[[#This Row],[Team B Goals]],"team a won",Table1[[#This Row],[Team A Goals]]&lt;Table1[[#This Row],[Team B Goals]],"team b won",Table1[[#This Row],[Team A Goals]]=Table1[[#This Row],[Team B Goals]],"draw")</f>
        <v>team b won</v>
      </c>
      <c r="R29" s="17" t="str" cm="1">
        <f t="array" ref="R29">_xlfn.IFS(Table1[[#This Row],[Total Goals]]&gt;=3,"over 2.5 goals",Table1[[#This Row],[Total Goals]]&lt;=2,"under 2.5 goals")</f>
        <v>over 2.5 goals</v>
      </c>
    </row>
    <row r="30" spans="11:18" x14ac:dyDescent="0.25">
      <c r="K30" s="11">
        <v>29387</v>
      </c>
      <c r="L30" t="s">
        <v>2776</v>
      </c>
      <c r="M30" t="s">
        <v>2772</v>
      </c>
      <c r="N30">
        <v>2</v>
      </c>
      <c r="O30">
        <v>1</v>
      </c>
      <c r="P30" s="18">
        <f>SUM(Table1[[#This Row],[Team A Goals]:[Team B Goals]])</f>
        <v>3</v>
      </c>
      <c r="Q30" s="17" t="str" cm="1">
        <f t="array" ref="Q30">_xlfn.IFS(Table1[[#This Row],[Team A Goals]]&gt;Table1[[#This Row],[Team B Goals]],"team a won",Table1[[#This Row],[Team A Goals]]&lt;Table1[[#This Row],[Team B Goals]],"team b won",Table1[[#This Row],[Team A Goals]]=Table1[[#This Row],[Team B Goals]],"draw")</f>
        <v>team a won</v>
      </c>
      <c r="R30" s="17" t="str" cm="1">
        <f t="array" ref="R30">_xlfn.IFS(Table1[[#This Row],[Total Goals]]&gt;=3,"over 2.5 goals",Table1[[#This Row],[Total Goals]]&lt;=2,"under 2.5 goals")</f>
        <v>over 2.5 goals</v>
      </c>
    </row>
    <row r="31" spans="11:18" x14ac:dyDescent="0.25">
      <c r="K31" s="11">
        <v>29387</v>
      </c>
      <c r="L31" t="s">
        <v>2775</v>
      </c>
      <c r="M31" t="s">
        <v>2774</v>
      </c>
      <c r="N31">
        <v>1</v>
      </c>
      <c r="O31">
        <v>0</v>
      </c>
      <c r="P31" s="18">
        <f>SUM(Table1[[#This Row],[Team A Goals]:[Team B Goals]])</f>
        <v>1</v>
      </c>
      <c r="Q31" s="17" t="str" cm="1">
        <f t="array" ref="Q31">_xlfn.IFS(Table1[[#This Row],[Team A Goals]]&gt;Table1[[#This Row],[Team B Goals]],"team a won",Table1[[#This Row],[Team A Goals]]&lt;Table1[[#This Row],[Team B Goals]],"team b won",Table1[[#This Row],[Team A Goals]]=Table1[[#This Row],[Team B Goals]],"draw")</f>
        <v>team a won</v>
      </c>
      <c r="R31" s="17" t="str" cm="1">
        <f t="array" ref="R31">_xlfn.IFS(Table1[[#This Row],[Total Goals]]&gt;=3,"over 2.5 goals",Table1[[#This Row],[Total Goals]]&lt;=2,"under 2.5 goals")</f>
        <v>under 2.5 goals</v>
      </c>
    </row>
    <row r="32" spans="11:18" x14ac:dyDescent="0.25">
      <c r="K32" s="11">
        <v>29389</v>
      </c>
      <c r="L32" t="s">
        <v>2779</v>
      </c>
      <c r="M32" t="s">
        <v>2777</v>
      </c>
      <c r="N32">
        <v>0</v>
      </c>
      <c r="O32">
        <v>0</v>
      </c>
      <c r="P32" s="18">
        <f>SUM(Table1[[#This Row],[Team A Goals]:[Team B Goals]])</f>
        <v>0</v>
      </c>
      <c r="Q32" s="17" t="str" cm="1">
        <f t="array" ref="Q32">_xlfn.IFS(Table1[[#This Row],[Team A Goals]]&gt;Table1[[#This Row],[Team B Goals]],"team a won",Table1[[#This Row],[Team A Goals]]&lt;Table1[[#This Row],[Team B Goals]],"team b won",Table1[[#This Row],[Team A Goals]]=Table1[[#This Row],[Team B Goals]],"draw")</f>
        <v>draw</v>
      </c>
      <c r="R32" s="17" t="str" cm="1">
        <f t="array" ref="R32">_xlfn.IFS(Table1[[#This Row],[Total Goals]]&gt;=3,"over 2.5 goals",Table1[[#This Row],[Total Goals]]&lt;=2,"under 2.5 goals")</f>
        <v>under 2.5 goals</v>
      </c>
    </row>
    <row r="33" spans="11:18" x14ac:dyDescent="0.25">
      <c r="K33" s="11">
        <v>29389</v>
      </c>
      <c r="L33" t="s">
        <v>2778</v>
      </c>
      <c r="M33" t="s">
        <v>2767</v>
      </c>
      <c r="N33">
        <v>1</v>
      </c>
      <c r="O33">
        <v>1</v>
      </c>
      <c r="P33" s="18">
        <f>SUM(Table1[[#This Row],[Team A Goals]:[Team B Goals]])</f>
        <v>2</v>
      </c>
      <c r="Q33" s="17" t="str" cm="1">
        <f t="array" ref="Q33">_xlfn.IFS(Table1[[#This Row],[Team A Goals]]&gt;Table1[[#This Row],[Team B Goals]],"team a won",Table1[[#This Row],[Team A Goals]]&lt;Table1[[#This Row],[Team B Goals]],"team b won",Table1[[#This Row],[Team A Goals]]=Table1[[#This Row],[Team B Goals]],"draw")</f>
        <v>draw</v>
      </c>
      <c r="R33" s="17" t="str" cm="1">
        <f t="array" ref="R33">_xlfn.IFS(Table1[[#This Row],[Total Goals]]&gt;=3,"over 2.5 goals",Table1[[#This Row],[Total Goals]]&lt;=2,"under 2.5 goals")</f>
        <v>under 2.5 goals</v>
      </c>
    </row>
    <row r="34" spans="11:18" x14ac:dyDescent="0.25">
      <c r="K34" s="11">
        <v>29390</v>
      </c>
      <c r="L34" t="s">
        <v>2775</v>
      </c>
      <c r="M34" t="s">
        <v>2776</v>
      </c>
      <c r="N34">
        <v>0</v>
      </c>
      <c r="O34">
        <v>0</v>
      </c>
      <c r="P34" s="18">
        <f>SUM(Table1[[#This Row],[Team A Goals]:[Team B Goals]])</f>
        <v>0</v>
      </c>
      <c r="Q34" s="17" t="str" cm="1">
        <f t="array" ref="Q34">_xlfn.IFS(Table1[[#This Row],[Team A Goals]]&gt;Table1[[#This Row],[Team B Goals]],"team a won",Table1[[#This Row],[Team A Goals]]&lt;Table1[[#This Row],[Team B Goals]],"team b won",Table1[[#This Row],[Team A Goals]]=Table1[[#This Row],[Team B Goals]],"draw")</f>
        <v>draw</v>
      </c>
      <c r="R34" s="17" t="str" cm="1">
        <f t="array" ref="R34">_xlfn.IFS(Table1[[#This Row],[Total Goals]]&gt;=3,"over 2.5 goals",Table1[[#This Row],[Total Goals]]&lt;=2,"under 2.5 goals")</f>
        <v>under 2.5 goals</v>
      </c>
    </row>
    <row r="35" spans="11:18" x14ac:dyDescent="0.25">
      <c r="K35" s="11">
        <v>29390</v>
      </c>
      <c r="L35" t="s">
        <v>2772</v>
      </c>
      <c r="M35" t="s">
        <v>2774</v>
      </c>
      <c r="N35">
        <v>1</v>
      </c>
      <c r="O35">
        <v>2</v>
      </c>
      <c r="P35" s="18">
        <f>SUM(Table1[[#This Row],[Team A Goals]:[Team B Goals]])</f>
        <v>3</v>
      </c>
      <c r="Q35" s="17" t="str" cm="1">
        <f t="array" ref="Q35">_xlfn.IFS(Table1[[#This Row],[Team A Goals]]&gt;Table1[[#This Row],[Team B Goals]],"team a won",Table1[[#This Row],[Team A Goals]]&lt;Table1[[#This Row],[Team B Goals]],"team b won",Table1[[#This Row],[Team A Goals]]=Table1[[#This Row],[Team B Goals]],"draw")</f>
        <v>team b won</v>
      </c>
      <c r="R35" s="17" t="str" cm="1">
        <f t="array" ref="R35">_xlfn.IFS(Table1[[#This Row],[Total Goals]]&gt;=3,"over 2.5 goals",Table1[[#This Row],[Total Goals]]&lt;=2,"under 2.5 goals")</f>
        <v>over 2.5 goals</v>
      </c>
    </row>
    <row r="36" spans="11:18" x14ac:dyDescent="0.25">
      <c r="K36" s="11">
        <v>29393</v>
      </c>
      <c r="L36" t="s">
        <v>2775</v>
      </c>
      <c r="M36" t="s">
        <v>2767</v>
      </c>
      <c r="N36">
        <v>1</v>
      </c>
      <c r="O36">
        <v>1</v>
      </c>
      <c r="P36" s="18">
        <f>SUM(Table1[[#This Row],[Team A Goals]:[Team B Goals]])</f>
        <v>2</v>
      </c>
      <c r="Q36" s="17" t="str" cm="1">
        <f t="array" ref="Q36">_xlfn.IFS(Table1[[#This Row],[Team A Goals]]&gt;Table1[[#This Row],[Team B Goals]],"team a won",Table1[[#This Row],[Team A Goals]]&lt;Table1[[#This Row],[Team B Goals]],"team b won",Table1[[#This Row],[Team A Goals]]=Table1[[#This Row],[Team B Goals]],"draw")</f>
        <v>draw</v>
      </c>
      <c r="R36" s="17" t="str" cm="1">
        <f t="array" ref="R36">_xlfn.IFS(Table1[[#This Row],[Total Goals]]&gt;=3,"over 2.5 goals",Table1[[#This Row],[Total Goals]]&lt;=2,"under 2.5 goals")</f>
        <v>under 2.5 goals</v>
      </c>
    </row>
    <row r="37" spans="11:18" x14ac:dyDescent="0.25">
      <c r="K37" s="11">
        <v>29394</v>
      </c>
      <c r="L37" t="s">
        <v>2776</v>
      </c>
      <c r="M37" t="s">
        <v>2777</v>
      </c>
      <c r="N37">
        <v>1</v>
      </c>
      <c r="O37">
        <v>2</v>
      </c>
      <c r="P37" s="18">
        <f>SUM(Table1[[#This Row],[Team A Goals]:[Team B Goals]])</f>
        <v>3</v>
      </c>
      <c r="Q37" s="17" t="str" cm="1">
        <f t="array" ref="Q37">_xlfn.IFS(Table1[[#This Row],[Team A Goals]]&gt;Table1[[#This Row],[Team B Goals]],"team a won",Table1[[#This Row],[Team A Goals]]&lt;Table1[[#This Row],[Team B Goals]],"team b won",Table1[[#This Row],[Team A Goals]]=Table1[[#This Row],[Team B Goals]],"draw")</f>
        <v>team b won</v>
      </c>
      <c r="R37" s="17" t="str" cm="1">
        <f t="array" ref="R37">_xlfn.IFS(Table1[[#This Row],[Total Goals]]&gt;=3,"over 2.5 goals",Table1[[#This Row],[Total Goals]]&lt;=2,"under 2.5 goals")</f>
        <v>over 2.5 goals</v>
      </c>
    </row>
    <row r="38" spans="11:18" x14ac:dyDescent="0.25">
      <c r="K38" s="11">
        <v>30845</v>
      </c>
      <c r="L38" t="s">
        <v>2769</v>
      </c>
      <c r="M38" t="s">
        <v>2771</v>
      </c>
      <c r="N38">
        <v>1</v>
      </c>
      <c r="O38">
        <v>0</v>
      </c>
      <c r="P38" s="18">
        <f>SUM(Table1[[#This Row],[Team A Goals]:[Team B Goals]])</f>
        <v>1</v>
      </c>
      <c r="Q38" s="17" t="str" cm="1">
        <f t="array" ref="Q38">_xlfn.IFS(Table1[[#This Row],[Team A Goals]]&gt;Table1[[#This Row],[Team B Goals]],"team a won",Table1[[#This Row],[Team A Goals]]&lt;Table1[[#This Row],[Team B Goals]],"team b won",Table1[[#This Row],[Team A Goals]]=Table1[[#This Row],[Team B Goals]],"draw")</f>
        <v>team a won</v>
      </c>
      <c r="R38" s="17" t="str" cm="1">
        <f t="array" ref="R38">_xlfn.IFS(Table1[[#This Row],[Total Goals]]&gt;=3,"over 2.5 goals",Table1[[#This Row],[Total Goals]]&lt;=2,"under 2.5 goals")</f>
        <v>under 2.5 goals</v>
      </c>
    </row>
    <row r="39" spans="11:18" x14ac:dyDescent="0.25">
      <c r="K39" s="11">
        <v>30846</v>
      </c>
      <c r="L39" t="s">
        <v>2776</v>
      </c>
      <c r="M39" t="s">
        <v>2770</v>
      </c>
      <c r="N39">
        <v>2</v>
      </c>
      <c r="O39">
        <v>0</v>
      </c>
      <c r="P39" s="18">
        <f>SUM(Table1[[#This Row],[Team A Goals]:[Team B Goals]])</f>
        <v>2</v>
      </c>
      <c r="Q39" s="17" t="str" cm="1">
        <f t="array" ref="Q39">_xlfn.IFS(Table1[[#This Row],[Team A Goals]]&gt;Table1[[#This Row],[Team B Goals]],"team a won",Table1[[#This Row],[Team A Goals]]&lt;Table1[[#This Row],[Team B Goals]],"team b won",Table1[[#This Row],[Team A Goals]]=Table1[[#This Row],[Team B Goals]],"draw")</f>
        <v>team a won</v>
      </c>
      <c r="R39" s="17" t="str" cm="1">
        <f t="array" ref="R39">_xlfn.IFS(Table1[[#This Row],[Total Goals]]&gt;=3,"over 2.5 goals",Table1[[#This Row],[Total Goals]]&lt;=2,"under 2.5 goals")</f>
        <v>under 2.5 goals</v>
      </c>
    </row>
    <row r="40" spans="11:18" x14ac:dyDescent="0.25">
      <c r="K40" s="11">
        <v>30847</v>
      </c>
      <c r="L40" t="s">
        <v>2777</v>
      </c>
      <c r="M40" t="s">
        <v>2780</v>
      </c>
      <c r="N40">
        <v>0</v>
      </c>
      <c r="O40">
        <v>0</v>
      </c>
      <c r="P40" s="18">
        <f>SUM(Table1[[#This Row],[Team A Goals]:[Team B Goals]])</f>
        <v>0</v>
      </c>
      <c r="Q40" s="17" t="str" cm="1">
        <f t="array" ref="Q40">_xlfn.IFS(Table1[[#This Row],[Team A Goals]]&gt;Table1[[#This Row],[Team B Goals]],"team a won",Table1[[#This Row],[Team A Goals]]&lt;Table1[[#This Row],[Team B Goals]],"team b won",Table1[[#This Row],[Team A Goals]]=Table1[[#This Row],[Team B Goals]],"draw")</f>
        <v>draw</v>
      </c>
      <c r="R40" s="17" t="str" cm="1">
        <f t="array" ref="R40">_xlfn.IFS(Table1[[#This Row],[Total Goals]]&gt;=3,"over 2.5 goals",Table1[[#This Row],[Total Goals]]&lt;=2,"under 2.5 goals")</f>
        <v>under 2.5 goals</v>
      </c>
    </row>
    <row r="41" spans="11:18" x14ac:dyDescent="0.25">
      <c r="K41" s="11">
        <v>30847</v>
      </c>
      <c r="L41" t="s">
        <v>2781</v>
      </c>
      <c r="M41" t="s">
        <v>2772</v>
      </c>
      <c r="N41">
        <v>1</v>
      </c>
      <c r="O41">
        <v>1</v>
      </c>
      <c r="P41" s="18">
        <f>SUM(Table1[[#This Row],[Team A Goals]:[Team B Goals]])</f>
        <v>2</v>
      </c>
      <c r="Q41" s="17" t="str" cm="1">
        <f t="array" ref="Q41">_xlfn.IFS(Table1[[#This Row],[Team A Goals]]&gt;Table1[[#This Row],[Team B Goals]],"team a won",Table1[[#This Row],[Team A Goals]]&lt;Table1[[#This Row],[Team B Goals]],"team b won",Table1[[#This Row],[Team A Goals]]=Table1[[#This Row],[Team B Goals]],"draw")</f>
        <v>draw</v>
      </c>
      <c r="R41" s="17" t="str" cm="1">
        <f t="array" ref="R41">_xlfn.IFS(Table1[[#This Row],[Total Goals]]&gt;=3,"over 2.5 goals",Table1[[#This Row],[Total Goals]]&lt;=2,"under 2.5 goals")</f>
        <v>under 2.5 goals</v>
      </c>
    </row>
    <row r="42" spans="11:18" x14ac:dyDescent="0.25">
      <c r="K42" s="11">
        <v>30849</v>
      </c>
      <c r="L42" t="s">
        <v>2771</v>
      </c>
      <c r="M42" t="s">
        <v>2770</v>
      </c>
      <c r="N42">
        <v>5</v>
      </c>
      <c r="O42">
        <v>0</v>
      </c>
      <c r="P42" s="18">
        <f>SUM(Table1[[#This Row],[Team A Goals]:[Team B Goals]])</f>
        <v>5</v>
      </c>
      <c r="Q42" s="17" t="str" cm="1">
        <f t="array" ref="Q42">_xlfn.IFS(Table1[[#This Row],[Team A Goals]]&gt;Table1[[#This Row],[Team B Goals]],"team a won",Table1[[#This Row],[Team A Goals]]&lt;Table1[[#This Row],[Team B Goals]],"team b won",Table1[[#This Row],[Team A Goals]]=Table1[[#This Row],[Team B Goals]],"draw")</f>
        <v>team a won</v>
      </c>
      <c r="R42" s="17" t="str" cm="1">
        <f t="array" ref="R42">_xlfn.IFS(Table1[[#This Row],[Total Goals]]&gt;=3,"over 2.5 goals",Table1[[#This Row],[Total Goals]]&lt;=2,"under 2.5 goals")</f>
        <v>over 2.5 goals</v>
      </c>
    </row>
    <row r="43" spans="11:18" x14ac:dyDescent="0.25">
      <c r="K43" s="11">
        <v>30849</v>
      </c>
      <c r="L43" t="s">
        <v>2769</v>
      </c>
      <c r="M43" t="s">
        <v>2776</v>
      </c>
      <c r="N43">
        <v>5</v>
      </c>
      <c r="O43">
        <v>0</v>
      </c>
      <c r="P43" s="18">
        <f>SUM(Table1[[#This Row],[Team A Goals]:[Team B Goals]])</f>
        <v>5</v>
      </c>
      <c r="Q43" s="17" t="str" cm="1">
        <f t="array" ref="Q43">_xlfn.IFS(Table1[[#This Row],[Team A Goals]]&gt;Table1[[#This Row],[Team B Goals]],"team a won",Table1[[#This Row],[Team A Goals]]&lt;Table1[[#This Row],[Team B Goals]],"team b won",Table1[[#This Row],[Team A Goals]]=Table1[[#This Row],[Team B Goals]],"draw")</f>
        <v>team a won</v>
      </c>
      <c r="R43" s="17" t="str" cm="1">
        <f t="array" ref="R43">_xlfn.IFS(Table1[[#This Row],[Total Goals]]&gt;=3,"over 2.5 goals",Table1[[#This Row],[Total Goals]]&lt;=2,"under 2.5 goals")</f>
        <v>over 2.5 goals</v>
      </c>
    </row>
    <row r="44" spans="11:18" x14ac:dyDescent="0.25">
      <c r="K44" s="11">
        <v>30850</v>
      </c>
      <c r="L44" t="s">
        <v>2777</v>
      </c>
      <c r="M44" t="s">
        <v>2781</v>
      </c>
      <c r="N44">
        <v>2</v>
      </c>
      <c r="O44">
        <v>1</v>
      </c>
      <c r="P44" s="18">
        <f>SUM(Table1[[#This Row],[Team A Goals]:[Team B Goals]])</f>
        <v>3</v>
      </c>
      <c r="Q44" s="17" t="str" cm="1">
        <f t="array" ref="Q44">_xlfn.IFS(Table1[[#This Row],[Team A Goals]]&gt;Table1[[#This Row],[Team B Goals]],"team a won",Table1[[#This Row],[Team A Goals]]&lt;Table1[[#This Row],[Team B Goals]],"team b won",Table1[[#This Row],[Team A Goals]]=Table1[[#This Row],[Team B Goals]],"draw")</f>
        <v>team a won</v>
      </c>
      <c r="R44" s="17" t="str" cm="1">
        <f t="array" ref="R44">_xlfn.IFS(Table1[[#This Row],[Total Goals]]&gt;=3,"over 2.5 goals",Table1[[#This Row],[Total Goals]]&lt;=2,"under 2.5 goals")</f>
        <v>over 2.5 goals</v>
      </c>
    </row>
    <row r="45" spans="11:18" x14ac:dyDescent="0.25">
      <c r="K45" s="11">
        <v>30850</v>
      </c>
      <c r="L45" t="s">
        <v>2780</v>
      </c>
      <c r="M45" t="s">
        <v>2772</v>
      </c>
      <c r="N45">
        <v>1</v>
      </c>
      <c r="O45">
        <v>1</v>
      </c>
      <c r="P45" s="18">
        <f>SUM(Table1[[#This Row],[Team A Goals]:[Team B Goals]])</f>
        <v>2</v>
      </c>
      <c r="Q45" s="17" t="str" cm="1">
        <f t="array" ref="Q45">_xlfn.IFS(Table1[[#This Row],[Team A Goals]]&gt;Table1[[#This Row],[Team B Goals]],"team a won",Table1[[#This Row],[Team A Goals]]&lt;Table1[[#This Row],[Team B Goals]],"team b won",Table1[[#This Row],[Team A Goals]]=Table1[[#This Row],[Team B Goals]],"draw")</f>
        <v>draw</v>
      </c>
      <c r="R45" s="17" t="str" cm="1">
        <f t="array" ref="R45">_xlfn.IFS(Table1[[#This Row],[Total Goals]]&gt;=3,"over 2.5 goals",Table1[[#This Row],[Total Goals]]&lt;=2,"under 2.5 goals")</f>
        <v>under 2.5 goals</v>
      </c>
    </row>
    <row r="46" spans="11:18" x14ac:dyDescent="0.25">
      <c r="K46" s="11">
        <v>30852</v>
      </c>
      <c r="L46" t="s">
        <v>2771</v>
      </c>
      <c r="M46" t="s">
        <v>2776</v>
      </c>
      <c r="N46">
        <v>3</v>
      </c>
      <c r="O46">
        <v>2</v>
      </c>
      <c r="P46" s="18">
        <f>SUM(Table1[[#This Row],[Team A Goals]:[Team B Goals]])</f>
        <v>5</v>
      </c>
      <c r="Q46" s="17" t="str" cm="1">
        <f t="array" ref="Q46">_xlfn.IFS(Table1[[#This Row],[Team A Goals]]&gt;Table1[[#This Row],[Team B Goals]],"team a won",Table1[[#This Row],[Team A Goals]]&lt;Table1[[#This Row],[Team B Goals]],"team b won",Table1[[#This Row],[Team A Goals]]=Table1[[#This Row],[Team B Goals]],"draw")</f>
        <v>team a won</v>
      </c>
      <c r="R46" s="17" t="str" cm="1">
        <f t="array" ref="R46">_xlfn.IFS(Table1[[#This Row],[Total Goals]]&gt;=3,"over 2.5 goals",Table1[[#This Row],[Total Goals]]&lt;=2,"under 2.5 goals")</f>
        <v>over 2.5 goals</v>
      </c>
    </row>
    <row r="47" spans="11:18" x14ac:dyDescent="0.25">
      <c r="K47" s="11">
        <v>30852</v>
      </c>
      <c r="L47" t="s">
        <v>2769</v>
      </c>
      <c r="M47" t="s">
        <v>2770</v>
      </c>
      <c r="N47">
        <v>3</v>
      </c>
      <c r="O47">
        <v>2</v>
      </c>
      <c r="P47" s="18">
        <f>SUM(Table1[[#This Row],[Team A Goals]:[Team B Goals]])</f>
        <v>5</v>
      </c>
      <c r="Q47" s="17" t="str" cm="1">
        <f t="array" ref="Q47">_xlfn.IFS(Table1[[#This Row],[Team A Goals]]&gt;Table1[[#This Row],[Team B Goals]],"team a won",Table1[[#This Row],[Team A Goals]]&lt;Table1[[#This Row],[Team B Goals]],"team b won",Table1[[#This Row],[Team A Goals]]=Table1[[#This Row],[Team B Goals]],"draw")</f>
        <v>team a won</v>
      </c>
      <c r="R47" s="17" t="str" cm="1">
        <f t="array" ref="R47">_xlfn.IFS(Table1[[#This Row],[Total Goals]]&gt;=3,"over 2.5 goals",Table1[[#This Row],[Total Goals]]&lt;=2,"under 2.5 goals")</f>
        <v>over 2.5 goals</v>
      </c>
    </row>
    <row r="48" spans="11:18" x14ac:dyDescent="0.25">
      <c r="K48" s="11">
        <v>30853</v>
      </c>
      <c r="L48" t="s">
        <v>2777</v>
      </c>
      <c r="M48" t="s">
        <v>2772</v>
      </c>
      <c r="N48">
        <v>0</v>
      </c>
      <c r="O48">
        <v>1</v>
      </c>
      <c r="P48" s="18">
        <f>SUM(Table1[[#This Row],[Team A Goals]:[Team B Goals]])</f>
        <v>1</v>
      </c>
      <c r="Q48" s="17" t="str" cm="1">
        <f t="array" ref="Q48">_xlfn.IFS(Table1[[#This Row],[Team A Goals]]&gt;Table1[[#This Row],[Team B Goals]],"team a won",Table1[[#This Row],[Team A Goals]]&lt;Table1[[#This Row],[Team B Goals]],"team b won",Table1[[#This Row],[Team A Goals]]=Table1[[#This Row],[Team B Goals]],"draw")</f>
        <v>team b won</v>
      </c>
      <c r="R48" s="17" t="str" cm="1">
        <f t="array" ref="R48">_xlfn.IFS(Table1[[#This Row],[Total Goals]]&gt;=3,"over 2.5 goals",Table1[[#This Row],[Total Goals]]&lt;=2,"under 2.5 goals")</f>
        <v>under 2.5 goals</v>
      </c>
    </row>
    <row r="49" spans="11:18" x14ac:dyDescent="0.25">
      <c r="K49" s="11">
        <v>30853</v>
      </c>
      <c r="L49" t="s">
        <v>2780</v>
      </c>
      <c r="M49" t="s">
        <v>2781</v>
      </c>
      <c r="N49">
        <v>1</v>
      </c>
      <c r="O49">
        <v>0</v>
      </c>
      <c r="P49" s="18">
        <f>SUM(Table1[[#This Row],[Team A Goals]:[Team B Goals]])</f>
        <v>1</v>
      </c>
      <c r="Q49" s="17" t="str" cm="1">
        <f t="array" ref="Q49">_xlfn.IFS(Table1[[#This Row],[Team A Goals]]&gt;Table1[[#This Row],[Team B Goals]],"team a won",Table1[[#This Row],[Team A Goals]]&lt;Table1[[#This Row],[Team B Goals]],"team b won",Table1[[#This Row],[Team A Goals]]=Table1[[#This Row],[Team B Goals]],"draw")</f>
        <v>team a won</v>
      </c>
      <c r="R49" s="17" t="str" cm="1">
        <f t="array" ref="R49">_xlfn.IFS(Table1[[#This Row],[Total Goals]]&gt;=3,"over 2.5 goals",Table1[[#This Row],[Total Goals]]&lt;=2,"under 2.5 goals")</f>
        <v>under 2.5 goals</v>
      </c>
    </row>
    <row r="50" spans="11:18" x14ac:dyDescent="0.25">
      <c r="K50" s="11">
        <v>30856</v>
      </c>
      <c r="L50" t="s">
        <v>2769</v>
      </c>
      <c r="M50" t="s">
        <v>2780</v>
      </c>
      <c r="N50">
        <v>3</v>
      </c>
      <c r="O50">
        <v>2</v>
      </c>
      <c r="P50" s="18">
        <f>SUM(Table1[[#This Row],[Team A Goals]:[Team B Goals]])</f>
        <v>5</v>
      </c>
      <c r="Q50" s="17" t="str" cm="1">
        <f t="array" ref="Q50">_xlfn.IFS(Table1[[#This Row],[Team A Goals]]&gt;Table1[[#This Row],[Team B Goals]],"team a won",Table1[[#This Row],[Team A Goals]]&lt;Table1[[#This Row],[Team B Goals]],"team b won",Table1[[#This Row],[Team A Goals]]=Table1[[#This Row],[Team B Goals]],"draw")</f>
        <v>team a won</v>
      </c>
      <c r="R50" s="17" t="str" cm="1">
        <f t="array" ref="R50">_xlfn.IFS(Table1[[#This Row],[Total Goals]]&gt;=3,"over 2.5 goals",Table1[[#This Row],[Total Goals]]&lt;=2,"under 2.5 goals")</f>
        <v>over 2.5 goals</v>
      </c>
    </row>
    <row r="51" spans="11:18" x14ac:dyDescent="0.25">
      <c r="K51" s="11">
        <v>30857</v>
      </c>
      <c r="L51" t="s">
        <v>2771</v>
      </c>
      <c r="M51" t="s">
        <v>2772</v>
      </c>
      <c r="N51">
        <v>1</v>
      </c>
      <c r="O51">
        <v>1</v>
      </c>
      <c r="P51" s="18">
        <f>SUM(Table1[[#This Row],[Team A Goals]:[Team B Goals]])</f>
        <v>2</v>
      </c>
      <c r="Q51" s="17" t="str" cm="1">
        <f t="array" ref="Q51">_xlfn.IFS(Table1[[#This Row],[Team A Goals]]&gt;Table1[[#This Row],[Team B Goals]],"team a won",Table1[[#This Row],[Team A Goals]]&lt;Table1[[#This Row],[Team B Goals]],"team b won",Table1[[#This Row],[Team A Goals]]=Table1[[#This Row],[Team B Goals]],"draw")</f>
        <v>draw</v>
      </c>
      <c r="R51" s="17" t="str" cm="1">
        <f t="array" ref="R51">_xlfn.IFS(Table1[[#This Row],[Total Goals]]&gt;=3,"over 2.5 goals",Table1[[#This Row],[Total Goals]]&lt;=2,"under 2.5 goals")</f>
        <v>under 2.5 goals</v>
      </c>
    </row>
    <row r="52" spans="11:18" x14ac:dyDescent="0.25">
      <c r="K52" s="11">
        <v>30860</v>
      </c>
      <c r="L52" t="s">
        <v>2769</v>
      </c>
      <c r="M52" t="s">
        <v>2772</v>
      </c>
      <c r="N52">
        <v>2</v>
      </c>
      <c r="O52">
        <v>0</v>
      </c>
      <c r="P52" s="18">
        <f>SUM(Table1[[#This Row],[Team A Goals]:[Team B Goals]])</f>
        <v>2</v>
      </c>
      <c r="Q52" s="17" t="str" cm="1">
        <f t="array" ref="Q52">_xlfn.IFS(Table1[[#This Row],[Team A Goals]]&gt;Table1[[#This Row],[Team B Goals]],"team a won",Table1[[#This Row],[Team A Goals]]&lt;Table1[[#This Row],[Team B Goals]],"team b won",Table1[[#This Row],[Team A Goals]]=Table1[[#This Row],[Team B Goals]],"draw")</f>
        <v>team a won</v>
      </c>
      <c r="R52" s="17" t="str" cm="1">
        <f t="array" ref="R52">_xlfn.IFS(Table1[[#This Row],[Total Goals]]&gt;=3,"over 2.5 goals",Table1[[#This Row],[Total Goals]]&lt;=2,"under 2.5 goals")</f>
        <v>under 2.5 goals</v>
      </c>
    </row>
    <row r="53" spans="11:18" x14ac:dyDescent="0.25">
      <c r="K53" s="11">
        <v>32304</v>
      </c>
      <c r="L53" t="s">
        <v>2777</v>
      </c>
      <c r="M53" t="s">
        <v>2775</v>
      </c>
      <c r="N53">
        <v>1</v>
      </c>
      <c r="O53">
        <v>1</v>
      </c>
      <c r="P53" s="18">
        <f>SUM(Table1[[#This Row],[Team A Goals]:[Team B Goals]])</f>
        <v>2</v>
      </c>
      <c r="Q53" s="17" t="str" cm="1">
        <f t="array" ref="Q53">_xlfn.IFS(Table1[[#This Row],[Team A Goals]]&gt;Table1[[#This Row],[Team B Goals]],"team a won",Table1[[#This Row],[Team A Goals]]&lt;Table1[[#This Row],[Team B Goals]],"team b won",Table1[[#This Row],[Team A Goals]]=Table1[[#This Row],[Team B Goals]],"draw")</f>
        <v>draw</v>
      </c>
      <c r="R53" s="17" t="str" cm="1">
        <f t="array" ref="R53">_xlfn.IFS(Table1[[#This Row],[Total Goals]]&gt;=3,"over 2.5 goals",Table1[[#This Row],[Total Goals]]&lt;=2,"under 2.5 goals")</f>
        <v>under 2.5 goals</v>
      </c>
    </row>
    <row r="54" spans="11:18" x14ac:dyDescent="0.25">
      <c r="K54" s="11">
        <v>32305</v>
      </c>
      <c r="L54" t="s">
        <v>2771</v>
      </c>
      <c r="M54" t="s">
        <v>2772</v>
      </c>
      <c r="N54">
        <v>2</v>
      </c>
      <c r="O54">
        <v>3</v>
      </c>
      <c r="P54" s="18">
        <f>SUM(Table1[[#This Row],[Team A Goals]:[Team B Goals]])</f>
        <v>5</v>
      </c>
      <c r="Q54" s="17" t="str" cm="1">
        <f t="array" ref="Q54">_xlfn.IFS(Table1[[#This Row],[Team A Goals]]&gt;Table1[[#This Row],[Team B Goals]],"team a won",Table1[[#This Row],[Team A Goals]]&lt;Table1[[#This Row],[Team B Goals]],"team b won",Table1[[#This Row],[Team A Goals]]=Table1[[#This Row],[Team B Goals]],"draw")</f>
        <v>team b won</v>
      </c>
      <c r="R54" s="17" t="str" cm="1">
        <f t="array" ref="R54">_xlfn.IFS(Table1[[#This Row],[Total Goals]]&gt;=3,"over 2.5 goals",Table1[[#This Row],[Total Goals]]&lt;=2,"under 2.5 goals")</f>
        <v>over 2.5 goals</v>
      </c>
    </row>
    <row r="55" spans="11:18" x14ac:dyDescent="0.25">
      <c r="K55" s="11">
        <v>32306</v>
      </c>
      <c r="L55" t="s">
        <v>2774</v>
      </c>
      <c r="M55" t="s">
        <v>2782</v>
      </c>
      <c r="N55">
        <v>0</v>
      </c>
      <c r="O55">
        <v>1</v>
      </c>
      <c r="P55" s="18">
        <f>SUM(Table1[[#This Row],[Team A Goals]:[Team B Goals]])</f>
        <v>1</v>
      </c>
      <c r="Q55" s="17" t="str" cm="1">
        <f t="array" ref="Q55">_xlfn.IFS(Table1[[#This Row],[Team A Goals]]&gt;Table1[[#This Row],[Team B Goals]],"team a won",Table1[[#This Row],[Team A Goals]]&lt;Table1[[#This Row],[Team B Goals]],"team b won",Table1[[#This Row],[Team A Goals]]=Table1[[#This Row],[Team B Goals]],"draw")</f>
        <v>team b won</v>
      </c>
      <c r="R55" s="17" t="str" cm="1">
        <f t="array" ref="R55">_xlfn.IFS(Table1[[#This Row],[Total Goals]]&gt;=3,"over 2.5 goals",Table1[[#This Row],[Total Goals]]&lt;=2,"under 2.5 goals")</f>
        <v>under 2.5 goals</v>
      </c>
    </row>
    <row r="56" spans="11:18" x14ac:dyDescent="0.25">
      <c r="K56" s="11">
        <v>32306</v>
      </c>
      <c r="L56" t="s">
        <v>2778</v>
      </c>
      <c r="M56" t="s">
        <v>2768</v>
      </c>
      <c r="N56">
        <v>0</v>
      </c>
      <c r="O56">
        <v>1</v>
      </c>
      <c r="P56" s="18">
        <f>SUM(Table1[[#This Row],[Team A Goals]:[Team B Goals]])</f>
        <v>1</v>
      </c>
      <c r="Q56" s="17" t="str" cm="1">
        <f t="array" ref="Q56">_xlfn.IFS(Table1[[#This Row],[Team A Goals]]&gt;Table1[[#This Row],[Team B Goals]],"team a won",Table1[[#This Row],[Team A Goals]]&lt;Table1[[#This Row],[Team B Goals]],"team b won",Table1[[#This Row],[Team A Goals]]=Table1[[#This Row],[Team B Goals]],"draw")</f>
        <v>team b won</v>
      </c>
      <c r="R56" s="17" t="str" cm="1">
        <f t="array" ref="R56">_xlfn.IFS(Table1[[#This Row],[Total Goals]]&gt;=3,"over 2.5 goals",Table1[[#This Row],[Total Goals]]&lt;=2,"under 2.5 goals")</f>
        <v>under 2.5 goals</v>
      </c>
    </row>
    <row r="57" spans="11:18" x14ac:dyDescent="0.25">
      <c r="K57" s="11">
        <v>32308</v>
      </c>
      <c r="L57" t="s">
        <v>2777</v>
      </c>
      <c r="M57" t="s">
        <v>2771</v>
      </c>
      <c r="N57">
        <v>2</v>
      </c>
      <c r="O57">
        <v>0</v>
      </c>
      <c r="P57" s="18">
        <f>SUM(Table1[[#This Row],[Team A Goals]:[Team B Goals]])</f>
        <v>2</v>
      </c>
      <c r="Q57" s="17" t="str" cm="1">
        <f t="array" ref="Q57">_xlfn.IFS(Table1[[#This Row],[Team A Goals]]&gt;Table1[[#This Row],[Team B Goals]],"team a won",Table1[[#This Row],[Team A Goals]]&lt;Table1[[#This Row],[Team B Goals]],"team b won",Table1[[#This Row],[Team A Goals]]=Table1[[#This Row],[Team B Goals]],"draw")</f>
        <v>team a won</v>
      </c>
      <c r="R57" s="17" t="str" cm="1">
        <f t="array" ref="R57">_xlfn.IFS(Table1[[#This Row],[Total Goals]]&gt;=3,"over 2.5 goals",Table1[[#This Row],[Total Goals]]&lt;=2,"under 2.5 goals")</f>
        <v>under 2.5 goals</v>
      </c>
    </row>
    <row r="58" spans="11:18" x14ac:dyDescent="0.25">
      <c r="K58" s="11">
        <v>32308</v>
      </c>
      <c r="L58" t="s">
        <v>2775</v>
      </c>
      <c r="M58" t="s">
        <v>2772</v>
      </c>
      <c r="N58">
        <v>1</v>
      </c>
      <c r="O58">
        <v>0</v>
      </c>
      <c r="P58" s="18">
        <f>SUM(Table1[[#This Row],[Team A Goals]:[Team B Goals]])</f>
        <v>1</v>
      </c>
      <c r="Q58" s="17" t="str" cm="1">
        <f t="array" ref="Q58">_xlfn.IFS(Table1[[#This Row],[Team A Goals]]&gt;Table1[[#This Row],[Team B Goals]],"team a won",Table1[[#This Row],[Team A Goals]]&lt;Table1[[#This Row],[Team B Goals]],"team b won",Table1[[#This Row],[Team A Goals]]=Table1[[#This Row],[Team B Goals]],"draw")</f>
        <v>team a won</v>
      </c>
      <c r="R58" s="17" t="str" cm="1">
        <f t="array" ref="R58">_xlfn.IFS(Table1[[#This Row],[Total Goals]]&gt;=3,"over 2.5 goals",Table1[[#This Row],[Total Goals]]&lt;=2,"under 2.5 goals")</f>
        <v>under 2.5 goals</v>
      </c>
    </row>
    <row r="59" spans="11:18" x14ac:dyDescent="0.25">
      <c r="K59" s="11">
        <v>32309</v>
      </c>
      <c r="L59" t="s">
        <v>2774</v>
      </c>
      <c r="M59" t="s">
        <v>2778</v>
      </c>
      <c r="N59">
        <v>1</v>
      </c>
      <c r="O59">
        <v>3</v>
      </c>
      <c r="P59" s="18">
        <f>SUM(Table1[[#This Row],[Team A Goals]:[Team B Goals]])</f>
        <v>4</v>
      </c>
      <c r="Q59" s="17" t="str" cm="1">
        <f t="array" ref="Q59">_xlfn.IFS(Table1[[#This Row],[Team A Goals]]&gt;Table1[[#This Row],[Team B Goals]],"team a won",Table1[[#This Row],[Team A Goals]]&lt;Table1[[#This Row],[Team B Goals]],"team b won",Table1[[#This Row],[Team A Goals]]=Table1[[#This Row],[Team B Goals]],"draw")</f>
        <v>team b won</v>
      </c>
      <c r="R59" s="17" t="str" cm="1">
        <f t="array" ref="R59">_xlfn.IFS(Table1[[#This Row],[Total Goals]]&gt;=3,"over 2.5 goals",Table1[[#This Row],[Total Goals]]&lt;=2,"under 2.5 goals")</f>
        <v>over 2.5 goals</v>
      </c>
    </row>
    <row r="60" spans="11:18" x14ac:dyDescent="0.25">
      <c r="K60" s="11">
        <v>32309</v>
      </c>
      <c r="L60" t="s">
        <v>2782</v>
      </c>
      <c r="M60" t="s">
        <v>2768</v>
      </c>
      <c r="N60">
        <v>1</v>
      </c>
      <c r="O60">
        <v>1</v>
      </c>
      <c r="P60" s="18">
        <f>SUM(Table1[[#This Row],[Team A Goals]:[Team B Goals]])</f>
        <v>2</v>
      </c>
      <c r="Q60" s="17" t="str" cm="1">
        <f t="array" ref="Q60">_xlfn.IFS(Table1[[#This Row],[Team A Goals]]&gt;Table1[[#This Row],[Team B Goals]],"team a won",Table1[[#This Row],[Team A Goals]]&lt;Table1[[#This Row],[Team B Goals]],"team b won",Table1[[#This Row],[Team A Goals]]=Table1[[#This Row],[Team B Goals]],"draw")</f>
        <v>draw</v>
      </c>
      <c r="R60" s="17" t="str" cm="1">
        <f t="array" ref="R60">_xlfn.IFS(Table1[[#This Row],[Total Goals]]&gt;=3,"over 2.5 goals",Table1[[#This Row],[Total Goals]]&lt;=2,"under 2.5 goals")</f>
        <v>under 2.5 goals</v>
      </c>
    </row>
    <row r="61" spans="11:18" x14ac:dyDescent="0.25">
      <c r="K61" s="11">
        <v>32311</v>
      </c>
      <c r="L61" t="s">
        <v>2777</v>
      </c>
      <c r="M61" t="s">
        <v>2772</v>
      </c>
      <c r="N61">
        <v>2</v>
      </c>
      <c r="O61">
        <v>0</v>
      </c>
      <c r="P61" s="18">
        <f>SUM(Table1[[#This Row],[Team A Goals]:[Team B Goals]])</f>
        <v>2</v>
      </c>
      <c r="Q61" s="17" t="str" cm="1">
        <f t="array" ref="Q61">_xlfn.IFS(Table1[[#This Row],[Team A Goals]]&gt;Table1[[#This Row],[Team B Goals]],"team a won",Table1[[#This Row],[Team A Goals]]&lt;Table1[[#This Row],[Team B Goals]],"team b won",Table1[[#This Row],[Team A Goals]]=Table1[[#This Row],[Team B Goals]],"draw")</f>
        <v>team a won</v>
      </c>
      <c r="R61" s="17" t="str" cm="1">
        <f t="array" ref="R61">_xlfn.IFS(Table1[[#This Row],[Total Goals]]&gt;=3,"over 2.5 goals",Table1[[#This Row],[Total Goals]]&lt;=2,"under 2.5 goals")</f>
        <v>under 2.5 goals</v>
      </c>
    </row>
    <row r="62" spans="11:18" x14ac:dyDescent="0.25">
      <c r="K62" s="11">
        <v>32311</v>
      </c>
      <c r="L62" t="s">
        <v>2775</v>
      </c>
      <c r="M62" t="s">
        <v>2771</v>
      </c>
      <c r="N62">
        <v>2</v>
      </c>
      <c r="O62">
        <v>0</v>
      </c>
      <c r="P62" s="18">
        <f>SUM(Table1[[#This Row],[Team A Goals]:[Team B Goals]])</f>
        <v>2</v>
      </c>
      <c r="Q62" s="17" t="str" cm="1">
        <f t="array" ref="Q62">_xlfn.IFS(Table1[[#This Row],[Team A Goals]]&gt;Table1[[#This Row],[Team B Goals]],"team a won",Table1[[#This Row],[Team A Goals]]&lt;Table1[[#This Row],[Team B Goals]],"team b won",Table1[[#This Row],[Team A Goals]]=Table1[[#This Row],[Team B Goals]],"draw")</f>
        <v>team a won</v>
      </c>
      <c r="R62" s="17" t="str" cm="1">
        <f t="array" ref="R62">_xlfn.IFS(Table1[[#This Row],[Total Goals]]&gt;=3,"over 2.5 goals",Table1[[#This Row],[Total Goals]]&lt;=2,"under 2.5 goals")</f>
        <v>under 2.5 goals</v>
      </c>
    </row>
    <row r="63" spans="11:18" x14ac:dyDescent="0.25">
      <c r="K63" s="11">
        <v>32312</v>
      </c>
      <c r="L63" t="s">
        <v>2774</v>
      </c>
      <c r="M63" t="s">
        <v>2768</v>
      </c>
      <c r="N63">
        <v>1</v>
      </c>
      <c r="O63">
        <v>3</v>
      </c>
      <c r="P63" s="18">
        <f>SUM(Table1[[#This Row],[Team A Goals]:[Team B Goals]])</f>
        <v>4</v>
      </c>
      <c r="Q63" s="17" t="str" cm="1">
        <f t="array" ref="Q63">_xlfn.IFS(Table1[[#This Row],[Team A Goals]]&gt;Table1[[#This Row],[Team B Goals]],"team a won",Table1[[#This Row],[Team A Goals]]&lt;Table1[[#This Row],[Team B Goals]],"team b won",Table1[[#This Row],[Team A Goals]]=Table1[[#This Row],[Team B Goals]],"draw")</f>
        <v>team b won</v>
      </c>
      <c r="R63" s="17" t="str" cm="1">
        <f t="array" ref="R63">_xlfn.IFS(Table1[[#This Row],[Total Goals]]&gt;=3,"over 2.5 goals",Table1[[#This Row],[Total Goals]]&lt;=2,"under 2.5 goals")</f>
        <v>over 2.5 goals</v>
      </c>
    </row>
    <row r="64" spans="11:18" x14ac:dyDescent="0.25">
      <c r="K64" s="11">
        <v>32312</v>
      </c>
      <c r="L64" t="s">
        <v>2782</v>
      </c>
      <c r="M64" t="s">
        <v>2778</v>
      </c>
      <c r="N64">
        <v>0</v>
      </c>
      <c r="O64">
        <v>1</v>
      </c>
      <c r="P64" s="18">
        <f>SUM(Table1[[#This Row],[Team A Goals]:[Team B Goals]])</f>
        <v>1</v>
      </c>
      <c r="Q64" s="17" t="str" cm="1">
        <f t="array" ref="Q64">_xlfn.IFS(Table1[[#This Row],[Team A Goals]]&gt;Table1[[#This Row],[Team B Goals]],"team a won",Table1[[#This Row],[Team A Goals]]&lt;Table1[[#This Row],[Team B Goals]],"team b won",Table1[[#This Row],[Team A Goals]]=Table1[[#This Row],[Team B Goals]],"draw")</f>
        <v>team b won</v>
      </c>
      <c r="R64" s="17" t="str" cm="1">
        <f t="array" ref="R64">_xlfn.IFS(Table1[[#This Row],[Total Goals]]&gt;=3,"over 2.5 goals",Table1[[#This Row],[Total Goals]]&lt;=2,"under 2.5 goals")</f>
        <v>under 2.5 goals</v>
      </c>
    </row>
    <row r="65" spans="11:18" x14ac:dyDescent="0.25">
      <c r="K65" s="11">
        <v>32315</v>
      </c>
      <c r="L65" t="s">
        <v>2777</v>
      </c>
      <c r="M65" t="s">
        <v>2778</v>
      </c>
      <c r="N65">
        <v>1</v>
      </c>
      <c r="O65">
        <v>2</v>
      </c>
      <c r="P65" s="18">
        <f>SUM(Table1[[#This Row],[Team A Goals]:[Team B Goals]])</f>
        <v>3</v>
      </c>
      <c r="Q65" s="17" t="str" cm="1">
        <f t="array" ref="Q65">_xlfn.IFS(Table1[[#This Row],[Team A Goals]]&gt;Table1[[#This Row],[Team B Goals]],"team a won",Table1[[#This Row],[Team A Goals]]&lt;Table1[[#This Row],[Team B Goals]],"team b won",Table1[[#This Row],[Team A Goals]]=Table1[[#This Row],[Team B Goals]],"draw")</f>
        <v>team b won</v>
      </c>
      <c r="R65" s="17" t="str" cm="1">
        <f t="array" ref="R65">_xlfn.IFS(Table1[[#This Row],[Total Goals]]&gt;=3,"over 2.5 goals",Table1[[#This Row],[Total Goals]]&lt;=2,"under 2.5 goals")</f>
        <v>over 2.5 goals</v>
      </c>
    </row>
    <row r="66" spans="11:18" x14ac:dyDescent="0.25">
      <c r="K66" s="11">
        <v>32316</v>
      </c>
      <c r="L66" t="s">
        <v>2768</v>
      </c>
      <c r="M66" t="s">
        <v>2775</v>
      </c>
      <c r="N66">
        <v>2</v>
      </c>
      <c r="O66">
        <v>0</v>
      </c>
      <c r="P66" s="18">
        <f>SUM(Table1[[#This Row],[Team A Goals]:[Team B Goals]])</f>
        <v>2</v>
      </c>
      <c r="Q66" s="17" t="str" cm="1">
        <f t="array" ref="Q66">_xlfn.IFS(Table1[[#This Row],[Team A Goals]]&gt;Table1[[#This Row],[Team B Goals]],"team a won",Table1[[#This Row],[Team A Goals]]&lt;Table1[[#This Row],[Team B Goals]],"team b won",Table1[[#This Row],[Team A Goals]]=Table1[[#This Row],[Team B Goals]],"draw")</f>
        <v>team a won</v>
      </c>
      <c r="R66" s="17" t="str" cm="1">
        <f t="array" ref="R66">_xlfn.IFS(Table1[[#This Row],[Total Goals]]&gt;=3,"over 2.5 goals",Table1[[#This Row],[Total Goals]]&lt;=2,"under 2.5 goals")</f>
        <v>under 2.5 goals</v>
      </c>
    </row>
    <row r="67" spans="11:18" x14ac:dyDescent="0.25">
      <c r="K67" s="11">
        <v>32319</v>
      </c>
      <c r="L67" t="s">
        <v>2768</v>
      </c>
      <c r="M67" t="s">
        <v>2778</v>
      </c>
      <c r="N67">
        <v>0</v>
      </c>
      <c r="O67">
        <v>2</v>
      </c>
      <c r="P67" s="18">
        <f>SUM(Table1[[#This Row],[Team A Goals]:[Team B Goals]])</f>
        <v>2</v>
      </c>
      <c r="Q67" s="17" t="str" cm="1">
        <f t="array" ref="Q67">_xlfn.IFS(Table1[[#This Row],[Team A Goals]]&gt;Table1[[#This Row],[Team B Goals]],"team a won",Table1[[#This Row],[Team A Goals]]&lt;Table1[[#This Row],[Team B Goals]],"team b won",Table1[[#This Row],[Team A Goals]]=Table1[[#This Row],[Team B Goals]],"draw")</f>
        <v>team b won</v>
      </c>
      <c r="R67" s="17" t="str" cm="1">
        <f t="array" ref="R67">_xlfn.IFS(Table1[[#This Row],[Total Goals]]&gt;=3,"over 2.5 goals",Table1[[#This Row],[Total Goals]]&lt;=2,"under 2.5 goals")</f>
        <v>under 2.5 goals</v>
      </c>
    </row>
    <row r="68" spans="11:18" x14ac:dyDescent="0.25">
      <c r="K68" s="11">
        <v>33765</v>
      </c>
      <c r="L68" t="s">
        <v>2783</v>
      </c>
      <c r="M68" t="s">
        <v>2769</v>
      </c>
      <c r="N68">
        <v>1</v>
      </c>
      <c r="O68">
        <v>1</v>
      </c>
      <c r="P68" s="18">
        <f>SUM(Table1[[#This Row],[Team A Goals]:[Team B Goals]])</f>
        <v>2</v>
      </c>
      <c r="Q68" s="17" t="str" cm="1">
        <f t="array" ref="Q68">_xlfn.IFS(Table1[[#This Row],[Team A Goals]]&gt;Table1[[#This Row],[Team B Goals]],"team a won",Table1[[#This Row],[Team A Goals]]&lt;Table1[[#This Row],[Team B Goals]],"team b won",Table1[[#This Row],[Team A Goals]]=Table1[[#This Row],[Team B Goals]],"draw")</f>
        <v>draw</v>
      </c>
      <c r="R68" s="17" t="str" cm="1">
        <f t="array" ref="R68">_xlfn.IFS(Table1[[#This Row],[Total Goals]]&gt;=3,"over 2.5 goals",Table1[[#This Row],[Total Goals]]&lt;=2,"under 2.5 goals")</f>
        <v>under 2.5 goals</v>
      </c>
    </row>
    <row r="69" spans="11:18" x14ac:dyDescent="0.25">
      <c r="K69" s="11">
        <v>33766</v>
      </c>
      <c r="L69" t="s">
        <v>2771</v>
      </c>
      <c r="M69" t="s">
        <v>2774</v>
      </c>
      <c r="N69">
        <v>0</v>
      </c>
      <c r="O69">
        <v>0</v>
      </c>
      <c r="P69" s="18">
        <f>SUM(Table1[[#This Row],[Team A Goals]:[Team B Goals]])</f>
        <v>0</v>
      </c>
      <c r="Q69" s="17" t="str" cm="1">
        <f t="array" ref="Q69">_xlfn.IFS(Table1[[#This Row],[Team A Goals]]&gt;Table1[[#This Row],[Team B Goals]],"team a won",Table1[[#This Row],[Team A Goals]]&lt;Table1[[#This Row],[Team B Goals]],"team b won",Table1[[#This Row],[Team A Goals]]=Table1[[#This Row],[Team B Goals]],"draw")</f>
        <v>draw</v>
      </c>
      <c r="R69" s="17" t="str" cm="1">
        <f t="array" ref="R69">_xlfn.IFS(Table1[[#This Row],[Total Goals]]&gt;=3,"over 2.5 goals",Table1[[#This Row],[Total Goals]]&lt;=2,"under 2.5 goals")</f>
        <v>under 2.5 goals</v>
      </c>
    </row>
    <row r="70" spans="11:18" x14ac:dyDescent="0.25">
      <c r="K70" s="11">
        <v>33767</v>
      </c>
      <c r="L70" t="s">
        <v>2778</v>
      </c>
      <c r="M70" t="s">
        <v>2784</v>
      </c>
      <c r="N70">
        <v>1</v>
      </c>
      <c r="O70">
        <v>0</v>
      </c>
      <c r="P70" s="18">
        <f>SUM(Table1[[#This Row],[Team A Goals]:[Team B Goals]])</f>
        <v>1</v>
      </c>
      <c r="Q70" s="17" t="str" cm="1">
        <f t="array" ref="Q70">_xlfn.IFS(Table1[[#This Row],[Team A Goals]]&gt;Table1[[#This Row],[Team B Goals]],"team a won",Table1[[#This Row],[Team A Goals]]&lt;Table1[[#This Row],[Team B Goals]],"team b won",Table1[[#This Row],[Team A Goals]]=Table1[[#This Row],[Team B Goals]],"draw")</f>
        <v>team a won</v>
      </c>
      <c r="R70" s="17" t="str" cm="1">
        <f t="array" ref="R70">_xlfn.IFS(Table1[[#This Row],[Total Goals]]&gt;=3,"over 2.5 goals",Table1[[#This Row],[Total Goals]]&lt;=2,"under 2.5 goals")</f>
        <v>under 2.5 goals</v>
      </c>
    </row>
    <row r="71" spans="11:18" x14ac:dyDescent="0.25">
      <c r="K71" s="11">
        <v>33767</v>
      </c>
      <c r="L71" t="s">
        <v>2768</v>
      </c>
      <c r="M71" t="s">
        <v>2777</v>
      </c>
      <c r="N71">
        <v>1</v>
      </c>
      <c r="O71">
        <v>1</v>
      </c>
      <c r="P71" s="18">
        <f>SUM(Table1[[#This Row],[Team A Goals]:[Team B Goals]])</f>
        <v>2</v>
      </c>
      <c r="Q71" s="17" t="str" cm="1">
        <f t="array" ref="Q71">_xlfn.IFS(Table1[[#This Row],[Team A Goals]]&gt;Table1[[#This Row],[Team B Goals]],"team a won",Table1[[#This Row],[Team A Goals]]&lt;Table1[[#This Row],[Team B Goals]],"team b won",Table1[[#This Row],[Team A Goals]]=Table1[[#This Row],[Team B Goals]],"draw")</f>
        <v>draw</v>
      </c>
      <c r="R71" s="17" t="str" cm="1">
        <f t="array" ref="R71">_xlfn.IFS(Table1[[#This Row],[Total Goals]]&gt;=3,"over 2.5 goals",Table1[[#This Row],[Total Goals]]&lt;=2,"under 2.5 goals")</f>
        <v>under 2.5 goals</v>
      </c>
    </row>
    <row r="72" spans="11:18" x14ac:dyDescent="0.25">
      <c r="K72" s="11">
        <v>33769</v>
      </c>
      <c r="L72" t="s">
        <v>2769</v>
      </c>
      <c r="M72" t="s">
        <v>2774</v>
      </c>
      <c r="N72">
        <v>0</v>
      </c>
      <c r="O72">
        <v>0</v>
      </c>
      <c r="P72" s="18">
        <f>SUM(Table1[[#This Row],[Team A Goals]:[Team B Goals]])</f>
        <v>0</v>
      </c>
      <c r="Q72" s="17" t="str" cm="1">
        <f t="array" ref="Q72">_xlfn.IFS(Table1[[#This Row],[Team A Goals]]&gt;Table1[[#This Row],[Team B Goals]],"team a won",Table1[[#This Row],[Team A Goals]]&lt;Table1[[#This Row],[Team B Goals]],"team b won",Table1[[#This Row],[Team A Goals]]=Table1[[#This Row],[Team B Goals]],"draw")</f>
        <v>draw</v>
      </c>
      <c r="R72" s="17" t="str" cm="1">
        <f t="array" ref="R72">_xlfn.IFS(Table1[[#This Row],[Total Goals]]&gt;=3,"over 2.5 goals",Table1[[#This Row],[Total Goals]]&lt;=2,"under 2.5 goals")</f>
        <v>under 2.5 goals</v>
      </c>
    </row>
    <row r="73" spans="11:18" x14ac:dyDescent="0.25">
      <c r="K73" s="11">
        <v>33769</v>
      </c>
      <c r="L73" t="s">
        <v>2783</v>
      </c>
      <c r="M73" t="s">
        <v>2771</v>
      </c>
      <c r="N73">
        <v>1</v>
      </c>
      <c r="O73">
        <v>0</v>
      </c>
      <c r="P73" s="18">
        <f>SUM(Table1[[#This Row],[Team A Goals]:[Team B Goals]])</f>
        <v>1</v>
      </c>
      <c r="Q73" s="17" t="str" cm="1">
        <f t="array" ref="Q73">_xlfn.IFS(Table1[[#This Row],[Team A Goals]]&gt;Table1[[#This Row],[Team B Goals]],"team a won",Table1[[#This Row],[Team A Goals]]&lt;Table1[[#This Row],[Team B Goals]],"team b won",Table1[[#This Row],[Team A Goals]]=Table1[[#This Row],[Team B Goals]],"draw")</f>
        <v>team a won</v>
      </c>
      <c r="R73" s="17" t="str" cm="1">
        <f t="array" ref="R73">_xlfn.IFS(Table1[[#This Row],[Total Goals]]&gt;=3,"over 2.5 goals",Table1[[#This Row],[Total Goals]]&lt;=2,"under 2.5 goals")</f>
        <v>under 2.5 goals</v>
      </c>
    </row>
    <row r="74" spans="11:18" x14ac:dyDescent="0.25">
      <c r="K74" s="11">
        <v>33770</v>
      </c>
      <c r="L74" t="s">
        <v>2778</v>
      </c>
      <c r="M74" t="s">
        <v>2768</v>
      </c>
      <c r="N74">
        <v>0</v>
      </c>
      <c r="O74">
        <v>0</v>
      </c>
      <c r="P74" s="18">
        <f>SUM(Table1[[#This Row],[Team A Goals]:[Team B Goals]])</f>
        <v>0</v>
      </c>
      <c r="Q74" s="17" t="str" cm="1">
        <f t="array" ref="Q74">_xlfn.IFS(Table1[[#This Row],[Team A Goals]]&gt;Table1[[#This Row],[Team B Goals]],"team a won",Table1[[#This Row],[Team A Goals]]&lt;Table1[[#This Row],[Team B Goals]],"team b won",Table1[[#This Row],[Team A Goals]]=Table1[[#This Row],[Team B Goals]],"draw")</f>
        <v>draw</v>
      </c>
      <c r="R74" s="17" t="str" cm="1">
        <f t="array" ref="R74">_xlfn.IFS(Table1[[#This Row],[Total Goals]]&gt;=3,"over 2.5 goals",Table1[[#This Row],[Total Goals]]&lt;=2,"under 2.5 goals")</f>
        <v>under 2.5 goals</v>
      </c>
    </row>
    <row r="75" spans="11:18" x14ac:dyDescent="0.25">
      <c r="K75" s="11">
        <v>33770</v>
      </c>
      <c r="L75" t="s">
        <v>2784</v>
      </c>
      <c r="M75" t="s">
        <v>2777</v>
      </c>
      <c r="N75">
        <v>0</v>
      </c>
      <c r="O75">
        <v>2</v>
      </c>
      <c r="P75" s="18">
        <f>SUM(Table1[[#This Row],[Team A Goals]:[Team B Goals]])</f>
        <v>2</v>
      </c>
      <c r="Q75" s="17" t="str" cm="1">
        <f t="array" ref="Q75">_xlfn.IFS(Table1[[#This Row],[Team A Goals]]&gt;Table1[[#This Row],[Team B Goals]],"team a won",Table1[[#This Row],[Team A Goals]]&lt;Table1[[#This Row],[Team B Goals]],"team b won",Table1[[#This Row],[Team A Goals]]=Table1[[#This Row],[Team B Goals]],"draw")</f>
        <v>team b won</v>
      </c>
      <c r="R75" s="17" t="str" cm="1">
        <f t="array" ref="R75">_xlfn.IFS(Table1[[#This Row],[Total Goals]]&gt;=3,"over 2.5 goals",Table1[[#This Row],[Total Goals]]&lt;=2,"under 2.5 goals")</f>
        <v>under 2.5 goals</v>
      </c>
    </row>
    <row r="76" spans="11:18" x14ac:dyDescent="0.25">
      <c r="K76" s="11">
        <v>33772</v>
      </c>
      <c r="L76" t="s">
        <v>2769</v>
      </c>
      <c r="M76" t="s">
        <v>2771</v>
      </c>
      <c r="N76">
        <v>1</v>
      </c>
      <c r="O76">
        <v>2</v>
      </c>
      <c r="P76" s="18">
        <f>SUM(Table1[[#This Row],[Team A Goals]:[Team B Goals]])</f>
        <v>3</v>
      </c>
      <c r="Q76" s="17" t="str" cm="1">
        <f t="array" ref="Q76">_xlfn.IFS(Table1[[#This Row],[Team A Goals]]&gt;Table1[[#This Row],[Team B Goals]],"team a won",Table1[[#This Row],[Team A Goals]]&lt;Table1[[#This Row],[Team B Goals]],"team b won",Table1[[#This Row],[Team A Goals]]=Table1[[#This Row],[Team B Goals]],"draw")</f>
        <v>team b won</v>
      </c>
      <c r="R76" s="17" t="str" cm="1">
        <f t="array" ref="R76">_xlfn.IFS(Table1[[#This Row],[Total Goals]]&gt;=3,"over 2.5 goals",Table1[[#This Row],[Total Goals]]&lt;=2,"under 2.5 goals")</f>
        <v>over 2.5 goals</v>
      </c>
    </row>
    <row r="77" spans="11:18" x14ac:dyDescent="0.25">
      <c r="K77" s="11">
        <v>33772</v>
      </c>
      <c r="L77" t="s">
        <v>2783</v>
      </c>
      <c r="M77" t="s">
        <v>2774</v>
      </c>
      <c r="N77">
        <v>2</v>
      </c>
      <c r="O77">
        <v>1</v>
      </c>
      <c r="P77" s="18">
        <f>SUM(Table1[[#This Row],[Team A Goals]:[Team B Goals]])</f>
        <v>3</v>
      </c>
      <c r="Q77" s="17" t="str" cm="1">
        <f t="array" ref="Q77">_xlfn.IFS(Table1[[#This Row],[Team A Goals]]&gt;Table1[[#This Row],[Team B Goals]],"team a won",Table1[[#This Row],[Team A Goals]]&lt;Table1[[#This Row],[Team B Goals]],"team b won",Table1[[#This Row],[Team A Goals]]=Table1[[#This Row],[Team B Goals]],"draw")</f>
        <v>team a won</v>
      </c>
      <c r="R77" s="17" t="str" cm="1">
        <f t="array" ref="R77">_xlfn.IFS(Table1[[#This Row],[Total Goals]]&gt;=3,"over 2.5 goals",Table1[[#This Row],[Total Goals]]&lt;=2,"under 2.5 goals")</f>
        <v>over 2.5 goals</v>
      </c>
    </row>
    <row r="78" spans="11:18" x14ac:dyDescent="0.25">
      <c r="K78" s="11">
        <v>33773</v>
      </c>
      <c r="L78" t="s">
        <v>2778</v>
      </c>
      <c r="M78" t="s">
        <v>2777</v>
      </c>
      <c r="N78">
        <v>3</v>
      </c>
      <c r="O78">
        <v>1</v>
      </c>
      <c r="P78" s="18">
        <f>SUM(Table1[[#This Row],[Team A Goals]:[Team B Goals]])</f>
        <v>4</v>
      </c>
      <c r="Q78" s="17" t="str" cm="1">
        <f t="array" ref="Q78">_xlfn.IFS(Table1[[#This Row],[Team A Goals]]&gt;Table1[[#This Row],[Team B Goals]],"team a won",Table1[[#This Row],[Team A Goals]]&lt;Table1[[#This Row],[Team B Goals]],"team b won",Table1[[#This Row],[Team A Goals]]=Table1[[#This Row],[Team B Goals]],"draw")</f>
        <v>team a won</v>
      </c>
      <c r="R78" s="17" t="str" cm="1">
        <f t="array" ref="R78">_xlfn.IFS(Table1[[#This Row],[Total Goals]]&gt;=3,"over 2.5 goals",Table1[[#This Row],[Total Goals]]&lt;=2,"under 2.5 goals")</f>
        <v>over 2.5 goals</v>
      </c>
    </row>
    <row r="79" spans="11:18" x14ac:dyDescent="0.25">
      <c r="K79" s="11">
        <v>33773</v>
      </c>
      <c r="L79" t="s">
        <v>2784</v>
      </c>
      <c r="M79" t="s">
        <v>2768</v>
      </c>
      <c r="N79">
        <v>3</v>
      </c>
      <c r="O79">
        <v>0</v>
      </c>
      <c r="P79" s="18">
        <f>SUM(Table1[[#This Row],[Team A Goals]:[Team B Goals]])</f>
        <v>3</v>
      </c>
      <c r="Q79" s="17" t="str" cm="1">
        <f t="array" ref="Q79">_xlfn.IFS(Table1[[#This Row],[Team A Goals]]&gt;Table1[[#This Row],[Team B Goals]],"team a won",Table1[[#This Row],[Team A Goals]]&lt;Table1[[#This Row],[Team B Goals]],"team b won",Table1[[#This Row],[Team A Goals]]=Table1[[#This Row],[Team B Goals]],"draw")</f>
        <v>team a won</v>
      </c>
      <c r="R79" s="17" t="str" cm="1">
        <f t="array" ref="R79">_xlfn.IFS(Table1[[#This Row],[Total Goals]]&gt;=3,"over 2.5 goals",Table1[[#This Row],[Total Goals]]&lt;=2,"under 2.5 goals")</f>
        <v>over 2.5 goals</v>
      </c>
    </row>
    <row r="80" spans="11:18" x14ac:dyDescent="0.25">
      <c r="K80" s="11">
        <v>33776</v>
      </c>
      <c r="L80" t="s">
        <v>2783</v>
      </c>
      <c r="M80" t="s">
        <v>2777</v>
      </c>
      <c r="N80">
        <v>2</v>
      </c>
      <c r="O80">
        <v>3</v>
      </c>
      <c r="P80" s="18">
        <f>SUM(Table1[[#This Row],[Team A Goals]:[Team B Goals]])</f>
        <v>5</v>
      </c>
      <c r="Q80" s="17" t="str" cm="1">
        <f t="array" ref="Q80">_xlfn.IFS(Table1[[#This Row],[Team A Goals]]&gt;Table1[[#This Row],[Team B Goals]],"team a won",Table1[[#This Row],[Team A Goals]]&lt;Table1[[#This Row],[Team B Goals]],"team b won",Table1[[#This Row],[Team A Goals]]=Table1[[#This Row],[Team B Goals]],"draw")</f>
        <v>team b won</v>
      </c>
      <c r="R80" s="17" t="str" cm="1">
        <f t="array" ref="R80">_xlfn.IFS(Table1[[#This Row],[Total Goals]]&gt;=3,"over 2.5 goals",Table1[[#This Row],[Total Goals]]&lt;=2,"under 2.5 goals")</f>
        <v>over 2.5 goals</v>
      </c>
    </row>
    <row r="81" spans="11:18" x14ac:dyDescent="0.25">
      <c r="K81" s="11">
        <v>33777</v>
      </c>
      <c r="L81" t="s">
        <v>2778</v>
      </c>
      <c r="M81" t="s">
        <v>2771</v>
      </c>
      <c r="N81">
        <v>2</v>
      </c>
      <c r="O81">
        <v>2</v>
      </c>
      <c r="P81" s="18">
        <f>SUM(Table1[[#This Row],[Team A Goals]:[Team B Goals]])</f>
        <v>4</v>
      </c>
      <c r="Q81" s="17" t="str" cm="1">
        <f t="array" ref="Q81">_xlfn.IFS(Table1[[#This Row],[Team A Goals]]&gt;Table1[[#This Row],[Team B Goals]],"team a won",Table1[[#This Row],[Team A Goals]]&lt;Table1[[#This Row],[Team B Goals]],"team b won",Table1[[#This Row],[Team A Goals]]=Table1[[#This Row],[Team B Goals]],"draw")</f>
        <v>draw</v>
      </c>
      <c r="R81" s="17" t="str" cm="1">
        <f t="array" ref="R81">_xlfn.IFS(Table1[[#This Row],[Total Goals]]&gt;=3,"over 2.5 goals",Table1[[#This Row],[Total Goals]]&lt;=2,"under 2.5 goals")</f>
        <v>over 2.5 goals</v>
      </c>
    </row>
    <row r="82" spans="11:18" x14ac:dyDescent="0.25">
      <c r="K82" s="11">
        <v>33781</v>
      </c>
      <c r="L82" t="s">
        <v>2771</v>
      </c>
      <c r="M82" t="s">
        <v>2777</v>
      </c>
      <c r="N82">
        <v>2</v>
      </c>
      <c r="O82">
        <v>0</v>
      </c>
      <c r="P82" s="18">
        <f>SUM(Table1[[#This Row],[Team A Goals]:[Team B Goals]])</f>
        <v>2</v>
      </c>
      <c r="Q82" s="17" t="str" cm="1">
        <f t="array" ref="Q82">_xlfn.IFS(Table1[[#This Row],[Team A Goals]]&gt;Table1[[#This Row],[Team B Goals]],"team a won",Table1[[#This Row],[Team A Goals]]&lt;Table1[[#This Row],[Team B Goals]],"team b won",Table1[[#This Row],[Team A Goals]]=Table1[[#This Row],[Team B Goals]],"draw")</f>
        <v>team a won</v>
      </c>
      <c r="R82" s="17" t="str" cm="1">
        <f t="array" ref="R82">_xlfn.IFS(Table1[[#This Row],[Total Goals]]&gt;=3,"over 2.5 goals",Table1[[#This Row],[Total Goals]]&lt;=2,"under 2.5 goals")</f>
        <v>under 2.5 goals</v>
      </c>
    </row>
    <row r="83" spans="11:18" x14ac:dyDescent="0.25">
      <c r="K83" s="11">
        <v>35224</v>
      </c>
      <c r="L83" t="s">
        <v>2774</v>
      </c>
      <c r="M83" t="s">
        <v>2785</v>
      </c>
      <c r="N83">
        <v>1</v>
      </c>
      <c r="O83">
        <v>1</v>
      </c>
      <c r="P83" s="18">
        <f>SUM(Table1[[#This Row],[Team A Goals]:[Team B Goals]])</f>
        <v>2</v>
      </c>
      <c r="Q83" s="17" t="str" cm="1">
        <f t="array" ref="Q83">_xlfn.IFS(Table1[[#This Row],[Team A Goals]]&gt;Table1[[#This Row],[Team B Goals]],"team a won",Table1[[#This Row],[Team A Goals]]&lt;Table1[[#This Row],[Team B Goals]],"team b won",Table1[[#This Row],[Team A Goals]]=Table1[[#This Row],[Team B Goals]],"draw")</f>
        <v>draw</v>
      </c>
      <c r="R83" s="17" t="str" cm="1">
        <f t="array" ref="R83">_xlfn.IFS(Table1[[#This Row],[Total Goals]]&gt;=3,"over 2.5 goals",Table1[[#This Row],[Total Goals]]&lt;=2,"under 2.5 goals")</f>
        <v>under 2.5 goals</v>
      </c>
    </row>
    <row r="84" spans="11:18" x14ac:dyDescent="0.25">
      <c r="K84" s="11">
        <v>35225</v>
      </c>
      <c r="L84" t="s">
        <v>2771</v>
      </c>
      <c r="M84" t="s">
        <v>2780</v>
      </c>
      <c r="N84">
        <v>1</v>
      </c>
      <c r="O84">
        <v>1</v>
      </c>
      <c r="P84" s="18">
        <f>SUM(Table1[[#This Row],[Team A Goals]:[Team B Goals]])</f>
        <v>2</v>
      </c>
      <c r="Q84" s="17" t="str" cm="1">
        <f t="array" ref="Q84">_xlfn.IFS(Table1[[#This Row],[Team A Goals]]&gt;Table1[[#This Row],[Team B Goals]],"team a won",Table1[[#This Row],[Team A Goals]]&lt;Table1[[#This Row],[Team B Goals]],"team b won",Table1[[#This Row],[Team A Goals]]=Table1[[#This Row],[Team B Goals]],"draw")</f>
        <v>draw</v>
      </c>
      <c r="R84" s="17" t="str" cm="1">
        <f t="array" ref="R84">_xlfn.IFS(Table1[[#This Row],[Total Goals]]&gt;=3,"over 2.5 goals",Table1[[#This Row],[Total Goals]]&lt;=2,"under 2.5 goals")</f>
        <v>under 2.5 goals</v>
      </c>
    </row>
    <row r="85" spans="11:18" x14ac:dyDescent="0.25">
      <c r="K85" s="11">
        <v>35225</v>
      </c>
      <c r="L85" t="s">
        <v>2777</v>
      </c>
      <c r="M85" t="s">
        <v>2786</v>
      </c>
      <c r="N85">
        <v>2</v>
      </c>
      <c r="O85">
        <v>0</v>
      </c>
      <c r="P85" s="18">
        <f>SUM(Table1[[#This Row],[Team A Goals]:[Team B Goals]])</f>
        <v>2</v>
      </c>
      <c r="Q85" s="17" t="str" cm="1">
        <f t="array" ref="Q85">_xlfn.IFS(Table1[[#This Row],[Team A Goals]]&gt;Table1[[#This Row],[Team B Goals]],"team a won",Table1[[#This Row],[Team A Goals]]&lt;Table1[[#This Row],[Team B Goals]],"team b won",Table1[[#This Row],[Team A Goals]]=Table1[[#This Row],[Team B Goals]],"draw")</f>
        <v>team a won</v>
      </c>
      <c r="R85" s="17" t="str" cm="1">
        <f t="array" ref="R85">_xlfn.IFS(Table1[[#This Row],[Total Goals]]&gt;=3,"over 2.5 goals",Table1[[#This Row],[Total Goals]]&lt;=2,"under 2.5 goals")</f>
        <v>under 2.5 goals</v>
      </c>
    </row>
    <row r="86" spans="11:18" x14ac:dyDescent="0.25">
      <c r="K86" s="11">
        <v>35225</v>
      </c>
      <c r="L86" t="s">
        <v>2772</v>
      </c>
      <c r="M86" t="s">
        <v>2787</v>
      </c>
      <c r="N86">
        <v>1</v>
      </c>
      <c r="O86">
        <v>1</v>
      </c>
      <c r="P86" s="18">
        <f>SUM(Table1[[#This Row],[Team A Goals]:[Team B Goals]])</f>
        <v>2</v>
      </c>
      <c r="Q86" s="17" t="str" cm="1">
        <f t="array" ref="Q86">_xlfn.IFS(Table1[[#This Row],[Team A Goals]]&gt;Table1[[#This Row],[Team B Goals]],"team a won",Table1[[#This Row],[Team A Goals]]&lt;Table1[[#This Row],[Team B Goals]],"team b won",Table1[[#This Row],[Team A Goals]]=Table1[[#This Row],[Team B Goals]],"draw")</f>
        <v>draw</v>
      </c>
      <c r="R86" s="17" t="str" cm="1">
        <f t="array" ref="R86">_xlfn.IFS(Table1[[#This Row],[Total Goals]]&gt;=3,"over 2.5 goals",Table1[[#This Row],[Total Goals]]&lt;=2,"under 2.5 goals")</f>
        <v>under 2.5 goals</v>
      </c>
    </row>
    <row r="87" spans="11:18" x14ac:dyDescent="0.25">
      <c r="K87" s="11">
        <v>35226</v>
      </c>
      <c r="L87" t="s">
        <v>2778</v>
      </c>
      <c r="M87" t="s">
        <v>2784</v>
      </c>
      <c r="N87">
        <v>0</v>
      </c>
      <c r="O87">
        <v>0</v>
      </c>
      <c r="P87" s="18">
        <f>SUM(Table1[[#This Row],[Team A Goals]:[Team B Goals]])</f>
        <v>0</v>
      </c>
      <c r="Q87" s="17" t="str" cm="1">
        <f t="array" ref="Q87">_xlfn.IFS(Table1[[#This Row],[Team A Goals]]&gt;Table1[[#This Row],[Team B Goals]],"team a won",Table1[[#This Row],[Team A Goals]]&lt;Table1[[#This Row],[Team B Goals]],"team b won",Table1[[#This Row],[Team A Goals]]=Table1[[#This Row],[Team B Goals]],"draw")</f>
        <v>draw</v>
      </c>
      <c r="R87" s="17" t="str" cm="1">
        <f t="array" ref="R87">_xlfn.IFS(Table1[[#This Row],[Total Goals]]&gt;=3,"over 2.5 goals",Table1[[#This Row],[Total Goals]]&lt;=2,"under 2.5 goals")</f>
        <v>under 2.5 goals</v>
      </c>
    </row>
    <row r="88" spans="11:18" x14ac:dyDescent="0.25">
      <c r="K88" s="11">
        <v>35226</v>
      </c>
      <c r="L88" t="s">
        <v>2781</v>
      </c>
      <c r="M88" t="s">
        <v>2769</v>
      </c>
      <c r="N88">
        <v>0</v>
      </c>
      <c r="O88">
        <v>1</v>
      </c>
      <c r="P88" s="18">
        <f>SUM(Table1[[#This Row],[Team A Goals]:[Team B Goals]])</f>
        <v>1</v>
      </c>
      <c r="Q88" s="17" t="str" cm="1">
        <f t="array" ref="Q88">_xlfn.IFS(Table1[[#This Row],[Team A Goals]]&gt;Table1[[#This Row],[Team B Goals]],"team a won",Table1[[#This Row],[Team A Goals]]&lt;Table1[[#This Row],[Team B Goals]],"team b won",Table1[[#This Row],[Team A Goals]]=Table1[[#This Row],[Team B Goals]],"draw")</f>
        <v>team b won</v>
      </c>
      <c r="R88" s="17" t="str" cm="1">
        <f t="array" ref="R88">_xlfn.IFS(Table1[[#This Row],[Total Goals]]&gt;=3,"over 2.5 goals",Table1[[#This Row],[Total Goals]]&lt;=2,"under 2.5 goals")</f>
        <v>under 2.5 goals</v>
      </c>
    </row>
    <row r="89" spans="11:18" x14ac:dyDescent="0.25">
      <c r="K89" s="11">
        <v>35227</v>
      </c>
      <c r="L89" t="s">
        <v>2775</v>
      </c>
      <c r="M89" t="s">
        <v>2768</v>
      </c>
      <c r="N89">
        <v>2</v>
      </c>
      <c r="O89">
        <v>1</v>
      </c>
      <c r="P89" s="18">
        <f>SUM(Table1[[#This Row],[Team A Goals]:[Team B Goals]])</f>
        <v>3</v>
      </c>
      <c r="Q89" s="17" t="str" cm="1">
        <f t="array" ref="Q89">_xlfn.IFS(Table1[[#This Row],[Team A Goals]]&gt;Table1[[#This Row],[Team B Goals]],"team a won",Table1[[#This Row],[Team A Goals]]&lt;Table1[[#This Row],[Team B Goals]],"team b won",Table1[[#This Row],[Team A Goals]]=Table1[[#This Row],[Team B Goals]],"draw")</f>
        <v>team a won</v>
      </c>
      <c r="R89" s="17" t="str" cm="1">
        <f t="array" ref="R89">_xlfn.IFS(Table1[[#This Row],[Total Goals]]&gt;=3,"over 2.5 goals",Table1[[#This Row],[Total Goals]]&lt;=2,"under 2.5 goals")</f>
        <v>over 2.5 goals</v>
      </c>
    </row>
    <row r="90" spans="11:18" x14ac:dyDescent="0.25">
      <c r="K90" s="11">
        <v>35227</v>
      </c>
      <c r="L90" t="s">
        <v>2788</v>
      </c>
      <c r="M90" t="s">
        <v>2789</v>
      </c>
      <c r="N90">
        <v>0</v>
      </c>
      <c r="O90">
        <v>1</v>
      </c>
      <c r="P90" s="18">
        <f>SUM(Table1[[#This Row],[Team A Goals]:[Team B Goals]])</f>
        <v>1</v>
      </c>
      <c r="Q90" s="17" t="str" cm="1">
        <f t="array" ref="Q90">_xlfn.IFS(Table1[[#This Row],[Team A Goals]]&gt;Table1[[#This Row],[Team B Goals]],"team a won",Table1[[#This Row],[Team A Goals]]&lt;Table1[[#This Row],[Team B Goals]],"team b won",Table1[[#This Row],[Team A Goals]]=Table1[[#This Row],[Team B Goals]],"draw")</f>
        <v>team b won</v>
      </c>
      <c r="R90" s="17" t="str" cm="1">
        <f t="array" ref="R90">_xlfn.IFS(Table1[[#This Row],[Total Goals]]&gt;=3,"over 2.5 goals",Table1[[#This Row],[Total Goals]]&lt;=2,"under 2.5 goals")</f>
        <v>under 2.5 goals</v>
      </c>
    </row>
    <row r="91" spans="11:18" x14ac:dyDescent="0.25">
      <c r="K91" s="11">
        <v>35229</v>
      </c>
      <c r="L91" t="s">
        <v>2787</v>
      </c>
      <c r="M91" t="s">
        <v>2781</v>
      </c>
      <c r="N91">
        <v>1</v>
      </c>
      <c r="O91">
        <v>0</v>
      </c>
      <c r="P91" s="18">
        <f>SUM(Table1[[#This Row],[Team A Goals]:[Team B Goals]])</f>
        <v>1</v>
      </c>
      <c r="Q91" s="17" t="str" cm="1">
        <f t="array" ref="Q91">_xlfn.IFS(Table1[[#This Row],[Team A Goals]]&gt;Table1[[#This Row],[Team B Goals]],"team a won",Table1[[#This Row],[Team A Goals]]&lt;Table1[[#This Row],[Team B Goals]],"team b won",Table1[[#This Row],[Team A Goals]]=Table1[[#This Row],[Team B Goals]],"draw")</f>
        <v>team a won</v>
      </c>
      <c r="R91" s="17" t="str" cm="1">
        <f t="array" ref="R91">_xlfn.IFS(Table1[[#This Row],[Total Goals]]&gt;=3,"over 2.5 goals",Table1[[#This Row],[Total Goals]]&lt;=2,"under 2.5 goals")</f>
        <v>under 2.5 goals</v>
      </c>
    </row>
    <row r="92" spans="11:18" x14ac:dyDescent="0.25">
      <c r="K92" s="11">
        <v>35229</v>
      </c>
      <c r="L92" t="s">
        <v>2785</v>
      </c>
      <c r="M92" t="s">
        <v>2778</v>
      </c>
      <c r="N92">
        <v>0</v>
      </c>
      <c r="O92">
        <v>2</v>
      </c>
      <c r="P92" s="18">
        <f>SUM(Table1[[#This Row],[Team A Goals]:[Team B Goals]])</f>
        <v>2</v>
      </c>
      <c r="Q92" s="17" t="str" cm="1">
        <f t="array" ref="Q92">_xlfn.IFS(Table1[[#This Row],[Team A Goals]]&gt;Table1[[#This Row],[Team B Goals]],"team a won",Table1[[#This Row],[Team A Goals]]&lt;Table1[[#This Row],[Team B Goals]],"team b won",Table1[[#This Row],[Team A Goals]]=Table1[[#This Row],[Team B Goals]],"draw")</f>
        <v>team b won</v>
      </c>
      <c r="R92" s="17" t="str" cm="1">
        <f t="array" ref="R92">_xlfn.IFS(Table1[[#This Row],[Total Goals]]&gt;=3,"over 2.5 goals",Table1[[#This Row],[Total Goals]]&lt;=2,"under 2.5 goals")</f>
        <v>under 2.5 goals</v>
      </c>
    </row>
    <row r="93" spans="11:18" x14ac:dyDescent="0.25">
      <c r="K93" s="11">
        <v>35230</v>
      </c>
      <c r="L93" t="s">
        <v>2786</v>
      </c>
      <c r="M93" t="s">
        <v>2775</v>
      </c>
      <c r="N93">
        <v>2</v>
      </c>
      <c r="O93">
        <v>1</v>
      </c>
      <c r="P93" s="18">
        <f>SUM(Table1[[#This Row],[Team A Goals]:[Team B Goals]])</f>
        <v>3</v>
      </c>
      <c r="Q93" s="17" t="str" cm="1">
        <f t="array" ref="Q93">_xlfn.IFS(Table1[[#This Row],[Team A Goals]]&gt;Table1[[#This Row],[Team B Goals]],"team a won",Table1[[#This Row],[Team A Goals]]&lt;Table1[[#This Row],[Team B Goals]],"team b won",Table1[[#This Row],[Team A Goals]]=Table1[[#This Row],[Team B Goals]],"draw")</f>
        <v>team a won</v>
      </c>
      <c r="R93" s="17" t="str" cm="1">
        <f t="array" ref="R93">_xlfn.IFS(Table1[[#This Row],[Total Goals]]&gt;=3,"over 2.5 goals",Table1[[#This Row],[Total Goals]]&lt;=2,"under 2.5 goals")</f>
        <v>over 2.5 goals</v>
      </c>
    </row>
    <row r="94" spans="11:18" x14ac:dyDescent="0.25">
      <c r="K94" s="11">
        <v>35230</v>
      </c>
      <c r="L94" t="s">
        <v>2780</v>
      </c>
      <c r="M94" t="s">
        <v>2788</v>
      </c>
      <c r="N94">
        <v>1</v>
      </c>
      <c r="O94">
        <v>0</v>
      </c>
      <c r="P94" s="18">
        <f>SUM(Table1[[#This Row],[Team A Goals]:[Team B Goals]])</f>
        <v>1</v>
      </c>
      <c r="Q94" s="17" t="str" cm="1">
        <f t="array" ref="Q94">_xlfn.IFS(Table1[[#This Row],[Team A Goals]]&gt;Table1[[#This Row],[Team B Goals]],"team a won",Table1[[#This Row],[Team A Goals]]&lt;Table1[[#This Row],[Team B Goals]],"team b won",Table1[[#This Row],[Team A Goals]]=Table1[[#This Row],[Team B Goals]],"draw")</f>
        <v>team a won</v>
      </c>
      <c r="R94" s="17" t="str" cm="1">
        <f t="array" ref="R94">_xlfn.IFS(Table1[[#This Row],[Total Goals]]&gt;=3,"over 2.5 goals",Table1[[#This Row],[Total Goals]]&lt;=2,"under 2.5 goals")</f>
        <v>under 2.5 goals</v>
      </c>
    </row>
    <row r="95" spans="11:18" x14ac:dyDescent="0.25">
      <c r="K95" s="11">
        <v>35231</v>
      </c>
      <c r="L95" t="s">
        <v>2774</v>
      </c>
      <c r="M95" t="s">
        <v>2784</v>
      </c>
      <c r="N95">
        <v>2</v>
      </c>
      <c r="O95">
        <v>0</v>
      </c>
      <c r="P95" s="18">
        <f>SUM(Table1[[#This Row],[Team A Goals]:[Team B Goals]])</f>
        <v>2</v>
      </c>
      <c r="Q95" s="17" t="str" cm="1">
        <f t="array" ref="Q95">_xlfn.IFS(Table1[[#This Row],[Team A Goals]]&gt;Table1[[#This Row],[Team B Goals]],"team a won",Table1[[#This Row],[Team A Goals]]&lt;Table1[[#This Row],[Team B Goals]],"team b won",Table1[[#This Row],[Team A Goals]]=Table1[[#This Row],[Team B Goals]],"draw")</f>
        <v>team a won</v>
      </c>
      <c r="R95" s="17" t="str" cm="1">
        <f t="array" ref="R95">_xlfn.IFS(Table1[[#This Row],[Total Goals]]&gt;=3,"over 2.5 goals",Table1[[#This Row],[Total Goals]]&lt;=2,"under 2.5 goals")</f>
        <v>under 2.5 goals</v>
      </c>
    </row>
    <row r="96" spans="11:18" x14ac:dyDescent="0.25">
      <c r="K96" s="11">
        <v>35231</v>
      </c>
      <c r="L96" t="s">
        <v>2769</v>
      </c>
      <c r="M96" t="s">
        <v>2772</v>
      </c>
      <c r="N96">
        <v>1</v>
      </c>
      <c r="O96">
        <v>1</v>
      </c>
      <c r="P96" s="18">
        <f>SUM(Table1[[#This Row],[Team A Goals]:[Team B Goals]])</f>
        <v>2</v>
      </c>
      <c r="Q96" s="17" t="str" cm="1">
        <f t="array" ref="Q96">_xlfn.IFS(Table1[[#This Row],[Team A Goals]]&gt;Table1[[#This Row],[Team B Goals]],"team a won",Table1[[#This Row],[Team A Goals]]&lt;Table1[[#This Row],[Team B Goals]],"team b won",Table1[[#This Row],[Team A Goals]]=Table1[[#This Row],[Team B Goals]],"draw")</f>
        <v>draw</v>
      </c>
      <c r="R96" s="17" t="str" cm="1">
        <f t="array" ref="R96">_xlfn.IFS(Table1[[#This Row],[Total Goals]]&gt;=3,"over 2.5 goals",Table1[[#This Row],[Total Goals]]&lt;=2,"under 2.5 goals")</f>
        <v>under 2.5 goals</v>
      </c>
    </row>
    <row r="97" spans="11:18" x14ac:dyDescent="0.25">
      <c r="K97" s="11">
        <v>35232</v>
      </c>
      <c r="L97" t="s">
        <v>2789</v>
      </c>
      <c r="M97" t="s">
        <v>2771</v>
      </c>
      <c r="N97">
        <v>3</v>
      </c>
      <c r="O97">
        <v>0</v>
      </c>
      <c r="P97" s="18">
        <f>SUM(Table1[[#This Row],[Team A Goals]:[Team B Goals]])</f>
        <v>3</v>
      </c>
      <c r="Q97" s="17" t="str" cm="1">
        <f t="array" ref="Q97">_xlfn.IFS(Table1[[#This Row],[Team A Goals]]&gt;Table1[[#This Row],[Team B Goals]],"team a won",Table1[[#This Row],[Team A Goals]]&lt;Table1[[#This Row],[Team B Goals]],"team b won",Table1[[#This Row],[Team A Goals]]=Table1[[#This Row],[Team B Goals]],"draw")</f>
        <v>team a won</v>
      </c>
      <c r="R97" s="17" t="str" cm="1">
        <f t="array" ref="R97">_xlfn.IFS(Table1[[#This Row],[Total Goals]]&gt;=3,"over 2.5 goals",Table1[[#This Row],[Total Goals]]&lt;=2,"under 2.5 goals")</f>
        <v>over 2.5 goals</v>
      </c>
    </row>
    <row r="98" spans="11:18" x14ac:dyDescent="0.25">
      <c r="K98" s="11">
        <v>35232</v>
      </c>
      <c r="L98" t="s">
        <v>2768</v>
      </c>
      <c r="M98" t="s">
        <v>2777</v>
      </c>
      <c r="N98">
        <v>0</v>
      </c>
      <c r="O98">
        <v>3</v>
      </c>
      <c r="P98" s="18">
        <f>SUM(Table1[[#This Row],[Team A Goals]:[Team B Goals]])</f>
        <v>3</v>
      </c>
      <c r="Q98" s="17" t="str" cm="1">
        <f t="array" ref="Q98">_xlfn.IFS(Table1[[#This Row],[Team A Goals]]&gt;Table1[[#This Row],[Team B Goals]],"team a won",Table1[[#This Row],[Team A Goals]]&lt;Table1[[#This Row],[Team B Goals]],"team b won",Table1[[#This Row],[Team A Goals]]=Table1[[#This Row],[Team B Goals]],"draw")</f>
        <v>team b won</v>
      </c>
      <c r="R98" s="17" t="str" cm="1">
        <f t="array" ref="R98">_xlfn.IFS(Table1[[#This Row],[Total Goals]]&gt;=3,"over 2.5 goals",Table1[[#This Row],[Total Goals]]&lt;=2,"under 2.5 goals")</f>
        <v>over 2.5 goals</v>
      </c>
    </row>
    <row r="99" spans="11:18" x14ac:dyDescent="0.25">
      <c r="K99" s="11">
        <v>35234</v>
      </c>
      <c r="L99" t="s">
        <v>2774</v>
      </c>
      <c r="M99" t="s">
        <v>2778</v>
      </c>
      <c r="N99">
        <v>4</v>
      </c>
      <c r="O99">
        <v>1</v>
      </c>
      <c r="P99" s="18">
        <f>SUM(Table1[[#This Row],[Team A Goals]:[Team B Goals]])</f>
        <v>5</v>
      </c>
      <c r="Q99" s="17" t="str" cm="1">
        <f t="array" ref="Q99">_xlfn.IFS(Table1[[#This Row],[Team A Goals]]&gt;Table1[[#This Row],[Team B Goals]],"team a won",Table1[[#This Row],[Team A Goals]]&lt;Table1[[#This Row],[Team B Goals]],"team b won",Table1[[#This Row],[Team A Goals]]=Table1[[#This Row],[Team B Goals]],"draw")</f>
        <v>team a won</v>
      </c>
      <c r="R99" s="17" t="str" cm="1">
        <f t="array" ref="R99">_xlfn.IFS(Table1[[#This Row],[Total Goals]]&gt;=3,"over 2.5 goals",Table1[[#This Row],[Total Goals]]&lt;=2,"under 2.5 goals")</f>
        <v>over 2.5 goals</v>
      </c>
    </row>
    <row r="100" spans="11:18" x14ac:dyDescent="0.25">
      <c r="K100" s="11">
        <v>35234</v>
      </c>
      <c r="L100" t="s">
        <v>2769</v>
      </c>
      <c r="M100" t="s">
        <v>2787</v>
      </c>
      <c r="N100">
        <v>3</v>
      </c>
      <c r="O100">
        <v>1</v>
      </c>
      <c r="P100" s="18">
        <f>SUM(Table1[[#This Row],[Team A Goals]:[Team B Goals]])</f>
        <v>4</v>
      </c>
      <c r="Q100" s="17" t="str" cm="1">
        <f t="array" ref="Q100">_xlfn.IFS(Table1[[#This Row],[Team A Goals]]&gt;Table1[[#This Row],[Team B Goals]],"team a won",Table1[[#This Row],[Team A Goals]]&lt;Table1[[#This Row],[Team B Goals]],"team b won",Table1[[#This Row],[Team A Goals]]=Table1[[#This Row],[Team B Goals]],"draw")</f>
        <v>team a won</v>
      </c>
      <c r="R100" s="17" t="str" cm="1">
        <f t="array" ref="R100">_xlfn.IFS(Table1[[#This Row],[Total Goals]]&gt;=3,"over 2.5 goals",Table1[[#This Row],[Total Goals]]&lt;=2,"under 2.5 goals")</f>
        <v>over 2.5 goals</v>
      </c>
    </row>
    <row r="101" spans="11:18" x14ac:dyDescent="0.25">
      <c r="K101" s="11">
        <v>35234</v>
      </c>
      <c r="L101" t="s">
        <v>2781</v>
      </c>
      <c r="M101" t="s">
        <v>2772</v>
      </c>
      <c r="N101">
        <v>1</v>
      </c>
      <c r="O101">
        <v>2</v>
      </c>
      <c r="P101" s="18">
        <f>SUM(Table1[[#This Row],[Team A Goals]:[Team B Goals]])</f>
        <v>3</v>
      </c>
      <c r="Q101" s="17" t="str" cm="1">
        <f t="array" ref="Q101">_xlfn.IFS(Table1[[#This Row],[Team A Goals]]&gt;Table1[[#This Row],[Team B Goals]],"team a won",Table1[[#This Row],[Team A Goals]]&lt;Table1[[#This Row],[Team B Goals]],"team b won",Table1[[#This Row],[Team A Goals]]=Table1[[#This Row],[Team B Goals]],"draw")</f>
        <v>team b won</v>
      </c>
      <c r="R101" s="17" t="str" cm="1">
        <f t="array" ref="R101">_xlfn.IFS(Table1[[#This Row],[Total Goals]]&gt;=3,"over 2.5 goals",Table1[[#This Row],[Total Goals]]&lt;=2,"under 2.5 goals")</f>
        <v>over 2.5 goals</v>
      </c>
    </row>
    <row r="102" spans="11:18" x14ac:dyDescent="0.25">
      <c r="K102" s="11">
        <v>35234</v>
      </c>
      <c r="L102" t="s">
        <v>2784</v>
      </c>
      <c r="M102" t="s">
        <v>2785</v>
      </c>
      <c r="N102">
        <v>1</v>
      </c>
      <c r="O102">
        <v>0</v>
      </c>
      <c r="P102" s="18">
        <f>SUM(Table1[[#This Row],[Team A Goals]:[Team B Goals]])</f>
        <v>1</v>
      </c>
      <c r="Q102" s="17" t="str" cm="1">
        <f t="array" ref="Q102">_xlfn.IFS(Table1[[#This Row],[Team A Goals]]&gt;Table1[[#This Row],[Team B Goals]],"team a won",Table1[[#This Row],[Team A Goals]]&lt;Table1[[#This Row],[Team B Goals]],"team b won",Table1[[#This Row],[Team A Goals]]=Table1[[#This Row],[Team B Goals]],"draw")</f>
        <v>team a won</v>
      </c>
      <c r="R102" s="17" t="str" cm="1">
        <f t="array" ref="R102">_xlfn.IFS(Table1[[#This Row],[Total Goals]]&gt;=3,"over 2.5 goals",Table1[[#This Row],[Total Goals]]&lt;=2,"under 2.5 goals")</f>
        <v>under 2.5 goals</v>
      </c>
    </row>
    <row r="103" spans="11:18" x14ac:dyDescent="0.25">
      <c r="K103" s="11">
        <v>35235</v>
      </c>
      <c r="L103" t="s">
        <v>2789</v>
      </c>
      <c r="M103" t="s">
        <v>2780</v>
      </c>
      <c r="N103">
        <v>0</v>
      </c>
      <c r="O103">
        <v>3</v>
      </c>
      <c r="P103" s="18">
        <f>SUM(Table1[[#This Row],[Team A Goals]:[Team B Goals]])</f>
        <v>3</v>
      </c>
      <c r="Q103" s="17" t="str" cm="1">
        <f t="array" ref="Q103">_xlfn.IFS(Table1[[#This Row],[Team A Goals]]&gt;Table1[[#This Row],[Team B Goals]],"team a won",Table1[[#This Row],[Team A Goals]]&lt;Table1[[#This Row],[Team B Goals]],"team b won",Table1[[#This Row],[Team A Goals]]=Table1[[#This Row],[Team B Goals]],"draw")</f>
        <v>team b won</v>
      </c>
      <c r="R103" s="17" t="str" cm="1">
        <f t="array" ref="R103">_xlfn.IFS(Table1[[#This Row],[Total Goals]]&gt;=3,"over 2.5 goals",Table1[[#This Row],[Total Goals]]&lt;=2,"under 2.5 goals")</f>
        <v>over 2.5 goals</v>
      </c>
    </row>
    <row r="104" spans="11:18" x14ac:dyDescent="0.25">
      <c r="K104" s="11">
        <v>35235</v>
      </c>
      <c r="L104" t="s">
        <v>2775</v>
      </c>
      <c r="M104" t="s">
        <v>2777</v>
      </c>
      <c r="N104">
        <v>0</v>
      </c>
      <c r="O104">
        <v>0</v>
      </c>
      <c r="P104" s="18">
        <f>SUM(Table1[[#This Row],[Team A Goals]:[Team B Goals]])</f>
        <v>0</v>
      </c>
      <c r="Q104" s="17" t="str" cm="1">
        <f t="array" ref="Q104">_xlfn.IFS(Table1[[#This Row],[Team A Goals]]&gt;Table1[[#This Row],[Team B Goals]],"team a won",Table1[[#This Row],[Team A Goals]]&lt;Table1[[#This Row],[Team B Goals]],"team b won",Table1[[#This Row],[Team A Goals]]=Table1[[#This Row],[Team B Goals]],"draw")</f>
        <v>draw</v>
      </c>
      <c r="R104" s="17" t="str" cm="1">
        <f t="array" ref="R104">_xlfn.IFS(Table1[[#This Row],[Total Goals]]&gt;=3,"over 2.5 goals",Table1[[#This Row],[Total Goals]]&lt;=2,"under 2.5 goals")</f>
        <v>under 2.5 goals</v>
      </c>
    </row>
    <row r="105" spans="11:18" x14ac:dyDescent="0.25">
      <c r="K105" s="11">
        <v>35235</v>
      </c>
      <c r="L105" t="s">
        <v>2768</v>
      </c>
      <c r="M105" t="s">
        <v>2786</v>
      </c>
      <c r="N105">
        <v>3</v>
      </c>
      <c r="O105">
        <v>3</v>
      </c>
      <c r="P105" s="18">
        <f>SUM(Table1[[#This Row],[Team A Goals]:[Team B Goals]])</f>
        <v>6</v>
      </c>
      <c r="Q105" s="17" t="str" cm="1">
        <f t="array" ref="Q105">_xlfn.IFS(Table1[[#This Row],[Team A Goals]]&gt;Table1[[#This Row],[Team B Goals]],"team a won",Table1[[#This Row],[Team A Goals]]&lt;Table1[[#This Row],[Team B Goals]],"team b won",Table1[[#This Row],[Team A Goals]]=Table1[[#This Row],[Team B Goals]],"draw")</f>
        <v>draw</v>
      </c>
      <c r="R105" s="17" t="str" cm="1">
        <f t="array" ref="R105">_xlfn.IFS(Table1[[#This Row],[Total Goals]]&gt;=3,"over 2.5 goals",Table1[[#This Row],[Total Goals]]&lt;=2,"under 2.5 goals")</f>
        <v>over 2.5 goals</v>
      </c>
    </row>
    <row r="106" spans="11:18" x14ac:dyDescent="0.25">
      <c r="K106" s="11">
        <v>35235</v>
      </c>
      <c r="L106" t="s">
        <v>2788</v>
      </c>
      <c r="M106" t="s">
        <v>2771</v>
      </c>
      <c r="N106">
        <v>0</v>
      </c>
      <c r="O106">
        <v>3</v>
      </c>
      <c r="P106" s="18">
        <f>SUM(Table1[[#This Row],[Team A Goals]:[Team B Goals]])</f>
        <v>3</v>
      </c>
      <c r="Q106" s="17" t="str" cm="1">
        <f t="array" ref="Q106">_xlfn.IFS(Table1[[#This Row],[Team A Goals]]&gt;Table1[[#This Row],[Team B Goals]],"team a won",Table1[[#This Row],[Team A Goals]]&lt;Table1[[#This Row],[Team B Goals]],"team b won",Table1[[#This Row],[Team A Goals]]=Table1[[#This Row],[Team B Goals]],"draw")</f>
        <v>team b won</v>
      </c>
      <c r="R106" s="17" t="str" cm="1">
        <f t="array" ref="R106">_xlfn.IFS(Table1[[#This Row],[Total Goals]]&gt;=3,"over 2.5 goals",Table1[[#This Row],[Total Goals]]&lt;=2,"under 2.5 goals")</f>
        <v>over 2.5 goals</v>
      </c>
    </row>
    <row r="107" spans="11:18" x14ac:dyDescent="0.25">
      <c r="K107" s="11">
        <v>35238</v>
      </c>
      <c r="L107" t="s">
        <v>2774</v>
      </c>
      <c r="M107" t="s">
        <v>2772</v>
      </c>
      <c r="N107">
        <v>0</v>
      </c>
      <c r="O107">
        <v>0</v>
      </c>
      <c r="P107" s="18">
        <f>SUM(Table1[[#This Row],[Team A Goals]:[Team B Goals]])</f>
        <v>0</v>
      </c>
      <c r="Q107" s="17" t="str" cm="1">
        <f t="array" ref="Q107">_xlfn.IFS(Table1[[#This Row],[Team A Goals]]&gt;Table1[[#This Row],[Team B Goals]],"team a won",Table1[[#This Row],[Team A Goals]]&lt;Table1[[#This Row],[Team B Goals]],"team b won",Table1[[#This Row],[Team A Goals]]=Table1[[#This Row],[Team B Goals]],"draw")</f>
        <v>draw</v>
      </c>
      <c r="R107" s="17" t="str" cm="1">
        <f t="array" ref="R107">_xlfn.IFS(Table1[[#This Row],[Total Goals]]&gt;=3,"over 2.5 goals",Table1[[#This Row],[Total Goals]]&lt;=2,"under 2.5 goals")</f>
        <v>under 2.5 goals</v>
      </c>
    </row>
    <row r="108" spans="11:18" x14ac:dyDescent="0.25">
      <c r="K108" s="11">
        <v>35238</v>
      </c>
      <c r="L108" t="s">
        <v>2769</v>
      </c>
      <c r="M108" t="s">
        <v>2778</v>
      </c>
      <c r="N108">
        <v>0</v>
      </c>
      <c r="O108">
        <v>0</v>
      </c>
      <c r="P108" s="18">
        <f>SUM(Table1[[#This Row],[Team A Goals]:[Team B Goals]])</f>
        <v>0</v>
      </c>
      <c r="Q108" s="17" t="str" cm="1">
        <f t="array" ref="Q108">_xlfn.IFS(Table1[[#This Row],[Team A Goals]]&gt;Table1[[#This Row],[Team B Goals]],"team a won",Table1[[#This Row],[Team A Goals]]&lt;Table1[[#This Row],[Team B Goals]],"team b won",Table1[[#This Row],[Team A Goals]]=Table1[[#This Row],[Team B Goals]],"draw")</f>
        <v>draw</v>
      </c>
      <c r="R108" s="17" t="str" cm="1">
        <f t="array" ref="R108">_xlfn.IFS(Table1[[#This Row],[Total Goals]]&gt;=3,"over 2.5 goals",Table1[[#This Row],[Total Goals]]&lt;=2,"under 2.5 goals")</f>
        <v>under 2.5 goals</v>
      </c>
    </row>
    <row r="109" spans="11:18" x14ac:dyDescent="0.25">
      <c r="K109" s="11">
        <v>35239</v>
      </c>
      <c r="L109" t="s">
        <v>2786</v>
      </c>
      <c r="M109" t="s">
        <v>2780</v>
      </c>
      <c r="N109">
        <v>1</v>
      </c>
      <c r="O109">
        <v>0</v>
      </c>
      <c r="P109" s="18">
        <f>SUM(Table1[[#This Row],[Team A Goals]:[Team B Goals]])</f>
        <v>1</v>
      </c>
      <c r="Q109" s="17" t="str" cm="1">
        <f t="array" ref="Q109">_xlfn.IFS(Table1[[#This Row],[Team A Goals]]&gt;Table1[[#This Row],[Team B Goals]],"team a won",Table1[[#This Row],[Team A Goals]]&lt;Table1[[#This Row],[Team B Goals]],"team b won",Table1[[#This Row],[Team A Goals]]=Table1[[#This Row],[Team B Goals]],"draw")</f>
        <v>team a won</v>
      </c>
      <c r="R109" s="17" t="str" cm="1">
        <f t="array" ref="R109">_xlfn.IFS(Table1[[#This Row],[Total Goals]]&gt;=3,"over 2.5 goals",Table1[[#This Row],[Total Goals]]&lt;=2,"under 2.5 goals")</f>
        <v>under 2.5 goals</v>
      </c>
    </row>
    <row r="110" spans="11:18" x14ac:dyDescent="0.25">
      <c r="K110" s="11">
        <v>35239</v>
      </c>
      <c r="L110" t="s">
        <v>2777</v>
      </c>
      <c r="M110" t="s">
        <v>2789</v>
      </c>
      <c r="N110">
        <v>2</v>
      </c>
      <c r="O110">
        <v>1</v>
      </c>
      <c r="P110" s="18">
        <f>SUM(Table1[[#This Row],[Team A Goals]:[Team B Goals]])</f>
        <v>3</v>
      </c>
      <c r="Q110" s="17" t="str" cm="1">
        <f t="array" ref="Q110">_xlfn.IFS(Table1[[#This Row],[Team A Goals]]&gt;Table1[[#This Row],[Team B Goals]],"team a won",Table1[[#This Row],[Team A Goals]]&lt;Table1[[#This Row],[Team B Goals]],"team b won",Table1[[#This Row],[Team A Goals]]=Table1[[#This Row],[Team B Goals]],"draw")</f>
        <v>team a won</v>
      </c>
      <c r="R110" s="17" t="str" cm="1">
        <f t="array" ref="R110">_xlfn.IFS(Table1[[#This Row],[Total Goals]]&gt;=3,"over 2.5 goals",Table1[[#This Row],[Total Goals]]&lt;=2,"under 2.5 goals")</f>
        <v>over 2.5 goals</v>
      </c>
    </row>
    <row r="111" spans="11:18" x14ac:dyDescent="0.25">
      <c r="K111" s="11">
        <v>35242</v>
      </c>
      <c r="L111" t="s">
        <v>2774</v>
      </c>
      <c r="M111" t="s">
        <v>2777</v>
      </c>
      <c r="N111">
        <v>1</v>
      </c>
      <c r="O111">
        <v>1</v>
      </c>
      <c r="P111" s="18">
        <f>SUM(Table1[[#This Row],[Team A Goals]:[Team B Goals]])</f>
        <v>2</v>
      </c>
      <c r="Q111" s="17" t="str" cm="1">
        <f t="array" ref="Q111">_xlfn.IFS(Table1[[#This Row],[Team A Goals]]&gt;Table1[[#This Row],[Team B Goals]],"team a won",Table1[[#This Row],[Team A Goals]]&lt;Table1[[#This Row],[Team B Goals]],"team b won",Table1[[#This Row],[Team A Goals]]=Table1[[#This Row],[Team B Goals]],"draw")</f>
        <v>draw</v>
      </c>
      <c r="R111" s="17" t="str" cm="1">
        <f t="array" ref="R111">_xlfn.IFS(Table1[[#This Row],[Total Goals]]&gt;=3,"over 2.5 goals",Table1[[#This Row],[Total Goals]]&lt;=2,"under 2.5 goals")</f>
        <v>under 2.5 goals</v>
      </c>
    </row>
    <row r="112" spans="11:18" x14ac:dyDescent="0.25">
      <c r="K112" s="11">
        <v>35242</v>
      </c>
      <c r="L112" t="s">
        <v>2769</v>
      </c>
      <c r="M112" t="s">
        <v>2786</v>
      </c>
      <c r="N112">
        <v>0</v>
      </c>
      <c r="O112">
        <v>0</v>
      </c>
      <c r="P112" s="18">
        <f>SUM(Table1[[#This Row],[Team A Goals]:[Team B Goals]])</f>
        <v>0</v>
      </c>
      <c r="Q112" s="17" t="str" cm="1">
        <f t="array" ref="Q112">_xlfn.IFS(Table1[[#This Row],[Team A Goals]]&gt;Table1[[#This Row],[Team B Goals]],"team a won",Table1[[#This Row],[Team A Goals]]&lt;Table1[[#This Row],[Team B Goals]],"team b won",Table1[[#This Row],[Team A Goals]]=Table1[[#This Row],[Team B Goals]],"draw")</f>
        <v>draw</v>
      </c>
      <c r="R112" s="17" t="str" cm="1">
        <f t="array" ref="R112">_xlfn.IFS(Table1[[#This Row],[Total Goals]]&gt;=3,"over 2.5 goals",Table1[[#This Row],[Total Goals]]&lt;=2,"under 2.5 goals")</f>
        <v>under 2.5 goals</v>
      </c>
    </row>
    <row r="113" spans="11:18" x14ac:dyDescent="0.25">
      <c r="K113" s="11">
        <v>35246</v>
      </c>
      <c r="L113" t="s">
        <v>2786</v>
      </c>
      <c r="M113" t="s">
        <v>2777</v>
      </c>
      <c r="N113">
        <v>1</v>
      </c>
      <c r="O113">
        <v>2</v>
      </c>
      <c r="P113" s="18">
        <f>SUM(Table1[[#This Row],[Team A Goals]:[Team B Goals]])</f>
        <v>3</v>
      </c>
      <c r="Q113" s="17" t="str" cm="1">
        <f t="array" ref="Q113">_xlfn.IFS(Table1[[#This Row],[Team A Goals]]&gt;Table1[[#This Row],[Team B Goals]],"team a won",Table1[[#This Row],[Team A Goals]]&lt;Table1[[#This Row],[Team B Goals]],"team b won",Table1[[#This Row],[Team A Goals]]=Table1[[#This Row],[Team B Goals]],"draw")</f>
        <v>team b won</v>
      </c>
      <c r="R113" s="17" t="str" cm="1">
        <f t="array" ref="R113">_xlfn.IFS(Table1[[#This Row],[Total Goals]]&gt;=3,"over 2.5 goals",Table1[[#This Row],[Total Goals]]&lt;=2,"under 2.5 goals")</f>
        <v>over 2.5 goals</v>
      </c>
    </row>
    <row r="114" spans="11:18" x14ac:dyDescent="0.25">
      <c r="K114" s="11">
        <v>36687</v>
      </c>
      <c r="L114" t="s">
        <v>2776</v>
      </c>
      <c r="M114" t="s">
        <v>2783</v>
      </c>
      <c r="N114">
        <v>2</v>
      </c>
      <c r="O114">
        <v>1</v>
      </c>
      <c r="P114" s="18">
        <f>SUM(Table1[[#This Row],[Team A Goals]:[Team B Goals]])</f>
        <v>3</v>
      </c>
      <c r="Q114" s="17" t="str" cm="1">
        <f t="array" ref="Q114">_xlfn.IFS(Table1[[#This Row],[Team A Goals]]&gt;Table1[[#This Row],[Team B Goals]],"team a won",Table1[[#This Row],[Team A Goals]]&lt;Table1[[#This Row],[Team B Goals]],"team b won",Table1[[#This Row],[Team A Goals]]=Table1[[#This Row],[Team B Goals]],"draw")</f>
        <v>team a won</v>
      </c>
      <c r="R114" s="17" t="str" cm="1">
        <f t="array" ref="R114">_xlfn.IFS(Table1[[#This Row],[Total Goals]]&gt;=3,"over 2.5 goals",Table1[[#This Row],[Total Goals]]&lt;=2,"under 2.5 goals")</f>
        <v>over 2.5 goals</v>
      </c>
    </row>
    <row r="115" spans="11:18" x14ac:dyDescent="0.25">
      <c r="K115" s="11">
        <v>36688</v>
      </c>
      <c r="L115" t="s">
        <v>2769</v>
      </c>
      <c r="M115" t="s">
        <v>2771</v>
      </c>
      <c r="N115">
        <v>3</v>
      </c>
      <c r="O115">
        <v>0</v>
      </c>
      <c r="P115" s="18">
        <f>SUM(Table1[[#This Row],[Team A Goals]:[Team B Goals]])</f>
        <v>3</v>
      </c>
      <c r="Q115" s="17" t="str" cm="1">
        <f t="array" ref="Q115">_xlfn.IFS(Table1[[#This Row],[Team A Goals]]&gt;Table1[[#This Row],[Team B Goals]],"team a won",Table1[[#This Row],[Team A Goals]]&lt;Table1[[#This Row],[Team B Goals]],"team b won",Table1[[#This Row],[Team A Goals]]=Table1[[#This Row],[Team B Goals]],"draw")</f>
        <v>team a won</v>
      </c>
      <c r="R115" s="17" t="str" cm="1">
        <f t="array" ref="R115">_xlfn.IFS(Table1[[#This Row],[Total Goals]]&gt;=3,"over 2.5 goals",Table1[[#This Row],[Total Goals]]&lt;=2,"under 2.5 goals")</f>
        <v>over 2.5 goals</v>
      </c>
    </row>
    <row r="116" spans="11:18" x14ac:dyDescent="0.25">
      <c r="K116" s="11">
        <v>36688</v>
      </c>
      <c r="L116" t="s">
        <v>2778</v>
      </c>
      <c r="M116" t="s">
        <v>2786</v>
      </c>
      <c r="N116">
        <v>1</v>
      </c>
      <c r="O116">
        <v>0</v>
      </c>
      <c r="P116" s="18">
        <f>SUM(Table1[[#This Row],[Team A Goals]:[Team B Goals]])</f>
        <v>1</v>
      </c>
      <c r="Q116" s="17" t="str" cm="1">
        <f t="array" ref="Q116">_xlfn.IFS(Table1[[#This Row],[Team A Goals]]&gt;Table1[[#This Row],[Team B Goals]],"team a won",Table1[[#This Row],[Team A Goals]]&lt;Table1[[#This Row],[Team B Goals]],"team b won",Table1[[#This Row],[Team A Goals]]=Table1[[#This Row],[Team B Goals]],"draw")</f>
        <v>team a won</v>
      </c>
      <c r="R116" s="17" t="str" cm="1">
        <f t="array" ref="R116">_xlfn.IFS(Table1[[#This Row],[Total Goals]]&gt;=3,"over 2.5 goals",Table1[[#This Row],[Total Goals]]&lt;=2,"under 2.5 goals")</f>
        <v>under 2.5 goals</v>
      </c>
    </row>
    <row r="117" spans="11:18" x14ac:dyDescent="0.25">
      <c r="K117" s="11">
        <v>36688</v>
      </c>
      <c r="L117" t="s">
        <v>2788</v>
      </c>
      <c r="M117" t="s">
        <v>2775</v>
      </c>
      <c r="N117">
        <v>1</v>
      </c>
      <c r="O117">
        <v>2</v>
      </c>
      <c r="P117" s="18">
        <f>SUM(Table1[[#This Row],[Team A Goals]:[Team B Goals]])</f>
        <v>3</v>
      </c>
      <c r="Q117" s="17" t="str" cm="1">
        <f t="array" ref="Q117">_xlfn.IFS(Table1[[#This Row],[Team A Goals]]&gt;Table1[[#This Row],[Team B Goals]],"team a won",Table1[[#This Row],[Team A Goals]]&lt;Table1[[#This Row],[Team B Goals]],"team b won",Table1[[#This Row],[Team A Goals]]=Table1[[#This Row],[Team B Goals]],"draw")</f>
        <v>team b won</v>
      </c>
      <c r="R117" s="17" t="str" cm="1">
        <f t="array" ref="R117">_xlfn.IFS(Table1[[#This Row],[Total Goals]]&gt;=3,"over 2.5 goals",Table1[[#This Row],[Total Goals]]&lt;=2,"under 2.5 goals")</f>
        <v>over 2.5 goals</v>
      </c>
    </row>
    <row r="118" spans="11:18" x14ac:dyDescent="0.25">
      <c r="K118" s="11">
        <v>36689</v>
      </c>
      <c r="L118" t="s">
        <v>2777</v>
      </c>
      <c r="M118" t="s">
        <v>2781</v>
      </c>
      <c r="N118">
        <v>1</v>
      </c>
      <c r="O118">
        <v>1</v>
      </c>
      <c r="P118" s="18">
        <f>SUM(Table1[[#This Row],[Team A Goals]:[Team B Goals]])</f>
        <v>2</v>
      </c>
      <c r="Q118" s="17" t="str" cm="1">
        <f t="array" ref="Q118">_xlfn.IFS(Table1[[#This Row],[Team A Goals]]&gt;Table1[[#This Row],[Team B Goals]],"team a won",Table1[[#This Row],[Team A Goals]]&lt;Table1[[#This Row],[Team B Goals]],"team b won",Table1[[#This Row],[Team A Goals]]=Table1[[#This Row],[Team B Goals]],"draw")</f>
        <v>draw</v>
      </c>
      <c r="R118" s="17" t="str" cm="1">
        <f t="array" ref="R118">_xlfn.IFS(Table1[[#This Row],[Total Goals]]&gt;=3,"over 2.5 goals",Table1[[#This Row],[Total Goals]]&lt;=2,"under 2.5 goals")</f>
        <v>under 2.5 goals</v>
      </c>
    </row>
    <row r="119" spans="11:18" x14ac:dyDescent="0.25">
      <c r="K119" s="11">
        <v>36689</v>
      </c>
      <c r="L119" t="s">
        <v>2780</v>
      </c>
      <c r="M119" t="s">
        <v>2774</v>
      </c>
      <c r="N119">
        <v>3</v>
      </c>
      <c r="O119">
        <v>2</v>
      </c>
      <c r="P119" s="18">
        <f>SUM(Table1[[#This Row],[Team A Goals]:[Team B Goals]])</f>
        <v>5</v>
      </c>
      <c r="Q119" s="17" t="str" cm="1">
        <f t="array" ref="Q119">_xlfn.IFS(Table1[[#This Row],[Team A Goals]]&gt;Table1[[#This Row],[Team B Goals]],"team a won",Table1[[#This Row],[Team A Goals]]&lt;Table1[[#This Row],[Team B Goals]],"team b won",Table1[[#This Row],[Team A Goals]]=Table1[[#This Row],[Team B Goals]],"draw")</f>
        <v>team a won</v>
      </c>
      <c r="R119" s="17" t="str" cm="1">
        <f t="array" ref="R119">_xlfn.IFS(Table1[[#This Row],[Total Goals]]&gt;=3,"over 2.5 goals",Table1[[#This Row],[Total Goals]]&lt;=2,"under 2.5 goals")</f>
        <v>over 2.5 goals</v>
      </c>
    </row>
    <row r="120" spans="11:18" x14ac:dyDescent="0.25">
      <c r="K120" s="11">
        <v>36690</v>
      </c>
      <c r="L120" t="s">
        <v>2790</v>
      </c>
      <c r="M120" t="s">
        <v>2791</v>
      </c>
      <c r="N120">
        <v>3</v>
      </c>
      <c r="O120">
        <v>3</v>
      </c>
      <c r="P120" s="18">
        <f>SUM(Table1[[#This Row],[Team A Goals]:[Team B Goals]])</f>
        <v>6</v>
      </c>
      <c r="Q120" s="17" t="str" cm="1">
        <f t="array" ref="Q120">_xlfn.IFS(Table1[[#This Row],[Team A Goals]]&gt;Table1[[#This Row],[Team B Goals]],"team a won",Table1[[#This Row],[Team A Goals]]&lt;Table1[[#This Row],[Team B Goals]],"team b won",Table1[[#This Row],[Team A Goals]]=Table1[[#This Row],[Team B Goals]],"draw")</f>
        <v>draw</v>
      </c>
      <c r="R120" s="17" t="str" cm="1">
        <f t="array" ref="R120">_xlfn.IFS(Table1[[#This Row],[Total Goals]]&gt;=3,"over 2.5 goals",Table1[[#This Row],[Total Goals]]&lt;=2,"under 2.5 goals")</f>
        <v>over 2.5 goals</v>
      </c>
    </row>
    <row r="121" spans="11:18" x14ac:dyDescent="0.25">
      <c r="K121" s="11">
        <v>36690</v>
      </c>
      <c r="L121" t="s">
        <v>2772</v>
      </c>
      <c r="M121" t="s">
        <v>2792</v>
      </c>
      <c r="N121">
        <v>0</v>
      </c>
      <c r="O121">
        <v>1</v>
      </c>
      <c r="P121" s="18">
        <f>SUM(Table1[[#This Row],[Team A Goals]:[Team B Goals]])</f>
        <v>1</v>
      </c>
      <c r="Q121" s="17" t="str" cm="1">
        <f t="array" ref="Q121">_xlfn.IFS(Table1[[#This Row],[Team A Goals]]&gt;Table1[[#This Row],[Team B Goals]],"team a won",Table1[[#This Row],[Team A Goals]]&lt;Table1[[#This Row],[Team B Goals]],"team b won",Table1[[#This Row],[Team A Goals]]=Table1[[#This Row],[Team B Goals]],"draw")</f>
        <v>team b won</v>
      </c>
      <c r="R121" s="17" t="str" cm="1">
        <f t="array" ref="R121">_xlfn.IFS(Table1[[#This Row],[Total Goals]]&gt;=3,"over 2.5 goals",Table1[[#This Row],[Total Goals]]&lt;=2,"under 2.5 goals")</f>
        <v>under 2.5 goals</v>
      </c>
    </row>
    <row r="122" spans="11:18" x14ac:dyDescent="0.25">
      <c r="K122" s="11">
        <v>36691</v>
      </c>
      <c r="L122" t="s">
        <v>2776</v>
      </c>
      <c r="M122" t="s">
        <v>2775</v>
      </c>
      <c r="N122">
        <v>0</v>
      </c>
      <c r="O122">
        <v>2</v>
      </c>
      <c r="P122" s="18">
        <f>SUM(Table1[[#This Row],[Team A Goals]:[Team B Goals]])</f>
        <v>2</v>
      </c>
      <c r="Q122" s="17" t="str" cm="1">
        <f t="array" ref="Q122">_xlfn.IFS(Table1[[#This Row],[Team A Goals]]&gt;Table1[[#This Row],[Team B Goals]],"team a won",Table1[[#This Row],[Team A Goals]]&lt;Table1[[#This Row],[Team B Goals]],"team b won",Table1[[#This Row],[Team A Goals]]=Table1[[#This Row],[Team B Goals]],"draw")</f>
        <v>team b won</v>
      </c>
      <c r="R122" s="17" t="str" cm="1">
        <f t="array" ref="R122">_xlfn.IFS(Table1[[#This Row],[Total Goals]]&gt;=3,"over 2.5 goals",Table1[[#This Row],[Total Goals]]&lt;=2,"under 2.5 goals")</f>
        <v>under 2.5 goals</v>
      </c>
    </row>
    <row r="123" spans="11:18" x14ac:dyDescent="0.25">
      <c r="K123" s="11">
        <v>36692</v>
      </c>
      <c r="L123" t="s">
        <v>2783</v>
      </c>
      <c r="M123" t="s">
        <v>2788</v>
      </c>
      <c r="N123">
        <v>0</v>
      </c>
      <c r="O123">
        <v>0</v>
      </c>
      <c r="P123" s="18">
        <f>SUM(Table1[[#This Row],[Team A Goals]:[Team B Goals]])</f>
        <v>0</v>
      </c>
      <c r="Q123" s="17" t="str" cm="1">
        <f t="array" ref="Q123">_xlfn.IFS(Table1[[#This Row],[Team A Goals]]&gt;Table1[[#This Row],[Team B Goals]],"team a won",Table1[[#This Row],[Team A Goals]]&lt;Table1[[#This Row],[Team B Goals]],"team b won",Table1[[#This Row],[Team A Goals]]=Table1[[#This Row],[Team B Goals]],"draw")</f>
        <v>draw</v>
      </c>
      <c r="R123" s="17" t="str" cm="1">
        <f t="array" ref="R123">_xlfn.IFS(Table1[[#This Row],[Total Goals]]&gt;=3,"over 2.5 goals",Table1[[#This Row],[Total Goals]]&lt;=2,"under 2.5 goals")</f>
        <v>under 2.5 goals</v>
      </c>
    </row>
    <row r="124" spans="11:18" x14ac:dyDescent="0.25">
      <c r="K124" s="11">
        <v>36693</v>
      </c>
      <c r="L124" t="s">
        <v>2786</v>
      </c>
      <c r="M124" t="s">
        <v>2769</v>
      </c>
      <c r="N124">
        <v>1</v>
      </c>
      <c r="O124">
        <v>2</v>
      </c>
      <c r="P124" s="18">
        <f>SUM(Table1[[#This Row],[Team A Goals]:[Team B Goals]])</f>
        <v>3</v>
      </c>
      <c r="Q124" s="17" t="str" cm="1">
        <f t="array" ref="Q124">_xlfn.IFS(Table1[[#This Row],[Team A Goals]]&gt;Table1[[#This Row],[Team B Goals]],"team a won",Table1[[#This Row],[Team A Goals]]&lt;Table1[[#This Row],[Team B Goals]],"team b won",Table1[[#This Row],[Team A Goals]]=Table1[[#This Row],[Team B Goals]],"draw")</f>
        <v>team b won</v>
      </c>
      <c r="R124" s="17" t="str" cm="1">
        <f t="array" ref="R124">_xlfn.IFS(Table1[[#This Row],[Total Goals]]&gt;=3,"over 2.5 goals",Table1[[#This Row],[Total Goals]]&lt;=2,"under 2.5 goals")</f>
        <v>over 2.5 goals</v>
      </c>
    </row>
    <row r="125" spans="11:18" x14ac:dyDescent="0.25">
      <c r="K125" s="11">
        <v>36693</v>
      </c>
      <c r="L125" t="s">
        <v>2778</v>
      </c>
      <c r="M125" t="s">
        <v>2771</v>
      </c>
      <c r="N125">
        <v>3</v>
      </c>
      <c r="O125">
        <v>0</v>
      </c>
      <c r="P125" s="18">
        <f>SUM(Table1[[#This Row],[Team A Goals]:[Team B Goals]])</f>
        <v>3</v>
      </c>
      <c r="Q125" s="17" t="str" cm="1">
        <f t="array" ref="Q125">_xlfn.IFS(Table1[[#This Row],[Team A Goals]]&gt;Table1[[#This Row],[Team B Goals]],"team a won",Table1[[#This Row],[Team A Goals]]&lt;Table1[[#This Row],[Team B Goals]],"team b won",Table1[[#This Row],[Team A Goals]]=Table1[[#This Row],[Team B Goals]],"draw")</f>
        <v>team a won</v>
      </c>
      <c r="R125" s="17" t="str" cm="1">
        <f t="array" ref="R125">_xlfn.IFS(Table1[[#This Row],[Total Goals]]&gt;=3,"over 2.5 goals",Table1[[#This Row],[Total Goals]]&lt;=2,"under 2.5 goals")</f>
        <v>over 2.5 goals</v>
      </c>
    </row>
    <row r="126" spans="11:18" x14ac:dyDescent="0.25">
      <c r="K126" s="11">
        <v>36694</v>
      </c>
      <c r="L126" t="s">
        <v>2774</v>
      </c>
      <c r="M126" t="s">
        <v>2777</v>
      </c>
      <c r="N126">
        <v>1</v>
      </c>
      <c r="O126">
        <v>0</v>
      </c>
      <c r="P126" s="18">
        <f>SUM(Table1[[#This Row],[Team A Goals]:[Team B Goals]])</f>
        <v>1</v>
      </c>
      <c r="Q126" s="17" t="str" cm="1">
        <f t="array" ref="Q126">_xlfn.IFS(Table1[[#This Row],[Team A Goals]]&gt;Table1[[#This Row],[Team B Goals]],"team a won",Table1[[#This Row],[Team A Goals]]&lt;Table1[[#This Row],[Team B Goals]],"team b won",Table1[[#This Row],[Team A Goals]]=Table1[[#This Row],[Team B Goals]],"draw")</f>
        <v>team a won</v>
      </c>
      <c r="R126" s="17" t="str" cm="1">
        <f t="array" ref="R126">_xlfn.IFS(Table1[[#This Row],[Total Goals]]&gt;=3,"over 2.5 goals",Table1[[#This Row],[Total Goals]]&lt;=2,"under 2.5 goals")</f>
        <v>under 2.5 goals</v>
      </c>
    </row>
    <row r="127" spans="11:18" x14ac:dyDescent="0.25">
      <c r="K127" s="11">
        <v>36694</v>
      </c>
      <c r="L127" t="s">
        <v>2781</v>
      </c>
      <c r="M127" t="s">
        <v>2780</v>
      </c>
      <c r="N127">
        <v>0</v>
      </c>
      <c r="O127">
        <v>1</v>
      </c>
      <c r="P127" s="18">
        <f>SUM(Table1[[#This Row],[Team A Goals]:[Team B Goals]])</f>
        <v>1</v>
      </c>
      <c r="Q127" s="17" t="str" cm="1">
        <f t="array" ref="Q127">_xlfn.IFS(Table1[[#This Row],[Team A Goals]]&gt;Table1[[#This Row],[Team B Goals]],"team a won",Table1[[#This Row],[Team A Goals]]&lt;Table1[[#This Row],[Team B Goals]],"team b won",Table1[[#This Row],[Team A Goals]]=Table1[[#This Row],[Team B Goals]],"draw")</f>
        <v>team b won</v>
      </c>
      <c r="R127" s="17" t="str" cm="1">
        <f t="array" ref="R127">_xlfn.IFS(Table1[[#This Row],[Total Goals]]&gt;=3,"over 2.5 goals",Table1[[#This Row],[Total Goals]]&lt;=2,"under 2.5 goals")</f>
        <v>under 2.5 goals</v>
      </c>
    </row>
    <row r="128" spans="11:18" x14ac:dyDescent="0.25">
      <c r="K128" s="11">
        <v>36695</v>
      </c>
      <c r="L128" t="s">
        <v>2792</v>
      </c>
      <c r="M128" t="s">
        <v>2790</v>
      </c>
      <c r="N128">
        <v>0</v>
      </c>
      <c r="O128">
        <v>1</v>
      </c>
      <c r="P128" s="18">
        <f>SUM(Table1[[#This Row],[Team A Goals]:[Team B Goals]])</f>
        <v>1</v>
      </c>
      <c r="Q128" s="17" t="str" cm="1">
        <f t="array" ref="Q128">_xlfn.IFS(Table1[[#This Row],[Team A Goals]]&gt;Table1[[#This Row],[Team B Goals]],"team a won",Table1[[#This Row],[Team A Goals]]&lt;Table1[[#This Row],[Team B Goals]],"team b won",Table1[[#This Row],[Team A Goals]]=Table1[[#This Row],[Team B Goals]],"draw")</f>
        <v>team b won</v>
      </c>
      <c r="R128" s="17" t="str" cm="1">
        <f t="array" ref="R128">_xlfn.IFS(Table1[[#This Row],[Total Goals]]&gt;=3,"over 2.5 goals",Table1[[#This Row],[Total Goals]]&lt;=2,"under 2.5 goals")</f>
        <v>under 2.5 goals</v>
      </c>
    </row>
    <row r="129" spans="11:18" x14ac:dyDescent="0.25">
      <c r="K129" s="11">
        <v>36695</v>
      </c>
      <c r="L129" t="s">
        <v>2791</v>
      </c>
      <c r="M129" t="s">
        <v>2772</v>
      </c>
      <c r="N129">
        <v>1</v>
      </c>
      <c r="O129">
        <v>2</v>
      </c>
      <c r="P129" s="18">
        <f>SUM(Table1[[#This Row],[Team A Goals]:[Team B Goals]])</f>
        <v>3</v>
      </c>
      <c r="Q129" s="17" t="str" cm="1">
        <f t="array" ref="Q129">_xlfn.IFS(Table1[[#This Row],[Team A Goals]]&gt;Table1[[#This Row],[Team B Goals]],"team a won",Table1[[#This Row],[Team A Goals]]&lt;Table1[[#This Row],[Team B Goals]],"team b won",Table1[[#This Row],[Team A Goals]]=Table1[[#This Row],[Team B Goals]],"draw")</f>
        <v>team b won</v>
      </c>
      <c r="R129" s="17" t="str" cm="1">
        <f t="array" ref="R129">_xlfn.IFS(Table1[[#This Row],[Total Goals]]&gt;=3,"over 2.5 goals",Table1[[#This Row],[Total Goals]]&lt;=2,"under 2.5 goals")</f>
        <v>over 2.5 goals</v>
      </c>
    </row>
    <row r="130" spans="11:18" x14ac:dyDescent="0.25">
      <c r="K130" s="11">
        <v>36696</v>
      </c>
      <c r="L130" t="s">
        <v>2776</v>
      </c>
      <c r="M130" t="s">
        <v>2788</v>
      </c>
      <c r="N130">
        <v>0</v>
      </c>
      <c r="O130">
        <v>2</v>
      </c>
      <c r="P130" s="18">
        <f>SUM(Table1[[#This Row],[Team A Goals]:[Team B Goals]])</f>
        <v>2</v>
      </c>
      <c r="Q130" s="17" t="str" cm="1">
        <f t="array" ref="Q130">_xlfn.IFS(Table1[[#This Row],[Team A Goals]]&gt;Table1[[#This Row],[Team B Goals]],"team a won",Table1[[#This Row],[Team A Goals]]&lt;Table1[[#This Row],[Team B Goals]],"team b won",Table1[[#This Row],[Team A Goals]]=Table1[[#This Row],[Team B Goals]],"draw")</f>
        <v>team b won</v>
      </c>
      <c r="R130" s="17" t="str" cm="1">
        <f t="array" ref="R130">_xlfn.IFS(Table1[[#This Row],[Total Goals]]&gt;=3,"over 2.5 goals",Table1[[#This Row],[Total Goals]]&lt;=2,"under 2.5 goals")</f>
        <v>under 2.5 goals</v>
      </c>
    </row>
    <row r="131" spans="11:18" x14ac:dyDescent="0.25">
      <c r="K131" s="11">
        <v>36696</v>
      </c>
      <c r="L131" t="s">
        <v>2775</v>
      </c>
      <c r="M131" t="s">
        <v>2783</v>
      </c>
      <c r="N131">
        <v>2</v>
      </c>
      <c r="O131">
        <v>1</v>
      </c>
      <c r="P131" s="18">
        <f>SUM(Table1[[#This Row],[Team A Goals]:[Team B Goals]])</f>
        <v>3</v>
      </c>
      <c r="Q131" s="17" t="str" cm="1">
        <f t="array" ref="Q131">_xlfn.IFS(Table1[[#This Row],[Team A Goals]]&gt;Table1[[#This Row],[Team B Goals]],"team a won",Table1[[#This Row],[Team A Goals]]&lt;Table1[[#This Row],[Team B Goals]],"team b won",Table1[[#This Row],[Team A Goals]]=Table1[[#This Row],[Team B Goals]],"draw")</f>
        <v>team a won</v>
      </c>
      <c r="R131" s="17" t="str" cm="1">
        <f t="array" ref="R131">_xlfn.IFS(Table1[[#This Row],[Total Goals]]&gt;=3,"over 2.5 goals",Table1[[#This Row],[Total Goals]]&lt;=2,"under 2.5 goals")</f>
        <v>over 2.5 goals</v>
      </c>
    </row>
    <row r="132" spans="11:18" x14ac:dyDescent="0.25">
      <c r="K132" s="11">
        <v>36697</v>
      </c>
      <c r="L132" t="s">
        <v>2774</v>
      </c>
      <c r="M132" t="s">
        <v>2781</v>
      </c>
      <c r="N132">
        <v>2</v>
      </c>
      <c r="O132">
        <v>3</v>
      </c>
      <c r="P132" s="18">
        <f>SUM(Table1[[#This Row],[Team A Goals]:[Team B Goals]])</f>
        <v>5</v>
      </c>
      <c r="Q132" s="17" t="str" cm="1">
        <f t="array" ref="Q132">_xlfn.IFS(Table1[[#This Row],[Team A Goals]]&gt;Table1[[#This Row],[Team B Goals]],"team a won",Table1[[#This Row],[Team A Goals]]&lt;Table1[[#This Row],[Team B Goals]],"team b won",Table1[[#This Row],[Team A Goals]]=Table1[[#This Row],[Team B Goals]],"draw")</f>
        <v>team b won</v>
      </c>
      <c r="R132" s="17" t="str" cm="1">
        <f t="array" ref="R132">_xlfn.IFS(Table1[[#This Row],[Total Goals]]&gt;=3,"over 2.5 goals",Table1[[#This Row],[Total Goals]]&lt;=2,"under 2.5 goals")</f>
        <v>over 2.5 goals</v>
      </c>
    </row>
    <row r="133" spans="11:18" x14ac:dyDescent="0.25">
      <c r="K133" s="11">
        <v>36697</v>
      </c>
      <c r="L133" t="s">
        <v>2780</v>
      </c>
      <c r="M133" t="s">
        <v>2777</v>
      </c>
      <c r="N133">
        <v>3</v>
      </c>
      <c r="O133">
        <v>0</v>
      </c>
      <c r="P133" s="18">
        <f>SUM(Table1[[#This Row],[Team A Goals]:[Team B Goals]])</f>
        <v>3</v>
      </c>
      <c r="Q133" s="17" t="str" cm="1">
        <f t="array" ref="Q133">_xlfn.IFS(Table1[[#This Row],[Team A Goals]]&gt;Table1[[#This Row],[Team B Goals]],"team a won",Table1[[#This Row],[Team A Goals]]&lt;Table1[[#This Row],[Team B Goals]],"team b won",Table1[[#This Row],[Team A Goals]]=Table1[[#This Row],[Team B Goals]],"draw")</f>
        <v>team a won</v>
      </c>
      <c r="R133" s="17" t="str" cm="1">
        <f t="array" ref="R133">_xlfn.IFS(Table1[[#This Row],[Total Goals]]&gt;=3,"over 2.5 goals",Table1[[#This Row],[Total Goals]]&lt;=2,"under 2.5 goals")</f>
        <v>over 2.5 goals</v>
      </c>
    </row>
    <row r="134" spans="11:18" x14ac:dyDescent="0.25">
      <c r="K134" s="11">
        <v>36698</v>
      </c>
      <c r="L134" t="s">
        <v>2771</v>
      </c>
      <c r="M134" t="s">
        <v>2786</v>
      </c>
      <c r="N134">
        <v>0</v>
      </c>
      <c r="O134">
        <v>2</v>
      </c>
      <c r="P134" s="18">
        <f>SUM(Table1[[#This Row],[Team A Goals]:[Team B Goals]])</f>
        <v>2</v>
      </c>
      <c r="Q134" s="17" t="str" cm="1">
        <f t="array" ref="Q134">_xlfn.IFS(Table1[[#This Row],[Team A Goals]]&gt;Table1[[#This Row],[Team B Goals]],"team a won",Table1[[#This Row],[Team A Goals]]&lt;Table1[[#This Row],[Team B Goals]],"team b won",Table1[[#This Row],[Team A Goals]]=Table1[[#This Row],[Team B Goals]],"draw")</f>
        <v>team b won</v>
      </c>
      <c r="R134" s="17" t="str" cm="1">
        <f t="array" ref="R134">_xlfn.IFS(Table1[[#This Row],[Total Goals]]&gt;=3,"over 2.5 goals",Table1[[#This Row],[Total Goals]]&lt;=2,"under 2.5 goals")</f>
        <v>under 2.5 goals</v>
      </c>
    </row>
    <row r="135" spans="11:18" x14ac:dyDescent="0.25">
      <c r="K135" s="11">
        <v>36698</v>
      </c>
      <c r="L135" t="s">
        <v>2778</v>
      </c>
      <c r="M135" t="s">
        <v>2769</v>
      </c>
      <c r="N135">
        <v>3</v>
      </c>
      <c r="O135">
        <v>2</v>
      </c>
      <c r="P135" s="18">
        <f>SUM(Table1[[#This Row],[Team A Goals]:[Team B Goals]])</f>
        <v>5</v>
      </c>
      <c r="Q135" s="17" t="str" cm="1">
        <f t="array" ref="Q135">_xlfn.IFS(Table1[[#This Row],[Team A Goals]]&gt;Table1[[#This Row],[Team B Goals]],"team a won",Table1[[#This Row],[Team A Goals]]&lt;Table1[[#This Row],[Team B Goals]],"team b won",Table1[[#This Row],[Team A Goals]]=Table1[[#This Row],[Team B Goals]],"draw")</f>
        <v>team a won</v>
      </c>
      <c r="R135" s="17" t="str" cm="1">
        <f t="array" ref="R135">_xlfn.IFS(Table1[[#This Row],[Total Goals]]&gt;=3,"over 2.5 goals",Table1[[#This Row],[Total Goals]]&lt;=2,"under 2.5 goals")</f>
        <v>over 2.5 goals</v>
      </c>
    </row>
    <row r="136" spans="11:18" x14ac:dyDescent="0.25">
      <c r="K136" s="11">
        <v>36698</v>
      </c>
      <c r="L136" t="s">
        <v>2790</v>
      </c>
      <c r="M136" t="s">
        <v>2772</v>
      </c>
      <c r="N136">
        <v>3</v>
      </c>
      <c r="O136">
        <v>4</v>
      </c>
      <c r="P136" s="18">
        <f>SUM(Table1[[#This Row],[Team A Goals]:[Team B Goals]])</f>
        <v>7</v>
      </c>
      <c r="Q136" s="17" t="str" cm="1">
        <f t="array" ref="Q136">_xlfn.IFS(Table1[[#This Row],[Team A Goals]]&gt;Table1[[#This Row],[Team B Goals]],"team a won",Table1[[#This Row],[Team A Goals]]&lt;Table1[[#This Row],[Team B Goals]],"team b won",Table1[[#This Row],[Team A Goals]]=Table1[[#This Row],[Team B Goals]],"draw")</f>
        <v>team b won</v>
      </c>
      <c r="R136" s="17" t="str" cm="1">
        <f t="array" ref="R136">_xlfn.IFS(Table1[[#This Row],[Total Goals]]&gt;=3,"over 2.5 goals",Table1[[#This Row],[Total Goals]]&lt;=2,"under 2.5 goals")</f>
        <v>over 2.5 goals</v>
      </c>
    </row>
    <row r="137" spans="11:18" x14ac:dyDescent="0.25">
      <c r="K137" s="11">
        <v>36698</v>
      </c>
      <c r="L137" t="s">
        <v>2791</v>
      </c>
      <c r="M137" t="s">
        <v>2792</v>
      </c>
      <c r="N137">
        <v>0</v>
      </c>
      <c r="O137">
        <v>0</v>
      </c>
      <c r="P137" s="18">
        <f>SUM(Table1[[#This Row],[Team A Goals]:[Team B Goals]])</f>
        <v>0</v>
      </c>
      <c r="Q137" s="17" t="str" cm="1">
        <f t="array" ref="Q137">_xlfn.IFS(Table1[[#This Row],[Team A Goals]]&gt;Table1[[#This Row],[Team B Goals]],"team a won",Table1[[#This Row],[Team A Goals]]&lt;Table1[[#This Row],[Team B Goals]],"team b won",Table1[[#This Row],[Team A Goals]]=Table1[[#This Row],[Team B Goals]],"draw")</f>
        <v>draw</v>
      </c>
      <c r="R137" s="17" t="str" cm="1">
        <f t="array" ref="R137">_xlfn.IFS(Table1[[#This Row],[Total Goals]]&gt;=3,"over 2.5 goals",Table1[[#This Row],[Total Goals]]&lt;=2,"under 2.5 goals")</f>
        <v>under 2.5 goals</v>
      </c>
    </row>
    <row r="138" spans="11:18" x14ac:dyDescent="0.25">
      <c r="K138" s="11">
        <v>36701</v>
      </c>
      <c r="L138" t="s">
        <v>2775</v>
      </c>
      <c r="M138" t="s">
        <v>2781</v>
      </c>
      <c r="N138">
        <v>2</v>
      </c>
      <c r="O138">
        <v>0</v>
      </c>
      <c r="P138" s="18">
        <f>SUM(Table1[[#This Row],[Team A Goals]:[Team B Goals]])</f>
        <v>2</v>
      </c>
      <c r="Q138" s="17" t="str" cm="1">
        <f t="array" ref="Q138">_xlfn.IFS(Table1[[#This Row],[Team A Goals]]&gt;Table1[[#This Row],[Team B Goals]],"team a won",Table1[[#This Row],[Team A Goals]]&lt;Table1[[#This Row],[Team B Goals]],"team b won",Table1[[#This Row],[Team A Goals]]=Table1[[#This Row],[Team B Goals]],"draw")</f>
        <v>team a won</v>
      </c>
      <c r="R138" s="17" t="str" cm="1">
        <f t="array" ref="R138">_xlfn.IFS(Table1[[#This Row],[Total Goals]]&gt;=3,"over 2.5 goals",Table1[[#This Row],[Total Goals]]&lt;=2,"under 2.5 goals")</f>
        <v>under 2.5 goals</v>
      </c>
    </row>
    <row r="139" spans="11:18" x14ac:dyDescent="0.25">
      <c r="K139" s="11">
        <v>36701</v>
      </c>
      <c r="L139" t="s">
        <v>2788</v>
      </c>
      <c r="M139" t="s">
        <v>2780</v>
      </c>
      <c r="N139">
        <v>0</v>
      </c>
      <c r="O139">
        <v>2</v>
      </c>
      <c r="P139" s="18">
        <f>SUM(Table1[[#This Row],[Team A Goals]:[Team B Goals]])</f>
        <v>2</v>
      </c>
      <c r="Q139" s="17" t="str" cm="1">
        <f t="array" ref="Q139">_xlfn.IFS(Table1[[#This Row],[Team A Goals]]&gt;Table1[[#This Row],[Team B Goals]],"team a won",Table1[[#This Row],[Team A Goals]]&lt;Table1[[#This Row],[Team B Goals]],"team b won",Table1[[#This Row],[Team A Goals]]=Table1[[#This Row],[Team B Goals]],"draw")</f>
        <v>team b won</v>
      </c>
      <c r="R139" s="17" t="str" cm="1">
        <f t="array" ref="R139">_xlfn.IFS(Table1[[#This Row],[Total Goals]]&gt;=3,"over 2.5 goals",Table1[[#This Row],[Total Goals]]&lt;=2,"under 2.5 goals")</f>
        <v>under 2.5 goals</v>
      </c>
    </row>
    <row r="140" spans="11:18" x14ac:dyDescent="0.25">
      <c r="K140" s="11">
        <v>36702</v>
      </c>
      <c r="L140" t="s">
        <v>2778</v>
      </c>
      <c r="M140" t="s">
        <v>2790</v>
      </c>
      <c r="N140">
        <v>6</v>
      </c>
      <c r="O140">
        <v>1</v>
      </c>
      <c r="P140" s="18">
        <f>SUM(Table1[[#This Row],[Team A Goals]:[Team B Goals]])</f>
        <v>7</v>
      </c>
      <c r="Q140" s="17" t="str" cm="1">
        <f t="array" ref="Q140">_xlfn.IFS(Table1[[#This Row],[Team A Goals]]&gt;Table1[[#This Row],[Team B Goals]],"team a won",Table1[[#This Row],[Team A Goals]]&lt;Table1[[#This Row],[Team B Goals]],"team b won",Table1[[#This Row],[Team A Goals]]=Table1[[#This Row],[Team B Goals]],"draw")</f>
        <v>team a won</v>
      </c>
      <c r="R140" s="17" t="str" cm="1">
        <f t="array" ref="R140">_xlfn.IFS(Table1[[#This Row],[Total Goals]]&gt;=3,"over 2.5 goals",Table1[[#This Row],[Total Goals]]&lt;=2,"under 2.5 goals")</f>
        <v>over 2.5 goals</v>
      </c>
    </row>
    <row r="141" spans="11:18" x14ac:dyDescent="0.25">
      <c r="K141" s="11">
        <v>36702</v>
      </c>
      <c r="L141" t="s">
        <v>2772</v>
      </c>
      <c r="M141" t="s">
        <v>2769</v>
      </c>
      <c r="N141">
        <v>1</v>
      </c>
      <c r="O141">
        <v>2</v>
      </c>
      <c r="P141" s="18">
        <f>SUM(Table1[[#This Row],[Team A Goals]:[Team B Goals]])</f>
        <v>3</v>
      </c>
      <c r="Q141" s="17" t="str" cm="1">
        <f t="array" ref="Q141">_xlfn.IFS(Table1[[#This Row],[Team A Goals]]&gt;Table1[[#This Row],[Team B Goals]],"team a won",Table1[[#This Row],[Team A Goals]]&lt;Table1[[#This Row],[Team B Goals]],"team b won",Table1[[#This Row],[Team A Goals]]=Table1[[#This Row],[Team B Goals]],"draw")</f>
        <v>team b won</v>
      </c>
      <c r="R141" s="17" t="str" cm="1">
        <f t="array" ref="R141">_xlfn.IFS(Table1[[#This Row],[Total Goals]]&gt;=3,"over 2.5 goals",Table1[[#This Row],[Total Goals]]&lt;=2,"under 2.5 goals")</f>
        <v>over 2.5 goals</v>
      </c>
    </row>
    <row r="142" spans="11:18" x14ac:dyDescent="0.25">
      <c r="K142" s="11">
        <v>36705</v>
      </c>
      <c r="L142" t="s">
        <v>2769</v>
      </c>
      <c r="M142" t="s">
        <v>2780</v>
      </c>
      <c r="N142">
        <v>2</v>
      </c>
      <c r="O142">
        <v>1</v>
      </c>
      <c r="P142" s="18">
        <f>SUM(Table1[[#This Row],[Team A Goals]:[Team B Goals]])</f>
        <v>3</v>
      </c>
      <c r="Q142" s="17" t="str" cm="1">
        <f t="array" ref="Q142">_xlfn.IFS(Table1[[#This Row],[Team A Goals]]&gt;Table1[[#This Row],[Team B Goals]],"team a won",Table1[[#This Row],[Team A Goals]]&lt;Table1[[#This Row],[Team B Goals]],"team b won",Table1[[#This Row],[Team A Goals]]=Table1[[#This Row],[Team B Goals]],"draw")</f>
        <v>team a won</v>
      </c>
      <c r="R142" s="17" t="str" cm="1">
        <f t="array" ref="R142">_xlfn.IFS(Table1[[#This Row],[Total Goals]]&gt;=3,"over 2.5 goals",Table1[[#This Row],[Total Goals]]&lt;=2,"under 2.5 goals")</f>
        <v>over 2.5 goals</v>
      </c>
    </row>
    <row r="143" spans="11:18" x14ac:dyDescent="0.25">
      <c r="K143" s="11">
        <v>36706</v>
      </c>
      <c r="L143" t="s">
        <v>2778</v>
      </c>
      <c r="M143" t="s">
        <v>2775</v>
      </c>
      <c r="N143">
        <v>0</v>
      </c>
      <c r="O143">
        <v>0</v>
      </c>
      <c r="P143" s="18">
        <f>SUM(Table1[[#This Row],[Team A Goals]:[Team B Goals]])</f>
        <v>0</v>
      </c>
      <c r="Q143" s="17" t="str" cm="1">
        <f t="array" ref="Q143">_xlfn.IFS(Table1[[#This Row],[Team A Goals]]&gt;Table1[[#This Row],[Team B Goals]],"team a won",Table1[[#This Row],[Team A Goals]]&lt;Table1[[#This Row],[Team B Goals]],"team b won",Table1[[#This Row],[Team A Goals]]=Table1[[#This Row],[Team B Goals]],"draw")</f>
        <v>draw</v>
      </c>
      <c r="R143" s="17" t="str" cm="1">
        <f t="array" ref="R143">_xlfn.IFS(Table1[[#This Row],[Total Goals]]&gt;=3,"over 2.5 goals",Table1[[#This Row],[Total Goals]]&lt;=2,"under 2.5 goals")</f>
        <v>under 2.5 goals</v>
      </c>
    </row>
    <row r="144" spans="11:18" x14ac:dyDescent="0.25">
      <c r="K144" s="11">
        <v>36709</v>
      </c>
      <c r="L144" t="s">
        <v>2769</v>
      </c>
      <c r="M144" t="s">
        <v>2775</v>
      </c>
      <c r="N144">
        <v>2</v>
      </c>
      <c r="O144">
        <v>1</v>
      </c>
      <c r="P144" s="18">
        <f>SUM(Table1[[#This Row],[Team A Goals]:[Team B Goals]])</f>
        <v>3</v>
      </c>
      <c r="Q144" s="17" t="str" cm="1">
        <f t="array" ref="Q144">_xlfn.IFS(Table1[[#This Row],[Team A Goals]]&gt;Table1[[#This Row],[Team B Goals]],"team a won",Table1[[#This Row],[Team A Goals]]&lt;Table1[[#This Row],[Team B Goals]],"team b won",Table1[[#This Row],[Team A Goals]]=Table1[[#This Row],[Team B Goals]],"draw")</f>
        <v>team a won</v>
      </c>
      <c r="R144" s="17" t="str" cm="1">
        <f t="array" ref="R144">_xlfn.IFS(Table1[[#This Row],[Total Goals]]&gt;=3,"over 2.5 goals",Table1[[#This Row],[Total Goals]]&lt;=2,"under 2.5 goals")</f>
        <v>over 2.5 goals</v>
      </c>
    </row>
    <row r="145" spans="11:18" x14ac:dyDescent="0.25">
      <c r="K145" s="11">
        <v>38150</v>
      </c>
      <c r="L145" t="s">
        <v>2780</v>
      </c>
      <c r="M145" t="s">
        <v>2779</v>
      </c>
      <c r="N145">
        <v>1</v>
      </c>
      <c r="O145">
        <v>2</v>
      </c>
      <c r="P145" s="18">
        <f>SUM(Table1[[#This Row],[Team A Goals]:[Team B Goals]])</f>
        <v>3</v>
      </c>
      <c r="Q145" s="17" t="str" cm="1">
        <f t="array" ref="Q145">_xlfn.IFS(Table1[[#This Row],[Team A Goals]]&gt;Table1[[#This Row],[Team B Goals]],"team a won",Table1[[#This Row],[Team A Goals]]&lt;Table1[[#This Row],[Team B Goals]],"team b won",Table1[[#This Row],[Team A Goals]]=Table1[[#This Row],[Team B Goals]],"draw")</f>
        <v>team b won</v>
      </c>
      <c r="R145" s="17" t="str" cm="1">
        <f t="array" ref="R145">_xlfn.IFS(Table1[[#This Row],[Total Goals]]&gt;=3,"over 2.5 goals",Table1[[#This Row],[Total Goals]]&lt;=2,"under 2.5 goals")</f>
        <v>over 2.5 goals</v>
      </c>
    </row>
    <row r="146" spans="11:18" x14ac:dyDescent="0.25">
      <c r="K146" s="11">
        <v>38150</v>
      </c>
      <c r="L146" t="s">
        <v>2772</v>
      </c>
      <c r="M146" t="s">
        <v>2768</v>
      </c>
      <c r="N146">
        <v>1</v>
      </c>
      <c r="O146">
        <v>0</v>
      </c>
      <c r="P146" s="18">
        <f>SUM(Table1[[#This Row],[Team A Goals]:[Team B Goals]])</f>
        <v>1</v>
      </c>
      <c r="Q146" s="17" t="str" cm="1">
        <f t="array" ref="Q146">_xlfn.IFS(Table1[[#This Row],[Team A Goals]]&gt;Table1[[#This Row],[Team B Goals]],"team a won",Table1[[#This Row],[Team A Goals]]&lt;Table1[[#This Row],[Team B Goals]],"team b won",Table1[[#This Row],[Team A Goals]]=Table1[[#This Row],[Team B Goals]],"draw")</f>
        <v>team a won</v>
      </c>
      <c r="R146" s="17" t="str" cm="1">
        <f t="array" ref="R146">_xlfn.IFS(Table1[[#This Row],[Total Goals]]&gt;=3,"over 2.5 goals",Table1[[#This Row],[Total Goals]]&lt;=2,"under 2.5 goals")</f>
        <v>under 2.5 goals</v>
      </c>
    </row>
    <row r="147" spans="11:18" x14ac:dyDescent="0.25">
      <c r="K147" s="11">
        <v>38151</v>
      </c>
      <c r="L147" t="s">
        <v>2769</v>
      </c>
      <c r="M147" t="s">
        <v>2774</v>
      </c>
      <c r="N147">
        <v>2</v>
      </c>
      <c r="O147">
        <v>1</v>
      </c>
      <c r="P147" s="18">
        <f>SUM(Table1[[#This Row],[Team A Goals]:[Team B Goals]])</f>
        <v>3</v>
      </c>
      <c r="Q147" s="17" t="str" cm="1">
        <f t="array" ref="Q147">_xlfn.IFS(Table1[[#This Row],[Team A Goals]]&gt;Table1[[#This Row],[Team B Goals]],"team a won",Table1[[#This Row],[Team A Goals]]&lt;Table1[[#This Row],[Team B Goals]],"team b won",Table1[[#This Row],[Team A Goals]]=Table1[[#This Row],[Team B Goals]],"draw")</f>
        <v>team a won</v>
      </c>
      <c r="R147" s="17" t="str" cm="1">
        <f t="array" ref="R147">_xlfn.IFS(Table1[[#This Row],[Total Goals]]&gt;=3,"over 2.5 goals",Table1[[#This Row],[Total Goals]]&lt;=2,"under 2.5 goals")</f>
        <v>over 2.5 goals</v>
      </c>
    </row>
    <row r="148" spans="11:18" x14ac:dyDescent="0.25">
      <c r="K148" s="11">
        <v>38151</v>
      </c>
      <c r="L148" t="s">
        <v>2785</v>
      </c>
      <c r="M148" t="s">
        <v>2789</v>
      </c>
      <c r="N148">
        <v>0</v>
      </c>
      <c r="O148">
        <v>0</v>
      </c>
      <c r="P148" s="18">
        <f>SUM(Table1[[#This Row],[Team A Goals]:[Team B Goals]])</f>
        <v>0</v>
      </c>
      <c r="Q148" s="17" t="str" cm="1">
        <f t="array" ref="Q148">_xlfn.IFS(Table1[[#This Row],[Team A Goals]]&gt;Table1[[#This Row],[Team B Goals]],"team a won",Table1[[#This Row],[Team A Goals]]&lt;Table1[[#This Row],[Team B Goals]],"team b won",Table1[[#This Row],[Team A Goals]]=Table1[[#This Row],[Team B Goals]],"draw")</f>
        <v>draw</v>
      </c>
      <c r="R148" s="17" t="str" cm="1">
        <f t="array" ref="R148">_xlfn.IFS(Table1[[#This Row],[Total Goals]]&gt;=3,"over 2.5 goals",Table1[[#This Row],[Total Goals]]&lt;=2,"under 2.5 goals")</f>
        <v>under 2.5 goals</v>
      </c>
    </row>
    <row r="149" spans="11:18" x14ac:dyDescent="0.25">
      <c r="K149" s="11">
        <v>38152</v>
      </c>
      <c r="L149" t="s">
        <v>2771</v>
      </c>
      <c r="M149" t="s">
        <v>2775</v>
      </c>
      <c r="N149">
        <v>0</v>
      </c>
      <c r="O149">
        <v>0</v>
      </c>
      <c r="P149" s="18">
        <f>SUM(Table1[[#This Row],[Team A Goals]:[Team B Goals]])</f>
        <v>0</v>
      </c>
      <c r="Q149" s="17" t="str" cm="1">
        <f t="array" ref="Q149">_xlfn.IFS(Table1[[#This Row],[Team A Goals]]&gt;Table1[[#This Row],[Team B Goals]],"team a won",Table1[[#This Row],[Team A Goals]]&lt;Table1[[#This Row],[Team B Goals]],"team b won",Table1[[#This Row],[Team A Goals]]=Table1[[#This Row],[Team B Goals]],"draw")</f>
        <v>draw</v>
      </c>
      <c r="R149" s="17" t="str" cm="1">
        <f t="array" ref="R149">_xlfn.IFS(Table1[[#This Row],[Total Goals]]&gt;=3,"over 2.5 goals",Table1[[#This Row],[Total Goals]]&lt;=2,"under 2.5 goals")</f>
        <v>under 2.5 goals</v>
      </c>
    </row>
    <row r="150" spans="11:18" x14ac:dyDescent="0.25">
      <c r="K150" s="11">
        <v>38152</v>
      </c>
      <c r="L150" t="s">
        <v>2783</v>
      </c>
      <c r="M150" t="s">
        <v>2787</v>
      </c>
      <c r="N150">
        <v>5</v>
      </c>
      <c r="O150">
        <v>0</v>
      </c>
      <c r="P150" s="18">
        <f>SUM(Table1[[#This Row],[Team A Goals]:[Team B Goals]])</f>
        <v>5</v>
      </c>
      <c r="Q150" s="17" t="str" cm="1">
        <f t="array" ref="Q150">_xlfn.IFS(Table1[[#This Row],[Team A Goals]]&gt;Table1[[#This Row],[Team B Goals]],"team a won",Table1[[#This Row],[Team A Goals]]&lt;Table1[[#This Row],[Team B Goals]],"team b won",Table1[[#This Row],[Team A Goals]]=Table1[[#This Row],[Team B Goals]],"draw")</f>
        <v>team a won</v>
      </c>
      <c r="R150" s="17" t="str" cm="1">
        <f t="array" ref="R150">_xlfn.IFS(Table1[[#This Row],[Total Goals]]&gt;=3,"over 2.5 goals",Table1[[#This Row],[Total Goals]]&lt;=2,"under 2.5 goals")</f>
        <v>over 2.5 goals</v>
      </c>
    </row>
    <row r="151" spans="11:18" x14ac:dyDescent="0.25">
      <c r="K151" s="11">
        <v>38153</v>
      </c>
      <c r="L151" t="s">
        <v>2786</v>
      </c>
      <c r="M151" t="s">
        <v>2793</v>
      </c>
      <c r="N151">
        <v>2</v>
      </c>
      <c r="O151">
        <v>1</v>
      </c>
      <c r="P151" s="18">
        <f>SUM(Table1[[#This Row],[Team A Goals]:[Team B Goals]])</f>
        <v>3</v>
      </c>
      <c r="Q151" s="17" t="str" cm="1">
        <f t="array" ref="Q151">_xlfn.IFS(Table1[[#This Row],[Team A Goals]]&gt;Table1[[#This Row],[Team B Goals]],"team a won",Table1[[#This Row],[Team A Goals]]&lt;Table1[[#This Row],[Team B Goals]],"team b won",Table1[[#This Row],[Team A Goals]]=Table1[[#This Row],[Team B Goals]],"draw")</f>
        <v>team a won</v>
      </c>
      <c r="R151" s="17" t="str" cm="1">
        <f t="array" ref="R151">_xlfn.IFS(Table1[[#This Row],[Total Goals]]&gt;=3,"over 2.5 goals",Table1[[#This Row],[Total Goals]]&lt;=2,"under 2.5 goals")</f>
        <v>over 2.5 goals</v>
      </c>
    </row>
    <row r="152" spans="11:18" x14ac:dyDescent="0.25">
      <c r="K152" s="11">
        <v>38153</v>
      </c>
      <c r="L152" t="s">
        <v>2777</v>
      </c>
      <c r="M152" t="s">
        <v>2778</v>
      </c>
      <c r="N152">
        <v>1</v>
      </c>
      <c r="O152">
        <v>1</v>
      </c>
      <c r="P152" s="18">
        <f>SUM(Table1[[#This Row],[Team A Goals]:[Team B Goals]])</f>
        <v>2</v>
      </c>
      <c r="Q152" s="17" t="str" cm="1">
        <f t="array" ref="Q152">_xlfn.IFS(Table1[[#This Row],[Team A Goals]]&gt;Table1[[#This Row],[Team B Goals]],"team a won",Table1[[#This Row],[Team A Goals]]&lt;Table1[[#This Row],[Team B Goals]],"team b won",Table1[[#This Row],[Team A Goals]]=Table1[[#This Row],[Team B Goals]],"draw")</f>
        <v>draw</v>
      </c>
      <c r="R152" s="17" t="str" cm="1">
        <f t="array" ref="R152">_xlfn.IFS(Table1[[#This Row],[Total Goals]]&gt;=3,"over 2.5 goals",Table1[[#This Row],[Total Goals]]&lt;=2,"under 2.5 goals")</f>
        <v>under 2.5 goals</v>
      </c>
    </row>
    <row r="153" spans="11:18" x14ac:dyDescent="0.25">
      <c r="K153" s="11">
        <v>38154</v>
      </c>
      <c r="L153" t="s">
        <v>2779</v>
      </c>
      <c r="M153" t="s">
        <v>2772</v>
      </c>
      <c r="N153">
        <v>1</v>
      </c>
      <c r="O153">
        <v>1</v>
      </c>
      <c r="P153" s="18">
        <f>SUM(Table1[[#This Row],[Team A Goals]:[Team B Goals]])</f>
        <v>2</v>
      </c>
      <c r="Q153" s="17" t="str" cm="1">
        <f t="array" ref="Q153">_xlfn.IFS(Table1[[#This Row],[Team A Goals]]&gt;Table1[[#This Row],[Team B Goals]],"team a won",Table1[[#This Row],[Team A Goals]]&lt;Table1[[#This Row],[Team B Goals]],"team b won",Table1[[#This Row],[Team A Goals]]=Table1[[#This Row],[Team B Goals]],"draw")</f>
        <v>draw</v>
      </c>
      <c r="R153" s="17" t="str" cm="1">
        <f t="array" ref="R153">_xlfn.IFS(Table1[[#This Row],[Total Goals]]&gt;=3,"over 2.5 goals",Table1[[#This Row],[Total Goals]]&lt;=2,"under 2.5 goals")</f>
        <v>under 2.5 goals</v>
      </c>
    </row>
    <row r="154" spans="11:18" x14ac:dyDescent="0.25">
      <c r="K154" s="11">
        <v>38154</v>
      </c>
      <c r="L154" t="s">
        <v>2780</v>
      </c>
      <c r="M154" t="s">
        <v>2768</v>
      </c>
      <c r="N154">
        <v>2</v>
      </c>
      <c r="O154">
        <v>0</v>
      </c>
      <c r="P154" s="18">
        <f>SUM(Table1[[#This Row],[Team A Goals]:[Team B Goals]])</f>
        <v>2</v>
      </c>
      <c r="Q154" s="17" t="str" cm="1">
        <f t="array" ref="Q154">_xlfn.IFS(Table1[[#This Row],[Team A Goals]]&gt;Table1[[#This Row],[Team B Goals]],"team a won",Table1[[#This Row],[Team A Goals]]&lt;Table1[[#This Row],[Team B Goals]],"team b won",Table1[[#This Row],[Team A Goals]]=Table1[[#This Row],[Team B Goals]],"draw")</f>
        <v>team a won</v>
      </c>
      <c r="R154" s="17" t="str" cm="1">
        <f t="array" ref="R154">_xlfn.IFS(Table1[[#This Row],[Total Goals]]&gt;=3,"over 2.5 goals",Table1[[#This Row],[Total Goals]]&lt;=2,"under 2.5 goals")</f>
        <v>under 2.5 goals</v>
      </c>
    </row>
    <row r="155" spans="11:18" x14ac:dyDescent="0.25">
      <c r="K155" s="11">
        <v>38155</v>
      </c>
      <c r="L155" t="s">
        <v>2789</v>
      </c>
      <c r="M155" t="s">
        <v>2769</v>
      </c>
      <c r="N155">
        <v>2</v>
      </c>
      <c r="O155">
        <v>2</v>
      </c>
      <c r="P155" s="18">
        <f>SUM(Table1[[#This Row],[Team A Goals]:[Team B Goals]])</f>
        <v>4</v>
      </c>
      <c r="Q155" s="17" t="str" cm="1">
        <f t="array" ref="Q155">_xlfn.IFS(Table1[[#This Row],[Team A Goals]]&gt;Table1[[#This Row],[Team B Goals]],"team a won",Table1[[#This Row],[Team A Goals]]&lt;Table1[[#This Row],[Team B Goals]],"team b won",Table1[[#This Row],[Team A Goals]]=Table1[[#This Row],[Team B Goals]],"draw")</f>
        <v>draw</v>
      </c>
      <c r="R155" s="17" t="str" cm="1">
        <f t="array" ref="R155">_xlfn.IFS(Table1[[#This Row],[Total Goals]]&gt;=3,"over 2.5 goals",Table1[[#This Row],[Total Goals]]&lt;=2,"under 2.5 goals")</f>
        <v>over 2.5 goals</v>
      </c>
    </row>
    <row r="156" spans="11:18" x14ac:dyDescent="0.25">
      <c r="K156" s="11">
        <v>38155</v>
      </c>
      <c r="L156" t="s">
        <v>2774</v>
      </c>
      <c r="M156" t="s">
        <v>2785</v>
      </c>
      <c r="N156">
        <v>3</v>
      </c>
      <c r="O156">
        <v>0</v>
      </c>
      <c r="P156" s="18">
        <f>SUM(Table1[[#This Row],[Team A Goals]:[Team B Goals]])</f>
        <v>3</v>
      </c>
      <c r="Q156" s="17" t="str" cm="1">
        <f t="array" ref="Q156">_xlfn.IFS(Table1[[#This Row],[Team A Goals]]&gt;Table1[[#This Row],[Team B Goals]],"team a won",Table1[[#This Row],[Team A Goals]]&lt;Table1[[#This Row],[Team B Goals]],"team b won",Table1[[#This Row],[Team A Goals]]=Table1[[#This Row],[Team B Goals]],"draw")</f>
        <v>team a won</v>
      </c>
      <c r="R156" s="17" t="str" cm="1">
        <f t="array" ref="R156">_xlfn.IFS(Table1[[#This Row],[Total Goals]]&gt;=3,"over 2.5 goals",Table1[[#This Row],[Total Goals]]&lt;=2,"under 2.5 goals")</f>
        <v>over 2.5 goals</v>
      </c>
    </row>
    <row r="157" spans="11:18" x14ac:dyDescent="0.25">
      <c r="K157" s="11">
        <v>38156</v>
      </c>
      <c r="L157" t="s">
        <v>2787</v>
      </c>
      <c r="M157" t="s">
        <v>2771</v>
      </c>
      <c r="N157">
        <v>0</v>
      </c>
      <c r="O157">
        <v>2</v>
      </c>
      <c r="P157" s="18">
        <f>SUM(Table1[[#This Row],[Team A Goals]:[Team B Goals]])</f>
        <v>2</v>
      </c>
      <c r="Q157" s="17" t="str" cm="1">
        <f t="array" ref="Q157">_xlfn.IFS(Table1[[#This Row],[Team A Goals]]&gt;Table1[[#This Row],[Team B Goals]],"team a won",Table1[[#This Row],[Team A Goals]]&lt;Table1[[#This Row],[Team B Goals]],"team b won",Table1[[#This Row],[Team A Goals]]=Table1[[#This Row],[Team B Goals]],"draw")</f>
        <v>team b won</v>
      </c>
      <c r="R157" s="17" t="str" cm="1">
        <f t="array" ref="R157">_xlfn.IFS(Table1[[#This Row],[Total Goals]]&gt;=3,"over 2.5 goals",Table1[[#This Row],[Total Goals]]&lt;=2,"under 2.5 goals")</f>
        <v>under 2.5 goals</v>
      </c>
    </row>
    <row r="158" spans="11:18" x14ac:dyDescent="0.25">
      <c r="K158" s="11">
        <v>38156</v>
      </c>
      <c r="L158" t="s">
        <v>2775</v>
      </c>
      <c r="M158" t="s">
        <v>2783</v>
      </c>
      <c r="N158">
        <v>1</v>
      </c>
      <c r="O158">
        <v>1</v>
      </c>
      <c r="P158" s="18">
        <f>SUM(Table1[[#This Row],[Team A Goals]:[Team B Goals]])</f>
        <v>2</v>
      </c>
      <c r="Q158" s="17" t="str" cm="1">
        <f t="array" ref="Q158">_xlfn.IFS(Table1[[#This Row],[Team A Goals]]&gt;Table1[[#This Row],[Team B Goals]],"team a won",Table1[[#This Row],[Team A Goals]]&lt;Table1[[#This Row],[Team B Goals]],"team b won",Table1[[#This Row],[Team A Goals]]=Table1[[#This Row],[Team B Goals]],"draw")</f>
        <v>draw</v>
      </c>
      <c r="R158" s="17" t="str" cm="1">
        <f t="array" ref="R158">_xlfn.IFS(Table1[[#This Row],[Total Goals]]&gt;=3,"over 2.5 goals",Table1[[#This Row],[Total Goals]]&lt;=2,"under 2.5 goals")</f>
        <v>under 2.5 goals</v>
      </c>
    </row>
    <row r="159" spans="11:18" x14ac:dyDescent="0.25">
      <c r="K159" s="11">
        <v>38157</v>
      </c>
      <c r="L159" t="s">
        <v>2793</v>
      </c>
      <c r="M159" t="s">
        <v>2777</v>
      </c>
      <c r="N159">
        <v>0</v>
      </c>
      <c r="O159">
        <v>0</v>
      </c>
      <c r="P159" s="18">
        <f>SUM(Table1[[#This Row],[Team A Goals]:[Team B Goals]])</f>
        <v>0</v>
      </c>
      <c r="Q159" s="17" t="str" cm="1">
        <f t="array" ref="Q159">_xlfn.IFS(Table1[[#This Row],[Team A Goals]]&gt;Table1[[#This Row],[Team B Goals]],"team a won",Table1[[#This Row],[Team A Goals]]&lt;Table1[[#This Row],[Team B Goals]],"team b won",Table1[[#This Row],[Team A Goals]]=Table1[[#This Row],[Team B Goals]],"draw")</f>
        <v>draw</v>
      </c>
      <c r="R159" s="17" t="str" cm="1">
        <f t="array" ref="R159">_xlfn.IFS(Table1[[#This Row],[Total Goals]]&gt;=3,"over 2.5 goals",Table1[[#This Row],[Total Goals]]&lt;=2,"under 2.5 goals")</f>
        <v>under 2.5 goals</v>
      </c>
    </row>
    <row r="160" spans="11:18" x14ac:dyDescent="0.25">
      <c r="K160" s="11">
        <v>38157</v>
      </c>
      <c r="L160" t="s">
        <v>2778</v>
      </c>
      <c r="M160" t="s">
        <v>2786</v>
      </c>
      <c r="N160">
        <v>2</v>
      </c>
      <c r="O160">
        <v>3</v>
      </c>
      <c r="P160" s="18">
        <f>SUM(Table1[[#This Row],[Team A Goals]:[Team B Goals]])</f>
        <v>5</v>
      </c>
      <c r="Q160" s="17" t="str" cm="1">
        <f t="array" ref="Q160">_xlfn.IFS(Table1[[#This Row],[Team A Goals]]&gt;Table1[[#This Row],[Team B Goals]],"team a won",Table1[[#This Row],[Team A Goals]]&lt;Table1[[#This Row],[Team B Goals]],"team b won",Table1[[#This Row],[Team A Goals]]=Table1[[#This Row],[Team B Goals]],"draw")</f>
        <v>team b won</v>
      </c>
      <c r="R160" s="17" t="str" cm="1">
        <f t="array" ref="R160">_xlfn.IFS(Table1[[#This Row],[Total Goals]]&gt;=3,"over 2.5 goals",Table1[[#This Row],[Total Goals]]&lt;=2,"under 2.5 goals")</f>
        <v>over 2.5 goals</v>
      </c>
    </row>
    <row r="161" spans="11:18" x14ac:dyDescent="0.25">
      <c r="K161" s="11">
        <v>38158</v>
      </c>
      <c r="L161" t="s">
        <v>2780</v>
      </c>
      <c r="M161" t="s">
        <v>2772</v>
      </c>
      <c r="N161">
        <v>1</v>
      </c>
      <c r="O161">
        <v>0</v>
      </c>
      <c r="P161" s="18">
        <f>SUM(Table1[[#This Row],[Team A Goals]:[Team B Goals]])</f>
        <v>1</v>
      </c>
      <c r="Q161" s="17" t="str" cm="1">
        <f t="array" ref="Q161">_xlfn.IFS(Table1[[#This Row],[Team A Goals]]&gt;Table1[[#This Row],[Team B Goals]],"team a won",Table1[[#This Row],[Team A Goals]]&lt;Table1[[#This Row],[Team B Goals]],"team b won",Table1[[#This Row],[Team A Goals]]=Table1[[#This Row],[Team B Goals]],"draw")</f>
        <v>team a won</v>
      </c>
      <c r="R161" s="17" t="str" cm="1">
        <f t="array" ref="R161">_xlfn.IFS(Table1[[#This Row],[Total Goals]]&gt;=3,"over 2.5 goals",Table1[[#This Row],[Total Goals]]&lt;=2,"under 2.5 goals")</f>
        <v>under 2.5 goals</v>
      </c>
    </row>
    <row r="162" spans="11:18" x14ac:dyDescent="0.25">
      <c r="K162" s="11">
        <v>38158</v>
      </c>
      <c r="L162" t="s">
        <v>2768</v>
      </c>
      <c r="M162" t="s">
        <v>2779</v>
      </c>
      <c r="N162">
        <v>2</v>
      </c>
      <c r="O162">
        <v>1</v>
      </c>
      <c r="P162" s="18">
        <f>SUM(Table1[[#This Row],[Team A Goals]:[Team B Goals]])</f>
        <v>3</v>
      </c>
      <c r="Q162" s="17" t="str" cm="1">
        <f t="array" ref="Q162">_xlfn.IFS(Table1[[#This Row],[Team A Goals]]&gt;Table1[[#This Row],[Team B Goals]],"team a won",Table1[[#This Row],[Team A Goals]]&lt;Table1[[#This Row],[Team B Goals]],"team b won",Table1[[#This Row],[Team A Goals]]=Table1[[#This Row],[Team B Goals]],"draw")</f>
        <v>team a won</v>
      </c>
      <c r="R162" s="17" t="str" cm="1">
        <f t="array" ref="R162">_xlfn.IFS(Table1[[#This Row],[Total Goals]]&gt;=3,"over 2.5 goals",Table1[[#This Row],[Total Goals]]&lt;=2,"under 2.5 goals")</f>
        <v>over 2.5 goals</v>
      </c>
    </row>
    <row r="163" spans="11:18" x14ac:dyDescent="0.25">
      <c r="K163" s="11">
        <v>38159</v>
      </c>
      <c r="L163" t="s">
        <v>2789</v>
      </c>
      <c r="M163" t="s">
        <v>2774</v>
      </c>
      <c r="N163">
        <v>2</v>
      </c>
      <c r="O163">
        <v>4</v>
      </c>
      <c r="P163" s="18">
        <f>SUM(Table1[[#This Row],[Team A Goals]:[Team B Goals]])</f>
        <v>6</v>
      </c>
      <c r="Q163" s="17" t="str" cm="1">
        <f t="array" ref="Q163">_xlfn.IFS(Table1[[#This Row],[Team A Goals]]&gt;Table1[[#This Row],[Team B Goals]],"team a won",Table1[[#This Row],[Team A Goals]]&lt;Table1[[#This Row],[Team B Goals]],"team b won",Table1[[#This Row],[Team A Goals]]=Table1[[#This Row],[Team B Goals]],"draw")</f>
        <v>team b won</v>
      </c>
      <c r="R163" s="17" t="str" cm="1">
        <f t="array" ref="R163">_xlfn.IFS(Table1[[#This Row],[Total Goals]]&gt;=3,"over 2.5 goals",Table1[[#This Row],[Total Goals]]&lt;=2,"under 2.5 goals")</f>
        <v>over 2.5 goals</v>
      </c>
    </row>
    <row r="164" spans="11:18" x14ac:dyDescent="0.25">
      <c r="K164" s="11">
        <v>38159</v>
      </c>
      <c r="L164" t="s">
        <v>2785</v>
      </c>
      <c r="M164" t="s">
        <v>2769</v>
      </c>
      <c r="N164">
        <v>1</v>
      </c>
      <c r="O164">
        <v>3</v>
      </c>
      <c r="P164" s="18">
        <f>SUM(Table1[[#This Row],[Team A Goals]:[Team B Goals]])</f>
        <v>4</v>
      </c>
      <c r="Q164" s="17" t="str" cm="1">
        <f t="array" ref="Q164">_xlfn.IFS(Table1[[#This Row],[Team A Goals]]&gt;Table1[[#This Row],[Team B Goals]],"team a won",Table1[[#This Row],[Team A Goals]]&lt;Table1[[#This Row],[Team B Goals]],"team b won",Table1[[#This Row],[Team A Goals]]=Table1[[#This Row],[Team B Goals]],"draw")</f>
        <v>team b won</v>
      </c>
      <c r="R164" s="17" t="str" cm="1">
        <f t="array" ref="R164">_xlfn.IFS(Table1[[#This Row],[Total Goals]]&gt;=3,"over 2.5 goals",Table1[[#This Row],[Total Goals]]&lt;=2,"under 2.5 goals")</f>
        <v>over 2.5 goals</v>
      </c>
    </row>
    <row r="165" spans="11:18" x14ac:dyDescent="0.25">
      <c r="K165" s="11">
        <v>38160</v>
      </c>
      <c r="L165" t="s">
        <v>2771</v>
      </c>
      <c r="M165" t="s">
        <v>2783</v>
      </c>
      <c r="N165">
        <v>2</v>
      </c>
      <c r="O165">
        <v>2</v>
      </c>
      <c r="P165" s="18">
        <f>SUM(Table1[[#This Row],[Team A Goals]:[Team B Goals]])</f>
        <v>4</v>
      </c>
      <c r="Q165" s="17" t="str" cm="1">
        <f t="array" ref="Q165">_xlfn.IFS(Table1[[#This Row],[Team A Goals]]&gt;Table1[[#This Row],[Team B Goals]],"team a won",Table1[[#This Row],[Team A Goals]]&lt;Table1[[#This Row],[Team B Goals]],"team b won",Table1[[#This Row],[Team A Goals]]=Table1[[#This Row],[Team B Goals]],"draw")</f>
        <v>draw</v>
      </c>
      <c r="R165" s="17" t="str" cm="1">
        <f t="array" ref="R165">_xlfn.IFS(Table1[[#This Row],[Total Goals]]&gt;=3,"over 2.5 goals",Table1[[#This Row],[Total Goals]]&lt;=2,"under 2.5 goals")</f>
        <v>over 2.5 goals</v>
      </c>
    </row>
    <row r="166" spans="11:18" x14ac:dyDescent="0.25">
      <c r="K166" s="11">
        <v>38160</v>
      </c>
      <c r="L166" t="s">
        <v>2775</v>
      </c>
      <c r="M166" t="s">
        <v>2787</v>
      </c>
      <c r="N166">
        <v>2</v>
      </c>
      <c r="O166">
        <v>1</v>
      </c>
      <c r="P166" s="18">
        <f>SUM(Table1[[#This Row],[Team A Goals]:[Team B Goals]])</f>
        <v>3</v>
      </c>
      <c r="Q166" s="17" t="str" cm="1">
        <f t="array" ref="Q166">_xlfn.IFS(Table1[[#This Row],[Team A Goals]]&gt;Table1[[#This Row],[Team B Goals]],"team a won",Table1[[#This Row],[Team A Goals]]&lt;Table1[[#This Row],[Team B Goals]],"team b won",Table1[[#This Row],[Team A Goals]]=Table1[[#This Row],[Team B Goals]],"draw")</f>
        <v>team a won</v>
      </c>
      <c r="R166" s="17" t="str" cm="1">
        <f t="array" ref="R166">_xlfn.IFS(Table1[[#This Row],[Total Goals]]&gt;=3,"over 2.5 goals",Table1[[#This Row],[Total Goals]]&lt;=2,"under 2.5 goals")</f>
        <v>over 2.5 goals</v>
      </c>
    </row>
    <row r="167" spans="11:18" x14ac:dyDescent="0.25">
      <c r="K167" s="11">
        <v>38161</v>
      </c>
      <c r="L167" t="s">
        <v>2777</v>
      </c>
      <c r="M167" t="s">
        <v>2786</v>
      </c>
      <c r="N167">
        <v>1</v>
      </c>
      <c r="O167">
        <v>2</v>
      </c>
      <c r="P167" s="18">
        <f>SUM(Table1[[#This Row],[Team A Goals]:[Team B Goals]])</f>
        <v>3</v>
      </c>
      <c r="Q167" s="17" t="str" cm="1">
        <f t="array" ref="Q167">_xlfn.IFS(Table1[[#This Row],[Team A Goals]]&gt;Table1[[#This Row],[Team B Goals]],"team a won",Table1[[#This Row],[Team A Goals]]&lt;Table1[[#This Row],[Team B Goals]],"team b won",Table1[[#This Row],[Team A Goals]]=Table1[[#This Row],[Team B Goals]],"draw")</f>
        <v>team b won</v>
      </c>
      <c r="R167" s="17" t="str" cm="1">
        <f t="array" ref="R167">_xlfn.IFS(Table1[[#This Row],[Total Goals]]&gt;=3,"over 2.5 goals",Table1[[#This Row],[Total Goals]]&lt;=2,"under 2.5 goals")</f>
        <v>over 2.5 goals</v>
      </c>
    </row>
    <row r="168" spans="11:18" x14ac:dyDescent="0.25">
      <c r="K168" s="11">
        <v>38161</v>
      </c>
      <c r="L168" t="s">
        <v>2778</v>
      </c>
      <c r="M168" t="s">
        <v>2793</v>
      </c>
      <c r="N168">
        <v>3</v>
      </c>
      <c r="O168">
        <v>0</v>
      </c>
      <c r="P168" s="18">
        <f>SUM(Table1[[#This Row],[Team A Goals]:[Team B Goals]])</f>
        <v>3</v>
      </c>
      <c r="Q168" s="17" t="str" cm="1">
        <f t="array" ref="Q168">_xlfn.IFS(Table1[[#This Row],[Team A Goals]]&gt;Table1[[#This Row],[Team B Goals]],"team a won",Table1[[#This Row],[Team A Goals]]&lt;Table1[[#This Row],[Team B Goals]],"team b won",Table1[[#This Row],[Team A Goals]]=Table1[[#This Row],[Team B Goals]],"draw")</f>
        <v>team a won</v>
      </c>
      <c r="R168" s="17" t="str" cm="1">
        <f t="array" ref="R168">_xlfn.IFS(Table1[[#This Row],[Total Goals]]&gt;=3,"over 2.5 goals",Table1[[#This Row],[Total Goals]]&lt;=2,"under 2.5 goals")</f>
        <v>over 2.5 goals</v>
      </c>
    </row>
    <row r="169" spans="11:18" x14ac:dyDescent="0.25">
      <c r="K169" s="11">
        <v>38162</v>
      </c>
      <c r="L169" t="s">
        <v>2780</v>
      </c>
      <c r="M169" t="s">
        <v>2774</v>
      </c>
      <c r="N169">
        <v>2</v>
      </c>
      <c r="O169">
        <v>2</v>
      </c>
      <c r="P169" s="18">
        <f>SUM(Table1[[#This Row],[Team A Goals]:[Team B Goals]])</f>
        <v>4</v>
      </c>
      <c r="Q169" s="17" t="str" cm="1">
        <f t="array" ref="Q169">_xlfn.IFS(Table1[[#This Row],[Team A Goals]]&gt;Table1[[#This Row],[Team B Goals]],"team a won",Table1[[#This Row],[Team A Goals]]&lt;Table1[[#This Row],[Team B Goals]],"team b won",Table1[[#This Row],[Team A Goals]]=Table1[[#This Row],[Team B Goals]],"draw")</f>
        <v>draw</v>
      </c>
      <c r="R169" s="17" t="str" cm="1">
        <f t="array" ref="R169">_xlfn.IFS(Table1[[#This Row],[Total Goals]]&gt;=3,"over 2.5 goals",Table1[[#This Row],[Total Goals]]&lt;=2,"under 2.5 goals")</f>
        <v>over 2.5 goals</v>
      </c>
    </row>
    <row r="170" spans="11:18" x14ac:dyDescent="0.25">
      <c r="K170" s="11">
        <v>38163</v>
      </c>
      <c r="L170" t="s">
        <v>2769</v>
      </c>
      <c r="M170" t="s">
        <v>2779</v>
      </c>
      <c r="N170">
        <v>0</v>
      </c>
      <c r="O170">
        <v>1</v>
      </c>
      <c r="P170" s="18">
        <f>SUM(Table1[[#This Row],[Team A Goals]:[Team B Goals]])</f>
        <v>1</v>
      </c>
      <c r="Q170" s="17" t="str" cm="1">
        <f t="array" ref="Q170">_xlfn.IFS(Table1[[#This Row],[Team A Goals]]&gt;Table1[[#This Row],[Team B Goals]],"team a won",Table1[[#This Row],[Team A Goals]]&lt;Table1[[#This Row],[Team B Goals]],"team b won",Table1[[#This Row],[Team A Goals]]=Table1[[#This Row],[Team B Goals]],"draw")</f>
        <v>team b won</v>
      </c>
      <c r="R170" s="17" t="str" cm="1">
        <f t="array" ref="R170">_xlfn.IFS(Table1[[#This Row],[Total Goals]]&gt;=3,"over 2.5 goals",Table1[[#This Row],[Total Goals]]&lt;=2,"under 2.5 goals")</f>
        <v>under 2.5 goals</v>
      </c>
    </row>
    <row r="171" spans="11:18" x14ac:dyDescent="0.25">
      <c r="K171" s="11">
        <v>38164</v>
      </c>
      <c r="L171" t="s">
        <v>2783</v>
      </c>
      <c r="M171" t="s">
        <v>2778</v>
      </c>
      <c r="N171">
        <v>0</v>
      </c>
      <c r="O171">
        <v>0</v>
      </c>
      <c r="P171" s="18">
        <f>SUM(Table1[[#This Row],[Team A Goals]:[Team B Goals]])</f>
        <v>0</v>
      </c>
      <c r="Q171" s="17" t="str" cm="1">
        <f t="array" ref="Q171">_xlfn.IFS(Table1[[#This Row],[Team A Goals]]&gt;Table1[[#This Row],[Team B Goals]],"team a won",Table1[[#This Row],[Team A Goals]]&lt;Table1[[#This Row],[Team B Goals]],"team b won",Table1[[#This Row],[Team A Goals]]=Table1[[#This Row],[Team B Goals]],"draw")</f>
        <v>draw</v>
      </c>
      <c r="R171" s="17" t="str" cm="1">
        <f t="array" ref="R171">_xlfn.IFS(Table1[[#This Row],[Total Goals]]&gt;=3,"over 2.5 goals",Table1[[#This Row],[Total Goals]]&lt;=2,"under 2.5 goals")</f>
        <v>under 2.5 goals</v>
      </c>
    </row>
    <row r="172" spans="11:18" x14ac:dyDescent="0.25">
      <c r="K172" s="11">
        <v>38165</v>
      </c>
      <c r="L172" t="s">
        <v>2786</v>
      </c>
      <c r="M172" t="s">
        <v>2771</v>
      </c>
      <c r="N172">
        <v>3</v>
      </c>
      <c r="O172">
        <v>0</v>
      </c>
      <c r="P172" s="18">
        <f>SUM(Table1[[#This Row],[Team A Goals]:[Team B Goals]])</f>
        <v>3</v>
      </c>
      <c r="Q172" s="17" t="str" cm="1">
        <f t="array" ref="Q172">_xlfn.IFS(Table1[[#This Row],[Team A Goals]]&gt;Table1[[#This Row],[Team B Goals]],"team a won",Table1[[#This Row],[Team A Goals]]&lt;Table1[[#This Row],[Team B Goals]],"team b won",Table1[[#This Row],[Team A Goals]]=Table1[[#This Row],[Team B Goals]],"draw")</f>
        <v>team a won</v>
      </c>
      <c r="R172" s="17" t="str" cm="1">
        <f t="array" ref="R172">_xlfn.IFS(Table1[[#This Row],[Total Goals]]&gt;=3,"over 2.5 goals",Table1[[#This Row],[Total Goals]]&lt;=2,"under 2.5 goals")</f>
        <v>over 2.5 goals</v>
      </c>
    </row>
    <row r="173" spans="11:18" x14ac:dyDescent="0.25">
      <c r="K173" s="11">
        <v>38168</v>
      </c>
      <c r="L173" t="s">
        <v>2780</v>
      </c>
      <c r="M173" t="s">
        <v>2778</v>
      </c>
      <c r="N173">
        <v>2</v>
      </c>
      <c r="O173">
        <v>1</v>
      </c>
      <c r="P173" s="18">
        <f>SUM(Table1[[#This Row],[Team A Goals]:[Team B Goals]])</f>
        <v>3</v>
      </c>
      <c r="Q173" s="17" t="str" cm="1">
        <f t="array" ref="Q173">_xlfn.IFS(Table1[[#This Row],[Team A Goals]]&gt;Table1[[#This Row],[Team B Goals]],"team a won",Table1[[#This Row],[Team A Goals]]&lt;Table1[[#This Row],[Team B Goals]],"team b won",Table1[[#This Row],[Team A Goals]]=Table1[[#This Row],[Team B Goals]],"draw")</f>
        <v>team a won</v>
      </c>
      <c r="R173" s="17" t="str" cm="1">
        <f t="array" ref="R173">_xlfn.IFS(Table1[[#This Row],[Total Goals]]&gt;=3,"over 2.5 goals",Table1[[#This Row],[Total Goals]]&lt;=2,"under 2.5 goals")</f>
        <v>over 2.5 goals</v>
      </c>
    </row>
    <row r="174" spans="11:18" x14ac:dyDescent="0.25">
      <c r="K174" s="11">
        <v>38169</v>
      </c>
      <c r="L174" t="s">
        <v>2779</v>
      </c>
      <c r="M174" t="s">
        <v>2786</v>
      </c>
      <c r="N174">
        <v>1</v>
      </c>
      <c r="O174">
        <v>0</v>
      </c>
      <c r="P174" s="18">
        <f>SUM(Table1[[#This Row],[Team A Goals]:[Team B Goals]])</f>
        <v>1</v>
      </c>
      <c r="Q174" s="17" t="str" cm="1">
        <f t="array" ref="Q174">_xlfn.IFS(Table1[[#This Row],[Team A Goals]]&gt;Table1[[#This Row],[Team B Goals]],"team a won",Table1[[#This Row],[Team A Goals]]&lt;Table1[[#This Row],[Team B Goals]],"team b won",Table1[[#This Row],[Team A Goals]]=Table1[[#This Row],[Team B Goals]],"draw")</f>
        <v>team a won</v>
      </c>
      <c r="R174" s="17" t="str" cm="1">
        <f t="array" ref="R174">_xlfn.IFS(Table1[[#This Row],[Total Goals]]&gt;=3,"over 2.5 goals",Table1[[#This Row],[Total Goals]]&lt;=2,"under 2.5 goals")</f>
        <v>under 2.5 goals</v>
      </c>
    </row>
    <row r="175" spans="11:18" x14ac:dyDescent="0.25">
      <c r="K175" s="11">
        <v>38172</v>
      </c>
      <c r="L175" t="s">
        <v>2780</v>
      </c>
      <c r="M175" t="s">
        <v>2779</v>
      </c>
      <c r="N175">
        <v>0</v>
      </c>
      <c r="O175">
        <v>1</v>
      </c>
      <c r="P175" s="18">
        <f>SUM(Table1[[#This Row],[Team A Goals]:[Team B Goals]])</f>
        <v>1</v>
      </c>
      <c r="Q175" s="17" t="str" cm="1">
        <f t="array" ref="Q175">_xlfn.IFS(Table1[[#This Row],[Team A Goals]]&gt;Table1[[#This Row],[Team B Goals]],"team a won",Table1[[#This Row],[Team A Goals]]&lt;Table1[[#This Row],[Team B Goals]],"team b won",Table1[[#This Row],[Team A Goals]]=Table1[[#This Row],[Team B Goals]],"draw")</f>
        <v>team b won</v>
      </c>
      <c r="R175" s="17" t="str" cm="1">
        <f t="array" ref="R175">_xlfn.IFS(Table1[[#This Row],[Total Goals]]&gt;=3,"over 2.5 goals",Table1[[#This Row],[Total Goals]]&lt;=2,"under 2.5 goals")</f>
        <v>under 2.5 goals</v>
      </c>
    </row>
    <row r="176" spans="11:18" x14ac:dyDescent="0.25">
      <c r="K176" s="11">
        <v>39606</v>
      </c>
      <c r="L176" t="s">
        <v>2780</v>
      </c>
      <c r="M176" t="s">
        <v>2788</v>
      </c>
      <c r="N176">
        <v>2</v>
      </c>
      <c r="O176">
        <v>0</v>
      </c>
      <c r="P176" s="18">
        <f>SUM(Table1[[#This Row],[Team A Goals]:[Team B Goals]])</f>
        <v>2</v>
      </c>
      <c r="Q176" s="17" t="str" cm="1">
        <f t="array" ref="Q176">_xlfn.IFS(Table1[[#This Row],[Team A Goals]]&gt;Table1[[#This Row],[Team B Goals]],"team a won",Table1[[#This Row],[Team A Goals]]&lt;Table1[[#This Row],[Team B Goals]],"team b won",Table1[[#This Row],[Team A Goals]]=Table1[[#This Row],[Team B Goals]],"draw")</f>
        <v>team a won</v>
      </c>
      <c r="R176" s="17" t="str" cm="1">
        <f t="array" ref="R176">_xlfn.IFS(Table1[[#This Row],[Total Goals]]&gt;=3,"over 2.5 goals",Table1[[#This Row],[Total Goals]]&lt;=2,"under 2.5 goals")</f>
        <v>under 2.5 goals</v>
      </c>
    </row>
    <row r="177" spans="11:18" x14ac:dyDescent="0.25">
      <c r="K177" s="11">
        <v>39606</v>
      </c>
      <c r="L177" t="s">
        <v>2785</v>
      </c>
      <c r="M177" t="s">
        <v>2786</v>
      </c>
      <c r="N177">
        <v>0</v>
      </c>
      <c r="O177">
        <v>1</v>
      </c>
      <c r="P177" s="18">
        <f>SUM(Table1[[#This Row],[Team A Goals]:[Team B Goals]])</f>
        <v>1</v>
      </c>
      <c r="Q177" s="17" t="str" cm="1">
        <f t="array" ref="Q177">_xlfn.IFS(Table1[[#This Row],[Team A Goals]]&gt;Table1[[#This Row],[Team B Goals]],"team a won",Table1[[#This Row],[Team A Goals]]&lt;Table1[[#This Row],[Team B Goals]],"team b won",Table1[[#This Row],[Team A Goals]]=Table1[[#This Row],[Team B Goals]],"draw")</f>
        <v>team b won</v>
      </c>
      <c r="R177" s="17" t="str" cm="1">
        <f t="array" ref="R177">_xlfn.IFS(Table1[[#This Row],[Total Goals]]&gt;=3,"over 2.5 goals",Table1[[#This Row],[Total Goals]]&lt;=2,"under 2.5 goals")</f>
        <v>under 2.5 goals</v>
      </c>
    </row>
    <row r="178" spans="11:18" x14ac:dyDescent="0.25">
      <c r="K178" s="11">
        <v>39607</v>
      </c>
      <c r="L178" t="s">
        <v>2794</v>
      </c>
      <c r="M178" t="s">
        <v>2789</v>
      </c>
      <c r="N178">
        <v>0</v>
      </c>
      <c r="O178">
        <v>1</v>
      </c>
      <c r="P178" s="18">
        <f>SUM(Table1[[#This Row],[Team A Goals]:[Team B Goals]])</f>
        <v>1</v>
      </c>
      <c r="Q178" s="17" t="str" cm="1">
        <f t="array" ref="Q178">_xlfn.IFS(Table1[[#This Row],[Team A Goals]]&gt;Table1[[#This Row],[Team B Goals]],"team a won",Table1[[#This Row],[Team A Goals]]&lt;Table1[[#This Row],[Team B Goals]],"team b won",Table1[[#This Row],[Team A Goals]]=Table1[[#This Row],[Team B Goals]],"draw")</f>
        <v>team b won</v>
      </c>
      <c r="R178" s="17" t="str" cm="1">
        <f t="array" ref="R178">_xlfn.IFS(Table1[[#This Row],[Total Goals]]&gt;=3,"over 2.5 goals",Table1[[#This Row],[Total Goals]]&lt;=2,"under 2.5 goals")</f>
        <v>under 2.5 goals</v>
      </c>
    </row>
    <row r="179" spans="11:18" x14ac:dyDescent="0.25">
      <c r="K179" s="11">
        <v>39607</v>
      </c>
      <c r="L179" t="s">
        <v>2777</v>
      </c>
      <c r="M179" t="s">
        <v>2795</v>
      </c>
      <c r="N179">
        <v>2</v>
      </c>
      <c r="O179">
        <v>0</v>
      </c>
      <c r="P179" s="18">
        <f>SUM(Table1[[#This Row],[Team A Goals]:[Team B Goals]])</f>
        <v>2</v>
      </c>
      <c r="Q179" s="17" t="str" cm="1">
        <f t="array" ref="Q179">_xlfn.IFS(Table1[[#This Row],[Team A Goals]]&gt;Table1[[#This Row],[Team B Goals]],"team a won",Table1[[#This Row],[Team A Goals]]&lt;Table1[[#This Row],[Team B Goals]],"team b won",Table1[[#This Row],[Team A Goals]]=Table1[[#This Row],[Team B Goals]],"draw")</f>
        <v>team a won</v>
      </c>
      <c r="R179" s="17" t="str" cm="1">
        <f t="array" ref="R179">_xlfn.IFS(Table1[[#This Row],[Total Goals]]&gt;=3,"over 2.5 goals",Table1[[#This Row],[Total Goals]]&lt;=2,"under 2.5 goals")</f>
        <v>under 2.5 goals</v>
      </c>
    </row>
    <row r="180" spans="11:18" x14ac:dyDescent="0.25">
      <c r="K180" s="11">
        <v>39608</v>
      </c>
      <c r="L180" t="s">
        <v>2778</v>
      </c>
      <c r="M180" t="s">
        <v>2775</v>
      </c>
      <c r="N180">
        <v>3</v>
      </c>
      <c r="O180">
        <v>0</v>
      </c>
      <c r="P180" s="18">
        <f>SUM(Table1[[#This Row],[Team A Goals]:[Team B Goals]])</f>
        <v>3</v>
      </c>
      <c r="Q180" s="17" t="str" cm="1">
        <f t="array" ref="Q180">_xlfn.IFS(Table1[[#This Row],[Team A Goals]]&gt;Table1[[#This Row],[Team B Goals]],"team a won",Table1[[#This Row],[Team A Goals]]&lt;Table1[[#This Row],[Team B Goals]],"team b won",Table1[[#This Row],[Team A Goals]]=Table1[[#This Row],[Team B Goals]],"draw")</f>
        <v>team a won</v>
      </c>
      <c r="R180" s="17" t="str" cm="1">
        <f t="array" ref="R180">_xlfn.IFS(Table1[[#This Row],[Total Goals]]&gt;=3,"over 2.5 goals",Table1[[#This Row],[Total Goals]]&lt;=2,"under 2.5 goals")</f>
        <v>over 2.5 goals</v>
      </c>
    </row>
    <row r="181" spans="11:18" x14ac:dyDescent="0.25">
      <c r="K181" s="11">
        <v>39608</v>
      </c>
      <c r="L181" t="s">
        <v>2781</v>
      </c>
      <c r="M181" t="s">
        <v>2769</v>
      </c>
      <c r="N181">
        <v>0</v>
      </c>
      <c r="O181">
        <v>0</v>
      </c>
      <c r="P181" s="18">
        <f>SUM(Table1[[#This Row],[Team A Goals]:[Team B Goals]])</f>
        <v>0</v>
      </c>
      <c r="Q181" s="17" t="str" cm="1">
        <f t="array" ref="Q181">_xlfn.IFS(Table1[[#This Row],[Team A Goals]]&gt;Table1[[#This Row],[Team B Goals]],"team a won",Table1[[#This Row],[Team A Goals]]&lt;Table1[[#This Row],[Team B Goals]],"team b won",Table1[[#This Row],[Team A Goals]]=Table1[[#This Row],[Team B Goals]],"draw")</f>
        <v>draw</v>
      </c>
      <c r="R181" s="17" t="str" cm="1">
        <f t="array" ref="R181">_xlfn.IFS(Table1[[#This Row],[Total Goals]]&gt;=3,"over 2.5 goals",Table1[[#This Row],[Total Goals]]&lt;=2,"under 2.5 goals")</f>
        <v>under 2.5 goals</v>
      </c>
    </row>
    <row r="182" spans="11:18" x14ac:dyDescent="0.25">
      <c r="K182" s="11">
        <v>39609</v>
      </c>
      <c r="L182" t="s">
        <v>2779</v>
      </c>
      <c r="M182" t="s">
        <v>2783</v>
      </c>
      <c r="N182">
        <v>0</v>
      </c>
      <c r="O182">
        <v>2</v>
      </c>
      <c r="P182" s="18">
        <f>SUM(Table1[[#This Row],[Team A Goals]:[Team B Goals]])</f>
        <v>2</v>
      </c>
      <c r="Q182" s="17" t="str" cm="1">
        <f t="array" ref="Q182">_xlfn.IFS(Table1[[#This Row],[Team A Goals]]&gt;Table1[[#This Row],[Team B Goals]],"team a won",Table1[[#This Row],[Team A Goals]]&lt;Table1[[#This Row],[Team B Goals]],"team b won",Table1[[#This Row],[Team A Goals]]=Table1[[#This Row],[Team B Goals]],"draw")</f>
        <v>team b won</v>
      </c>
      <c r="R182" s="17" t="str" cm="1">
        <f t="array" ref="R182">_xlfn.IFS(Table1[[#This Row],[Total Goals]]&gt;=3,"over 2.5 goals",Table1[[#This Row],[Total Goals]]&lt;=2,"under 2.5 goals")</f>
        <v>under 2.5 goals</v>
      </c>
    </row>
    <row r="183" spans="11:18" x14ac:dyDescent="0.25">
      <c r="K183" s="11">
        <v>39609</v>
      </c>
      <c r="L183" t="s">
        <v>2772</v>
      </c>
      <c r="M183" t="s">
        <v>2768</v>
      </c>
      <c r="N183">
        <v>4</v>
      </c>
      <c r="O183">
        <v>1</v>
      </c>
      <c r="P183" s="18">
        <f>SUM(Table1[[#This Row],[Team A Goals]:[Team B Goals]])</f>
        <v>5</v>
      </c>
      <c r="Q183" s="17" t="str" cm="1">
        <f t="array" ref="Q183">_xlfn.IFS(Table1[[#This Row],[Team A Goals]]&gt;Table1[[#This Row],[Team B Goals]],"team a won",Table1[[#This Row],[Team A Goals]]&lt;Table1[[#This Row],[Team B Goals]],"team b won",Table1[[#This Row],[Team A Goals]]=Table1[[#This Row],[Team B Goals]],"draw")</f>
        <v>team a won</v>
      </c>
      <c r="R183" s="17" t="str" cm="1">
        <f t="array" ref="R183">_xlfn.IFS(Table1[[#This Row],[Total Goals]]&gt;=3,"over 2.5 goals",Table1[[#This Row],[Total Goals]]&lt;=2,"under 2.5 goals")</f>
        <v>over 2.5 goals</v>
      </c>
    </row>
    <row r="184" spans="11:18" x14ac:dyDescent="0.25">
      <c r="K184" s="11">
        <v>39610</v>
      </c>
      <c r="L184" t="s">
        <v>2786</v>
      </c>
      <c r="M184" t="s">
        <v>2780</v>
      </c>
      <c r="N184">
        <v>1</v>
      </c>
      <c r="O184">
        <v>3</v>
      </c>
      <c r="P184" s="18">
        <f>SUM(Table1[[#This Row],[Team A Goals]:[Team B Goals]])</f>
        <v>4</v>
      </c>
      <c r="Q184" s="17" t="str" cm="1">
        <f t="array" ref="Q184">_xlfn.IFS(Table1[[#This Row],[Team A Goals]]&gt;Table1[[#This Row],[Team B Goals]],"team a won",Table1[[#This Row],[Team A Goals]]&lt;Table1[[#This Row],[Team B Goals]],"team b won",Table1[[#This Row],[Team A Goals]]=Table1[[#This Row],[Team B Goals]],"draw")</f>
        <v>team b won</v>
      </c>
      <c r="R184" s="17" t="str" cm="1">
        <f t="array" ref="R184">_xlfn.IFS(Table1[[#This Row],[Total Goals]]&gt;=3,"over 2.5 goals",Table1[[#This Row],[Total Goals]]&lt;=2,"under 2.5 goals")</f>
        <v>over 2.5 goals</v>
      </c>
    </row>
    <row r="185" spans="11:18" x14ac:dyDescent="0.25">
      <c r="K185" s="11">
        <v>39610</v>
      </c>
      <c r="L185" t="s">
        <v>2785</v>
      </c>
      <c r="M185" t="s">
        <v>2788</v>
      </c>
      <c r="N185">
        <v>1</v>
      </c>
      <c r="O185">
        <v>2</v>
      </c>
      <c r="P185" s="18">
        <f>SUM(Table1[[#This Row],[Team A Goals]:[Team B Goals]])</f>
        <v>3</v>
      </c>
      <c r="Q185" s="17" t="str" cm="1">
        <f t="array" ref="Q185">_xlfn.IFS(Table1[[#This Row],[Team A Goals]]&gt;Table1[[#This Row],[Team B Goals]],"team a won",Table1[[#This Row],[Team A Goals]]&lt;Table1[[#This Row],[Team B Goals]],"team b won",Table1[[#This Row],[Team A Goals]]=Table1[[#This Row],[Team B Goals]],"draw")</f>
        <v>team b won</v>
      </c>
      <c r="R185" s="17" t="str" cm="1">
        <f t="array" ref="R185">_xlfn.IFS(Table1[[#This Row],[Total Goals]]&gt;=3,"over 2.5 goals",Table1[[#This Row],[Total Goals]]&lt;=2,"under 2.5 goals")</f>
        <v>over 2.5 goals</v>
      </c>
    </row>
    <row r="186" spans="11:18" x14ac:dyDescent="0.25">
      <c r="K186" s="11">
        <v>39611</v>
      </c>
      <c r="L186" t="s">
        <v>2794</v>
      </c>
      <c r="M186" t="s">
        <v>2795</v>
      </c>
      <c r="N186">
        <v>1</v>
      </c>
      <c r="O186">
        <v>1</v>
      </c>
      <c r="P186" s="18">
        <f>SUM(Table1[[#This Row],[Team A Goals]:[Team B Goals]])</f>
        <v>2</v>
      </c>
      <c r="Q186" s="17" t="str" cm="1">
        <f t="array" ref="Q186">_xlfn.IFS(Table1[[#This Row],[Team A Goals]]&gt;Table1[[#This Row],[Team B Goals]],"team a won",Table1[[#This Row],[Team A Goals]]&lt;Table1[[#This Row],[Team B Goals]],"team b won",Table1[[#This Row],[Team A Goals]]=Table1[[#This Row],[Team B Goals]],"draw")</f>
        <v>draw</v>
      </c>
      <c r="R186" s="17" t="str" cm="1">
        <f t="array" ref="R186">_xlfn.IFS(Table1[[#This Row],[Total Goals]]&gt;=3,"over 2.5 goals",Table1[[#This Row],[Total Goals]]&lt;=2,"under 2.5 goals")</f>
        <v>under 2.5 goals</v>
      </c>
    </row>
    <row r="187" spans="11:18" x14ac:dyDescent="0.25">
      <c r="K187" s="11">
        <v>39611</v>
      </c>
      <c r="L187" t="s">
        <v>2789</v>
      </c>
      <c r="M187" t="s">
        <v>2777</v>
      </c>
      <c r="N187">
        <v>2</v>
      </c>
      <c r="O187">
        <v>1</v>
      </c>
      <c r="P187" s="18">
        <f>SUM(Table1[[#This Row],[Team A Goals]:[Team B Goals]])</f>
        <v>3</v>
      </c>
      <c r="Q187" s="17" t="str" cm="1">
        <f t="array" ref="Q187">_xlfn.IFS(Table1[[#This Row],[Team A Goals]]&gt;Table1[[#This Row],[Team B Goals]],"team a won",Table1[[#This Row],[Team A Goals]]&lt;Table1[[#This Row],[Team B Goals]],"team b won",Table1[[#This Row],[Team A Goals]]=Table1[[#This Row],[Team B Goals]],"draw")</f>
        <v>team a won</v>
      </c>
      <c r="R187" s="17" t="str" cm="1">
        <f t="array" ref="R187">_xlfn.IFS(Table1[[#This Row],[Total Goals]]&gt;=3,"over 2.5 goals",Table1[[#This Row],[Total Goals]]&lt;=2,"under 2.5 goals")</f>
        <v>over 2.5 goals</v>
      </c>
    </row>
    <row r="188" spans="11:18" x14ac:dyDescent="0.25">
      <c r="K188" s="11">
        <v>39612</v>
      </c>
      <c r="L188" t="s">
        <v>2775</v>
      </c>
      <c r="M188" t="s">
        <v>2781</v>
      </c>
      <c r="N188">
        <v>1</v>
      </c>
      <c r="O188">
        <v>1</v>
      </c>
      <c r="P188" s="18">
        <f>SUM(Table1[[#This Row],[Team A Goals]:[Team B Goals]])</f>
        <v>2</v>
      </c>
      <c r="Q188" s="17" t="str" cm="1">
        <f t="array" ref="Q188">_xlfn.IFS(Table1[[#This Row],[Team A Goals]]&gt;Table1[[#This Row],[Team B Goals]],"team a won",Table1[[#This Row],[Team A Goals]]&lt;Table1[[#This Row],[Team B Goals]],"team b won",Table1[[#This Row],[Team A Goals]]=Table1[[#This Row],[Team B Goals]],"draw")</f>
        <v>draw</v>
      </c>
      <c r="R188" s="17" t="str" cm="1">
        <f t="array" ref="R188">_xlfn.IFS(Table1[[#This Row],[Total Goals]]&gt;=3,"over 2.5 goals",Table1[[#This Row],[Total Goals]]&lt;=2,"under 2.5 goals")</f>
        <v>under 2.5 goals</v>
      </c>
    </row>
    <row r="189" spans="11:18" x14ac:dyDescent="0.25">
      <c r="K189" s="11">
        <v>39612</v>
      </c>
      <c r="L189" t="s">
        <v>2778</v>
      </c>
      <c r="M189" t="s">
        <v>2769</v>
      </c>
      <c r="N189">
        <v>4</v>
      </c>
      <c r="O189">
        <v>1</v>
      </c>
      <c r="P189" s="18">
        <f>SUM(Table1[[#This Row],[Team A Goals]:[Team B Goals]])</f>
        <v>5</v>
      </c>
      <c r="Q189" s="17" t="str" cm="1">
        <f t="array" ref="Q189">_xlfn.IFS(Table1[[#This Row],[Team A Goals]]&gt;Table1[[#This Row],[Team B Goals]],"team a won",Table1[[#This Row],[Team A Goals]]&lt;Table1[[#This Row],[Team B Goals]],"team b won",Table1[[#This Row],[Team A Goals]]=Table1[[#This Row],[Team B Goals]],"draw")</f>
        <v>team a won</v>
      </c>
      <c r="R189" s="17" t="str" cm="1">
        <f t="array" ref="R189">_xlfn.IFS(Table1[[#This Row],[Total Goals]]&gt;=3,"over 2.5 goals",Table1[[#This Row],[Total Goals]]&lt;=2,"under 2.5 goals")</f>
        <v>over 2.5 goals</v>
      </c>
    </row>
    <row r="190" spans="11:18" x14ac:dyDescent="0.25">
      <c r="K190" s="11">
        <v>39613</v>
      </c>
      <c r="L190" t="s">
        <v>2779</v>
      </c>
      <c r="M190" t="s">
        <v>2768</v>
      </c>
      <c r="N190">
        <v>0</v>
      </c>
      <c r="O190">
        <v>1</v>
      </c>
      <c r="P190" s="18">
        <f>SUM(Table1[[#This Row],[Team A Goals]:[Team B Goals]])</f>
        <v>1</v>
      </c>
      <c r="Q190" s="17" t="str" cm="1">
        <f t="array" ref="Q190">_xlfn.IFS(Table1[[#This Row],[Team A Goals]]&gt;Table1[[#This Row],[Team B Goals]],"team a won",Table1[[#This Row],[Team A Goals]]&lt;Table1[[#This Row],[Team B Goals]],"team b won",Table1[[#This Row],[Team A Goals]]=Table1[[#This Row],[Team B Goals]],"draw")</f>
        <v>team b won</v>
      </c>
      <c r="R190" s="17" t="str" cm="1">
        <f t="array" ref="R190">_xlfn.IFS(Table1[[#This Row],[Total Goals]]&gt;=3,"over 2.5 goals",Table1[[#This Row],[Total Goals]]&lt;=2,"under 2.5 goals")</f>
        <v>under 2.5 goals</v>
      </c>
    </row>
    <row r="191" spans="11:18" x14ac:dyDescent="0.25">
      <c r="K191" s="11">
        <v>39613</v>
      </c>
      <c r="L191" t="s">
        <v>2783</v>
      </c>
      <c r="M191" t="s">
        <v>2772</v>
      </c>
      <c r="N191">
        <v>1</v>
      </c>
      <c r="O191">
        <v>2</v>
      </c>
      <c r="P191" s="18">
        <f>SUM(Table1[[#This Row],[Team A Goals]:[Team B Goals]])</f>
        <v>3</v>
      </c>
      <c r="Q191" s="17" t="str" cm="1">
        <f t="array" ref="Q191">_xlfn.IFS(Table1[[#This Row],[Team A Goals]]&gt;Table1[[#This Row],[Team B Goals]],"team a won",Table1[[#This Row],[Team A Goals]]&lt;Table1[[#This Row],[Team B Goals]],"team b won",Table1[[#This Row],[Team A Goals]]=Table1[[#This Row],[Team B Goals]],"draw")</f>
        <v>team b won</v>
      </c>
      <c r="R191" s="17" t="str" cm="1">
        <f t="array" ref="R191">_xlfn.IFS(Table1[[#This Row],[Total Goals]]&gt;=3,"over 2.5 goals",Table1[[#This Row],[Total Goals]]&lt;=2,"under 2.5 goals")</f>
        <v>over 2.5 goals</v>
      </c>
    </row>
    <row r="192" spans="11:18" x14ac:dyDescent="0.25">
      <c r="K192" s="11">
        <v>39614</v>
      </c>
      <c r="L192" t="s">
        <v>2785</v>
      </c>
      <c r="M192" t="s">
        <v>2780</v>
      </c>
      <c r="N192">
        <v>2</v>
      </c>
      <c r="O192">
        <v>0</v>
      </c>
      <c r="P192" s="18">
        <f>SUM(Table1[[#This Row],[Team A Goals]:[Team B Goals]])</f>
        <v>2</v>
      </c>
      <c r="Q192" s="17" t="str" cm="1">
        <f t="array" ref="Q192">_xlfn.IFS(Table1[[#This Row],[Team A Goals]]&gt;Table1[[#This Row],[Team B Goals]],"team a won",Table1[[#This Row],[Team A Goals]]&lt;Table1[[#This Row],[Team B Goals]],"team b won",Table1[[#This Row],[Team A Goals]]=Table1[[#This Row],[Team B Goals]],"draw")</f>
        <v>team a won</v>
      </c>
      <c r="R192" s="17" t="str" cm="1">
        <f t="array" ref="R192">_xlfn.IFS(Table1[[#This Row],[Total Goals]]&gt;=3,"over 2.5 goals",Table1[[#This Row],[Total Goals]]&lt;=2,"under 2.5 goals")</f>
        <v>under 2.5 goals</v>
      </c>
    </row>
    <row r="193" spans="11:18" x14ac:dyDescent="0.25">
      <c r="K193" s="11">
        <v>39614</v>
      </c>
      <c r="L193" t="s">
        <v>2788</v>
      </c>
      <c r="M193" t="s">
        <v>2786</v>
      </c>
      <c r="N193">
        <v>3</v>
      </c>
      <c r="O193">
        <v>2</v>
      </c>
      <c r="P193" s="18">
        <f>SUM(Table1[[#This Row],[Team A Goals]:[Team B Goals]])</f>
        <v>5</v>
      </c>
      <c r="Q193" s="17" t="str" cm="1">
        <f t="array" ref="Q193">_xlfn.IFS(Table1[[#This Row],[Team A Goals]]&gt;Table1[[#This Row],[Team B Goals]],"team a won",Table1[[#This Row],[Team A Goals]]&lt;Table1[[#This Row],[Team B Goals]],"team b won",Table1[[#This Row],[Team A Goals]]=Table1[[#This Row],[Team B Goals]],"draw")</f>
        <v>team a won</v>
      </c>
      <c r="R193" s="17" t="str" cm="1">
        <f t="array" ref="R193">_xlfn.IFS(Table1[[#This Row],[Total Goals]]&gt;=3,"over 2.5 goals",Table1[[#This Row],[Total Goals]]&lt;=2,"under 2.5 goals")</f>
        <v>over 2.5 goals</v>
      </c>
    </row>
    <row r="194" spans="11:18" x14ac:dyDescent="0.25">
      <c r="K194" s="11">
        <v>39615</v>
      </c>
      <c r="L194" t="s">
        <v>2794</v>
      </c>
      <c r="M194" t="s">
        <v>2777</v>
      </c>
      <c r="N194">
        <v>0</v>
      </c>
      <c r="O194">
        <v>1</v>
      </c>
      <c r="P194" s="18">
        <f>SUM(Table1[[#This Row],[Team A Goals]:[Team B Goals]])</f>
        <v>1</v>
      </c>
      <c r="Q194" s="17" t="str" cm="1">
        <f t="array" ref="Q194">_xlfn.IFS(Table1[[#This Row],[Team A Goals]]&gt;Table1[[#This Row],[Team B Goals]],"team a won",Table1[[#This Row],[Team A Goals]]&lt;Table1[[#This Row],[Team B Goals]],"team b won",Table1[[#This Row],[Team A Goals]]=Table1[[#This Row],[Team B Goals]],"draw")</f>
        <v>team b won</v>
      </c>
      <c r="R194" s="17" t="str" cm="1">
        <f t="array" ref="R194">_xlfn.IFS(Table1[[#This Row],[Total Goals]]&gt;=3,"over 2.5 goals",Table1[[#This Row],[Total Goals]]&lt;=2,"under 2.5 goals")</f>
        <v>under 2.5 goals</v>
      </c>
    </row>
    <row r="195" spans="11:18" x14ac:dyDescent="0.25">
      <c r="K195" s="11">
        <v>39615</v>
      </c>
      <c r="L195" t="s">
        <v>2795</v>
      </c>
      <c r="M195" t="s">
        <v>2789</v>
      </c>
      <c r="N195">
        <v>0</v>
      </c>
      <c r="O195">
        <v>1</v>
      </c>
      <c r="P195" s="18">
        <f>SUM(Table1[[#This Row],[Team A Goals]:[Team B Goals]])</f>
        <v>1</v>
      </c>
      <c r="Q195" s="17" t="str" cm="1">
        <f t="array" ref="Q195">_xlfn.IFS(Table1[[#This Row],[Team A Goals]]&gt;Table1[[#This Row],[Team B Goals]],"team a won",Table1[[#This Row],[Team A Goals]]&lt;Table1[[#This Row],[Team B Goals]],"team b won",Table1[[#This Row],[Team A Goals]]=Table1[[#This Row],[Team B Goals]],"draw")</f>
        <v>team b won</v>
      </c>
      <c r="R195" s="17" t="str" cm="1">
        <f t="array" ref="R195">_xlfn.IFS(Table1[[#This Row],[Total Goals]]&gt;=3,"over 2.5 goals",Table1[[#This Row],[Total Goals]]&lt;=2,"under 2.5 goals")</f>
        <v>under 2.5 goals</v>
      </c>
    </row>
    <row r="196" spans="11:18" x14ac:dyDescent="0.25">
      <c r="K196" s="11">
        <v>39616</v>
      </c>
      <c r="L196" t="s">
        <v>2769</v>
      </c>
      <c r="M196" t="s">
        <v>2775</v>
      </c>
      <c r="N196">
        <v>0</v>
      </c>
      <c r="O196">
        <v>2</v>
      </c>
      <c r="P196" s="18">
        <f>SUM(Table1[[#This Row],[Team A Goals]:[Team B Goals]])</f>
        <v>2</v>
      </c>
      <c r="Q196" s="17" t="str" cm="1">
        <f t="array" ref="Q196">_xlfn.IFS(Table1[[#This Row],[Team A Goals]]&gt;Table1[[#This Row],[Team B Goals]],"team a won",Table1[[#This Row],[Team A Goals]]&lt;Table1[[#This Row],[Team B Goals]],"team b won",Table1[[#This Row],[Team A Goals]]=Table1[[#This Row],[Team B Goals]],"draw")</f>
        <v>team b won</v>
      </c>
      <c r="R196" s="17" t="str" cm="1">
        <f t="array" ref="R196">_xlfn.IFS(Table1[[#This Row],[Total Goals]]&gt;=3,"over 2.5 goals",Table1[[#This Row],[Total Goals]]&lt;=2,"under 2.5 goals")</f>
        <v>under 2.5 goals</v>
      </c>
    </row>
    <row r="197" spans="11:18" x14ac:dyDescent="0.25">
      <c r="K197" s="11">
        <v>39616</v>
      </c>
      <c r="L197" t="s">
        <v>2778</v>
      </c>
      <c r="M197" t="s">
        <v>2781</v>
      </c>
      <c r="N197">
        <v>2</v>
      </c>
      <c r="O197">
        <v>0</v>
      </c>
      <c r="P197" s="18">
        <f>SUM(Table1[[#This Row],[Team A Goals]:[Team B Goals]])</f>
        <v>2</v>
      </c>
      <c r="Q197" s="17" t="str" cm="1">
        <f t="array" ref="Q197">_xlfn.IFS(Table1[[#This Row],[Team A Goals]]&gt;Table1[[#This Row],[Team B Goals]],"team a won",Table1[[#This Row],[Team A Goals]]&lt;Table1[[#This Row],[Team B Goals]],"team b won",Table1[[#This Row],[Team A Goals]]=Table1[[#This Row],[Team B Goals]],"draw")</f>
        <v>team a won</v>
      </c>
      <c r="R197" s="17" t="str" cm="1">
        <f t="array" ref="R197">_xlfn.IFS(Table1[[#This Row],[Total Goals]]&gt;=3,"over 2.5 goals",Table1[[#This Row],[Total Goals]]&lt;=2,"under 2.5 goals")</f>
        <v>under 2.5 goals</v>
      </c>
    </row>
    <row r="198" spans="11:18" x14ac:dyDescent="0.25">
      <c r="K198" s="11">
        <v>39617</v>
      </c>
      <c r="L198" t="s">
        <v>2779</v>
      </c>
      <c r="M198" t="s">
        <v>2772</v>
      </c>
      <c r="N198">
        <v>1</v>
      </c>
      <c r="O198">
        <v>2</v>
      </c>
      <c r="P198" s="18">
        <f>SUM(Table1[[#This Row],[Team A Goals]:[Team B Goals]])</f>
        <v>3</v>
      </c>
      <c r="Q198" s="17" t="str" cm="1">
        <f t="array" ref="Q198">_xlfn.IFS(Table1[[#This Row],[Team A Goals]]&gt;Table1[[#This Row],[Team B Goals]],"team a won",Table1[[#This Row],[Team A Goals]]&lt;Table1[[#This Row],[Team B Goals]],"team b won",Table1[[#This Row],[Team A Goals]]=Table1[[#This Row],[Team B Goals]],"draw")</f>
        <v>team b won</v>
      </c>
      <c r="R198" s="17" t="str" cm="1">
        <f t="array" ref="R198">_xlfn.IFS(Table1[[#This Row],[Total Goals]]&gt;=3,"over 2.5 goals",Table1[[#This Row],[Total Goals]]&lt;=2,"under 2.5 goals")</f>
        <v>over 2.5 goals</v>
      </c>
    </row>
    <row r="199" spans="11:18" x14ac:dyDescent="0.25">
      <c r="K199" s="11">
        <v>39617</v>
      </c>
      <c r="L199" t="s">
        <v>2768</v>
      </c>
      <c r="M199" t="s">
        <v>2783</v>
      </c>
      <c r="N199">
        <v>2</v>
      </c>
      <c r="O199">
        <v>0</v>
      </c>
      <c r="P199" s="18">
        <f>SUM(Table1[[#This Row],[Team A Goals]:[Team B Goals]])</f>
        <v>2</v>
      </c>
      <c r="Q199" s="17" t="str" cm="1">
        <f t="array" ref="Q199">_xlfn.IFS(Table1[[#This Row],[Team A Goals]]&gt;Table1[[#This Row],[Team B Goals]],"team a won",Table1[[#This Row],[Team A Goals]]&lt;Table1[[#This Row],[Team B Goals]],"team b won",Table1[[#This Row],[Team A Goals]]=Table1[[#This Row],[Team B Goals]],"draw")</f>
        <v>team a won</v>
      </c>
      <c r="R199" s="17" t="str" cm="1">
        <f t="array" ref="R199">_xlfn.IFS(Table1[[#This Row],[Total Goals]]&gt;=3,"over 2.5 goals",Table1[[#This Row],[Total Goals]]&lt;=2,"under 2.5 goals")</f>
        <v>under 2.5 goals</v>
      </c>
    </row>
    <row r="200" spans="11:18" x14ac:dyDescent="0.25">
      <c r="K200" s="11">
        <v>39618</v>
      </c>
      <c r="L200" t="s">
        <v>2780</v>
      </c>
      <c r="M200" t="s">
        <v>2777</v>
      </c>
      <c r="N200">
        <v>2</v>
      </c>
      <c r="O200">
        <v>3</v>
      </c>
      <c r="P200" s="18">
        <f>SUM(Table1[[#This Row],[Team A Goals]:[Team B Goals]])</f>
        <v>5</v>
      </c>
      <c r="Q200" s="17" t="str" cm="1">
        <f t="array" ref="Q200">_xlfn.IFS(Table1[[#This Row],[Team A Goals]]&gt;Table1[[#This Row],[Team B Goals]],"team a won",Table1[[#This Row],[Team A Goals]]&lt;Table1[[#This Row],[Team B Goals]],"team b won",Table1[[#This Row],[Team A Goals]]=Table1[[#This Row],[Team B Goals]],"draw")</f>
        <v>team b won</v>
      </c>
      <c r="R200" s="17" t="str" cm="1">
        <f t="array" ref="R200">_xlfn.IFS(Table1[[#This Row],[Total Goals]]&gt;=3,"over 2.5 goals",Table1[[#This Row],[Total Goals]]&lt;=2,"under 2.5 goals")</f>
        <v>over 2.5 goals</v>
      </c>
    </row>
    <row r="201" spans="11:18" x14ac:dyDescent="0.25">
      <c r="K201" s="11">
        <v>39619</v>
      </c>
      <c r="L201" t="s">
        <v>2789</v>
      </c>
      <c r="M201" t="s">
        <v>2788</v>
      </c>
      <c r="N201">
        <v>1</v>
      </c>
      <c r="O201">
        <v>1</v>
      </c>
      <c r="P201" s="18">
        <f>SUM(Table1[[#This Row],[Team A Goals]:[Team B Goals]])</f>
        <v>2</v>
      </c>
      <c r="Q201" s="17" t="str" cm="1">
        <f t="array" ref="Q201">_xlfn.IFS(Table1[[#This Row],[Team A Goals]]&gt;Table1[[#This Row],[Team B Goals]],"team a won",Table1[[#This Row],[Team A Goals]]&lt;Table1[[#This Row],[Team B Goals]],"team b won",Table1[[#This Row],[Team A Goals]]=Table1[[#This Row],[Team B Goals]],"draw")</f>
        <v>draw</v>
      </c>
      <c r="R201" s="17" t="str" cm="1">
        <f t="array" ref="R201">_xlfn.IFS(Table1[[#This Row],[Total Goals]]&gt;=3,"over 2.5 goals",Table1[[#This Row],[Total Goals]]&lt;=2,"under 2.5 goals")</f>
        <v>under 2.5 goals</v>
      </c>
    </row>
    <row r="202" spans="11:18" x14ac:dyDescent="0.25">
      <c r="K202" s="11">
        <v>39620</v>
      </c>
      <c r="L202" t="s">
        <v>2778</v>
      </c>
      <c r="M202" t="s">
        <v>2768</v>
      </c>
      <c r="N202">
        <v>1</v>
      </c>
      <c r="O202">
        <v>3</v>
      </c>
      <c r="P202" s="18">
        <f>SUM(Table1[[#This Row],[Team A Goals]:[Team B Goals]])</f>
        <v>4</v>
      </c>
      <c r="Q202" s="17" t="str" cm="1">
        <f t="array" ref="Q202">_xlfn.IFS(Table1[[#This Row],[Team A Goals]]&gt;Table1[[#This Row],[Team B Goals]],"team a won",Table1[[#This Row],[Team A Goals]]&lt;Table1[[#This Row],[Team B Goals]],"team b won",Table1[[#This Row],[Team A Goals]]=Table1[[#This Row],[Team B Goals]],"draw")</f>
        <v>team b won</v>
      </c>
      <c r="R202" s="17" t="str" cm="1">
        <f t="array" ref="R202">_xlfn.IFS(Table1[[#This Row],[Total Goals]]&gt;=3,"over 2.5 goals",Table1[[#This Row],[Total Goals]]&lt;=2,"under 2.5 goals")</f>
        <v>over 2.5 goals</v>
      </c>
    </row>
    <row r="203" spans="11:18" x14ac:dyDescent="0.25">
      <c r="K203" s="11">
        <v>39621</v>
      </c>
      <c r="L203" t="s">
        <v>2772</v>
      </c>
      <c r="M203" t="s">
        <v>2775</v>
      </c>
      <c r="N203">
        <v>0</v>
      </c>
      <c r="O203">
        <v>0</v>
      </c>
      <c r="P203" s="18">
        <f>SUM(Table1[[#This Row],[Team A Goals]:[Team B Goals]])</f>
        <v>0</v>
      </c>
      <c r="Q203" s="17" t="str" cm="1">
        <f t="array" ref="Q203">_xlfn.IFS(Table1[[#This Row],[Team A Goals]]&gt;Table1[[#This Row],[Team B Goals]],"team a won",Table1[[#This Row],[Team A Goals]]&lt;Table1[[#This Row],[Team B Goals]],"team b won",Table1[[#This Row],[Team A Goals]]=Table1[[#This Row],[Team B Goals]],"draw")</f>
        <v>draw</v>
      </c>
      <c r="R203" s="17" t="str" cm="1">
        <f t="array" ref="R203">_xlfn.IFS(Table1[[#This Row],[Total Goals]]&gt;=3,"over 2.5 goals",Table1[[#This Row],[Total Goals]]&lt;=2,"under 2.5 goals")</f>
        <v>under 2.5 goals</v>
      </c>
    </row>
    <row r="204" spans="11:18" x14ac:dyDescent="0.25">
      <c r="K204" s="11">
        <v>39624</v>
      </c>
      <c r="L204" t="s">
        <v>2777</v>
      </c>
      <c r="M204" t="s">
        <v>2788</v>
      </c>
      <c r="N204">
        <v>3</v>
      </c>
      <c r="O204">
        <v>2</v>
      </c>
      <c r="P204" s="18">
        <f>SUM(Table1[[#This Row],[Team A Goals]:[Team B Goals]])</f>
        <v>5</v>
      </c>
      <c r="Q204" s="17" t="str" cm="1">
        <f t="array" ref="Q204">_xlfn.IFS(Table1[[#This Row],[Team A Goals]]&gt;Table1[[#This Row],[Team B Goals]],"team a won",Table1[[#This Row],[Team A Goals]]&lt;Table1[[#This Row],[Team B Goals]],"team b won",Table1[[#This Row],[Team A Goals]]=Table1[[#This Row],[Team B Goals]],"draw")</f>
        <v>team a won</v>
      </c>
      <c r="R204" s="17" t="str" cm="1">
        <f t="array" ref="R204">_xlfn.IFS(Table1[[#This Row],[Total Goals]]&gt;=3,"over 2.5 goals",Table1[[#This Row],[Total Goals]]&lt;=2,"under 2.5 goals")</f>
        <v>over 2.5 goals</v>
      </c>
    </row>
    <row r="205" spans="11:18" x14ac:dyDescent="0.25">
      <c r="K205" s="11">
        <v>39625</v>
      </c>
      <c r="L205" t="s">
        <v>2768</v>
      </c>
      <c r="M205" t="s">
        <v>2772</v>
      </c>
      <c r="N205">
        <v>0</v>
      </c>
      <c r="O205">
        <v>3</v>
      </c>
      <c r="P205" s="18">
        <f>SUM(Table1[[#This Row],[Team A Goals]:[Team B Goals]])</f>
        <v>3</v>
      </c>
      <c r="Q205" s="17" t="str" cm="1">
        <f t="array" ref="Q205">_xlfn.IFS(Table1[[#This Row],[Team A Goals]]&gt;Table1[[#This Row],[Team B Goals]],"team a won",Table1[[#This Row],[Team A Goals]]&lt;Table1[[#This Row],[Team B Goals]],"team b won",Table1[[#This Row],[Team A Goals]]=Table1[[#This Row],[Team B Goals]],"draw")</f>
        <v>team b won</v>
      </c>
      <c r="R205" s="17" t="str" cm="1">
        <f t="array" ref="R205">_xlfn.IFS(Table1[[#This Row],[Total Goals]]&gt;=3,"over 2.5 goals",Table1[[#This Row],[Total Goals]]&lt;=2,"under 2.5 goals")</f>
        <v>over 2.5 goals</v>
      </c>
    </row>
    <row r="206" spans="11:18" x14ac:dyDescent="0.25">
      <c r="K206" s="11">
        <v>39628</v>
      </c>
      <c r="L206" t="s">
        <v>2777</v>
      </c>
      <c r="M206" t="s">
        <v>2772</v>
      </c>
      <c r="N206">
        <v>0</v>
      </c>
      <c r="O206">
        <v>1</v>
      </c>
      <c r="P206" s="18">
        <f>SUM(Table1[[#This Row],[Team A Goals]:[Team B Goals]])</f>
        <v>1</v>
      </c>
      <c r="Q206" s="17" t="str" cm="1">
        <f t="array" ref="Q206">_xlfn.IFS(Table1[[#This Row],[Team A Goals]]&gt;Table1[[#This Row],[Team B Goals]],"team a won",Table1[[#This Row],[Team A Goals]]&lt;Table1[[#This Row],[Team B Goals]],"team b won",Table1[[#This Row],[Team A Goals]]=Table1[[#This Row],[Team B Goals]],"draw")</f>
        <v>team b won</v>
      </c>
      <c r="R206" s="17" t="str" cm="1">
        <f t="array" ref="R206">_xlfn.IFS(Table1[[#This Row],[Total Goals]]&gt;=3,"over 2.5 goals",Table1[[#This Row],[Total Goals]]&lt;=2,"under 2.5 goals")</f>
        <v>under 2.5 goals</v>
      </c>
    </row>
    <row r="207" spans="11:18" x14ac:dyDescent="0.25">
      <c r="K207" s="11">
        <v>41068</v>
      </c>
      <c r="L207" t="s">
        <v>2795</v>
      </c>
      <c r="M207" t="s">
        <v>2779</v>
      </c>
      <c r="N207">
        <v>1</v>
      </c>
      <c r="O207">
        <v>1</v>
      </c>
      <c r="P207" s="18">
        <f>SUM(Table1[[#This Row],[Team A Goals]:[Team B Goals]])</f>
        <v>2</v>
      </c>
      <c r="Q207" s="17" t="str" cm="1">
        <f t="array" ref="Q207">_xlfn.IFS(Table1[[#This Row],[Team A Goals]]&gt;Table1[[#This Row],[Team B Goals]],"team a won",Table1[[#This Row],[Team A Goals]]&lt;Table1[[#This Row],[Team B Goals]],"team b won",Table1[[#This Row],[Team A Goals]]=Table1[[#This Row],[Team B Goals]],"draw")</f>
        <v>draw</v>
      </c>
      <c r="R207" s="17" t="str" cm="1">
        <f t="array" ref="R207">_xlfn.IFS(Table1[[#This Row],[Total Goals]]&gt;=3,"over 2.5 goals",Table1[[#This Row],[Total Goals]]&lt;=2,"under 2.5 goals")</f>
        <v>under 2.5 goals</v>
      </c>
    </row>
    <row r="208" spans="11:18" x14ac:dyDescent="0.25">
      <c r="K208" s="11">
        <v>41068</v>
      </c>
      <c r="L208" t="s">
        <v>2768</v>
      </c>
      <c r="M208" t="s">
        <v>2786</v>
      </c>
      <c r="N208">
        <v>4</v>
      </c>
      <c r="O208">
        <v>1</v>
      </c>
      <c r="P208" s="18">
        <f>SUM(Table1[[#This Row],[Team A Goals]:[Team B Goals]])</f>
        <v>5</v>
      </c>
      <c r="Q208" s="17" t="str" cm="1">
        <f t="array" ref="Q208">_xlfn.IFS(Table1[[#This Row],[Team A Goals]]&gt;Table1[[#This Row],[Team B Goals]],"team a won",Table1[[#This Row],[Team A Goals]]&lt;Table1[[#This Row],[Team B Goals]],"team b won",Table1[[#This Row],[Team A Goals]]=Table1[[#This Row],[Team B Goals]],"draw")</f>
        <v>team a won</v>
      </c>
      <c r="R208" s="17" t="str" cm="1">
        <f t="array" ref="R208">_xlfn.IFS(Table1[[#This Row],[Total Goals]]&gt;=3,"over 2.5 goals",Table1[[#This Row],[Total Goals]]&lt;=2,"under 2.5 goals")</f>
        <v>over 2.5 goals</v>
      </c>
    </row>
    <row r="209" spans="11:18" x14ac:dyDescent="0.25">
      <c r="K209" s="11">
        <v>41069</v>
      </c>
      <c r="L209" t="s">
        <v>2777</v>
      </c>
      <c r="M209" t="s">
        <v>2780</v>
      </c>
      <c r="N209">
        <v>1</v>
      </c>
      <c r="O209">
        <v>0</v>
      </c>
      <c r="P209" s="18">
        <f>SUM(Table1[[#This Row],[Team A Goals]:[Team B Goals]])</f>
        <v>1</v>
      </c>
      <c r="Q209" s="17" t="str" cm="1">
        <f t="array" ref="Q209">_xlfn.IFS(Table1[[#This Row],[Team A Goals]]&gt;Table1[[#This Row],[Team B Goals]],"team a won",Table1[[#This Row],[Team A Goals]]&lt;Table1[[#This Row],[Team B Goals]],"team b won",Table1[[#This Row],[Team A Goals]]=Table1[[#This Row],[Team B Goals]],"draw")</f>
        <v>team a won</v>
      </c>
      <c r="R209" s="17" t="str" cm="1">
        <f t="array" ref="R209">_xlfn.IFS(Table1[[#This Row],[Total Goals]]&gt;=3,"over 2.5 goals",Table1[[#This Row],[Total Goals]]&lt;=2,"under 2.5 goals")</f>
        <v>under 2.5 goals</v>
      </c>
    </row>
    <row r="210" spans="11:18" x14ac:dyDescent="0.25">
      <c r="K210" s="11">
        <v>41069</v>
      </c>
      <c r="L210" t="s">
        <v>2778</v>
      </c>
      <c r="M210" t="s">
        <v>2771</v>
      </c>
      <c r="N210">
        <v>0</v>
      </c>
      <c r="O210">
        <v>1</v>
      </c>
      <c r="P210" s="18">
        <f>SUM(Table1[[#This Row],[Team A Goals]:[Team B Goals]])</f>
        <v>1</v>
      </c>
      <c r="Q210" s="17" t="str" cm="1">
        <f t="array" ref="Q210">_xlfn.IFS(Table1[[#This Row],[Team A Goals]]&gt;Table1[[#This Row],[Team B Goals]],"team a won",Table1[[#This Row],[Team A Goals]]&lt;Table1[[#This Row],[Team B Goals]],"team b won",Table1[[#This Row],[Team A Goals]]=Table1[[#This Row],[Team B Goals]],"draw")</f>
        <v>team b won</v>
      </c>
      <c r="R210" s="17" t="str" cm="1">
        <f t="array" ref="R210">_xlfn.IFS(Table1[[#This Row],[Total Goals]]&gt;=3,"over 2.5 goals",Table1[[#This Row],[Total Goals]]&lt;=2,"under 2.5 goals")</f>
        <v>under 2.5 goals</v>
      </c>
    </row>
    <row r="211" spans="11:18" x14ac:dyDescent="0.25">
      <c r="K211" s="11">
        <v>41070</v>
      </c>
      <c r="L211" t="s">
        <v>2782</v>
      </c>
      <c r="M211" t="s">
        <v>2789</v>
      </c>
      <c r="N211">
        <v>1</v>
      </c>
      <c r="O211">
        <v>3</v>
      </c>
      <c r="P211" s="18">
        <f>SUM(Table1[[#This Row],[Team A Goals]:[Team B Goals]])</f>
        <v>4</v>
      </c>
      <c r="Q211" s="17" t="str" cm="1">
        <f t="array" ref="Q211">_xlfn.IFS(Table1[[#This Row],[Team A Goals]]&gt;Table1[[#This Row],[Team B Goals]],"team a won",Table1[[#This Row],[Team A Goals]]&lt;Table1[[#This Row],[Team B Goals]],"team b won",Table1[[#This Row],[Team A Goals]]=Table1[[#This Row],[Team B Goals]],"draw")</f>
        <v>team b won</v>
      </c>
      <c r="R211" s="17" t="str" cm="1">
        <f t="array" ref="R211">_xlfn.IFS(Table1[[#This Row],[Total Goals]]&gt;=3,"over 2.5 goals",Table1[[#This Row],[Total Goals]]&lt;=2,"under 2.5 goals")</f>
        <v>over 2.5 goals</v>
      </c>
    </row>
    <row r="212" spans="11:18" x14ac:dyDescent="0.25">
      <c r="K212" s="11">
        <v>41070</v>
      </c>
      <c r="L212" t="s">
        <v>2772</v>
      </c>
      <c r="M212" t="s">
        <v>2775</v>
      </c>
      <c r="N212">
        <v>1</v>
      </c>
      <c r="O212">
        <v>1</v>
      </c>
      <c r="P212" s="18">
        <f>SUM(Table1[[#This Row],[Team A Goals]:[Team B Goals]])</f>
        <v>2</v>
      </c>
      <c r="Q212" s="17" t="str" cm="1">
        <f t="array" ref="Q212">_xlfn.IFS(Table1[[#This Row],[Team A Goals]]&gt;Table1[[#This Row],[Team B Goals]],"team a won",Table1[[#This Row],[Team A Goals]]&lt;Table1[[#This Row],[Team B Goals]],"team b won",Table1[[#This Row],[Team A Goals]]=Table1[[#This Row],[Team B Goals]],"draw")</f>
        <v>draw</v>
      </c>
      <c r="R212" s="17" t="str" cm="1">
        <f t="array" ref="R212">_xlfn.IFS(Table1[[#This Row],[Total Goals]]&gt;=3,"over 2.5 goals",Table1[[#This Row],[Total Goals]]&lt;=2,"under 2.5 goals")</f>
        <v>under 2.5 goals</v>
      </c>
    </row>
    <row r="213" spans="11:18" x14ac:dyDescent="0.25">
      <c r="K213" s="11">
        <v>41071</v>
      </c>
      <c r="L213" t="s">
        <v>2769</v>
      </c>
      <c r="M213" t="s">
        <v>2774</v>
      </c>
      <c r="N213">
        <v>1</v>
      </c>
      <c r="O213">
        <v>1</v>
      </c>
      <c r="P213" s="18">
        <f>SUM(Table1[[#This Row],[Team A Goals]:[Team B Goals]])</f>
        <v>2</v>
      </c>
      <c r="Q213" s="17" t="str" cm="1">
        <f t="array" ref="Q213">_xlfn.IFS(Table1[[#This Row],[Team A Goals]]&gt;Table1[[#This Row],[Team B Goals]],"team a won",Table1[[#This Row],[Team A Goals]]&lt;Table1[[#This Row],[Team B Goals]],"team b won",Table1[[#This Row],[Team A Goals]]=Table1[[#This Row],[Team B Goals]],"draw")</f>
        <v>draw</v>
      </c>
      <c r="R213" s="17" t="str" cm="1">
        <f t="array" ref="R213">_xlfn.IFS(Table1[[#This Row],[Total Goals]]&gt;=3,"over 2.5 goals",Table1[[#This Row],[Total Goals]]&lt;=2,"under 2.5 goals")</f>
        <v>under 2.5 goals</v>
      </c>
    </row>
    <row r="214" spans="11:18" x14ac:dyDescent="0.25">
      <c r="K214" s="11">
        <v>41071</v>
      </c>
      <c r="L214" t="s">
        <v>2796</v>
      </c>
      <c r="M214" t="s">
        <v>2783</v>
      </c>
      <c r="N214">
        <v>2</v>
      </c>
      <c r="O214">
        <v>1</v>
      </c>
      <c r="P214" s="18">
        <f>SUM(Table1[[#This Row],[Team A Goals]:[Team B Goals]])</f>
        <v>3</v>
      </c>
      <c r="Q214" s="17" t="str" cm="1">
        <f t="array" ref="Q214">_xlfn.IFS(Table1[[#This Row],[Team A Goals]]&gt;Table1[[#This Row],[Team B Goals]],"team a won",Table1[[#This Row],[Team A Goals]]&lt;Table1[[#This Row],[Team B Goals]],"team b won",Table1[[#This Row],[Team A Goals]]=Table1[[#This Row],[Team B Goals]],"draw")</f>
        <v>team a won</v>
      </c>
      <c r="R214" s="17" t="str" cm="1">
        <f t="array" ref="R214">_xlfn.IFS(Table1[[#This Row],[Total Goals]]&gt;=3,"over 2.5 goals",Table1[[#This Row],[Total Goals]]&lt;=2,"under 2.5 goals")</f>
        <v>over 2.5 goals</v>
      </c>
    </row>
    <row r="215" spans="11:18" x14ac:dyDescent="0.25">
      <c r="K215" s="11">
        <v>41072</v>
      </c>
      <c r="L215" t="s">
        <v>2779</v>
      </c>
      <c r="M215" t="s">
        <v>2786</v>
      </c>
      <c r="N215">
        <v>1</v>
      </c>
      <c r="O215">
        <v>2</v>
      </c>
      <c r="P215" s="18">
        <f>SUM(Table1[[#This Row],[Team A Goals]:[Team B Goals]])</f>
        <v>3</v>
      </c>
      <c r="Q215" s="17" t="str" cm="1">
        <f t="array" ref="Q215">_xlfn.IFS(Table1[[#This Row],[Team A Goals]]&gt;Table1[[#This Row],[Team B Goals]],"team a won",Table1[[#This Row],[Team A Goals]]&lt;Table1[[#This Row],[Team B Goals]],"team b won",Table1[[#This Row],[Team A Goals]]=Table1[[#This Row],[Team B Goals]],"draw")</f>
        <v>team b won</v>
      </c>
      <c r="R215" s="17" t="str" cm="1">
        <f t="array" ref="R215">_xlfn.IFS(Table1[[#This Row],[Total Goals]]&gt;=3,"over 2.5 goals",Table1[[#This Row],[Total Goals]]&lt;=2,"under 2.5 goals")</f>
        <v>over 2.5 goals</v>
      </c>
    </row>
    <row r="216" spans="11:18" x14ac:dyDescent="0.25">
      <c r="K216" s="11">
        <v>41072</v>
      </c>
      <c r="L216" t="s">
        <v>2795</v>
      </c>
      <c r="M216" t="s">
        <v>2768</v>
      </c>
      <c r="N216">
        <v>1</v>
      </c>
      <c r="O216">
        <v>1</v>
      </c>
      <c r="P216" s="18">
        <f>SUM(Table1[[#This Row],[Team A Goals]:[Team B Goals]])</f>
        <v>2</v>
      </c>
      <c r="Q216" s="17" t="str" cm="1">
        <f t="array" ref="Q216">_xlfn.IFS(Table1[[#This Row],[Team A Goals]]&gt;Table1[[#This Row],[Team B Goals]],"team a won",Table1[[#This Row],[Team A Goals]]&lt;Table1[[#This Row],[Team B Goals]],"team b won",Table1[[#This Row],[Team A Goals]]=Table1[[#This Row],[Team B Goals]],"draw")</f>
        <v>draw</v>
      </c>
      <c r="R216" s="17" t="str" cm="1">
        <f t="array" ref="R216">_xlfn.IFS(Table1[[#This Row],[Total Goals]]&gt;=3,"over 2.5 goals",Table1[[#This Row],[Total Goals]]&lt;=2,"under 2.5 goals")</f>
        <v>under 2.5 goals</v>
      </c>
    </row>
    <row r="217" spans="11:18" x14ac:dyDescent="0.25">
      <c r="K217" s="11">
        <v>41073</v>
      </c>
      <c r="L217" t="s">
        <v>2771</v>
      </c>
      <c r="M217" t="s">
        <v>2780</v>
      </c>
      <c r="N217">
        <v>2</v>
      </c>
      <c r="O217">
        <v>3</v>
      </c>
      <c r="P217" s="18">
        <f>SUM(Table1[[#This Row],[Team A Goals]:[Team B Goals]])</f>
        <v>5</v>
      </c>
      <c r="Q217" s="17" t="str" cm="1">
        <f t="array" ref="Q217">_xlfn.IFS(Table1[[#This Row],[Team A Goals]]&gt;Table1[[#This Row],[Team B Goals]],"team a won",Table1[[#This Row],[Team A Goals]]&lt;Table1[[#This Row],[Team B Goals]],"team b won",Table1[[#This Row],[Team A Goals]]=Table1[[#This Row],[Team B Goals]],"draw")</f>
        <v>team b won</v>
      </c>
      <c r="R217" s="17" t="str" cm="1">
        <f t="array" ref="R217">_xlfn.IFS(Table1[[#This Row],[Total Goals]]&gt;=3,"over 2.5 goals",Table1[[#This Row],[Total Goals]]&lt;=2,"under 2.5 goals")</f>
        <v>over 2.5 goals</v>
      </c>
    </row>
    <row r="218" spans="11:18" x14ac:dyDescent="0.25">
      <c r="K218" s="11">
        <v>41073</v>
      </c>
      <c r="L218" t="s">
        <v>2778</v>
      </c>
      <c r="M218" t="s">
        <v>2777</v>
      </c>
      <c r="N218">
        <v>1</v>
      </c>
      <c r="O218">
        <v>2</v>
      </c>
      <c r="P218" s="18">
        <f>SUM(Table1[[#This Row],[Team A Goals]:[Team B Goals]])</f>
        <v>3</v>
      </c>
      <c r="Q218" s="17" t="str" cm="1">
        <f t="array" ref="Q218">_xlfn.IFS(Table1[[#This Row],[Team A Goals]]&gt;Table1[[#This Row],[Team B Goals]],"team a won",Table1[[#This Row],[Team A Goals]]&lt;Table1[[#This Row],[Team B Goals]],"team b won",Table1[[#This Row],[Team A Goals]]=Table1[[#This Row],[Team B Goals]],"draw")</f>
        <v>team b won</v>
      </c>
      <c r="R218" s="17" t="str" cm="1">
        <f t="array" ref="R218">_xlfn.IFS(Table1[[#This Row],[Total Goals]]&gt;=3,"over 2.5 goals",Table1[[#This Row],[Total Goals]]&lt;=2,"under 2.5 goals")</f>
        <v>over 2.5 goals</v>
      </c>
    </row>
    <row r="219" spans="11:18" x14ac:dyDescent="0.25">
      <c r="K219" s="11">
        <v>41074</v>
      </c>
      <c r="L219" t="s">
        <v>2775</v>
      </c>
      <c r="M219" t="s">
        <v>2789</v>
      </c>
      <c r="N219">
        <v>1</v>
      </c>
      <c r="O219">
        <v>1</v>
      </c>
      <c r="P219" s="18">
        <f>SUM(Table1[[#This Row],[Team A Goals]:[Team B Goals]])</f>
        <v>2</v>
      </c>
      <c r="Q219" s="17" t="str" cm="1">
        <f t="array" ref="Q219">_xlfn.IFS(Table1[[#This Row],[Team A Goals]]&gt;Table1[[#This Row],[Team B Goals]],"team a won",Table1[[#This Row],[Team A Goals]]&lt;Table1[[#This Row],[Team B Goals]],"team b won",Table1[[#This Row],[Team A Goals]]=Table1[[#This Row],[Team B Goals]],"draw")</f>
        <v>draw</v>
      </c>
      <c r="R219" s="17" t="str" cm="1">
        <f t="array" ref="R219">_xlfn.IFS(Table1[[#This Row],[Total Goals]]&gt;=3,"over 2.5 goals",Table1[[#This Row],[Total Goals]]&lt;=2,"under 2.5 goals")</f>
        <v>under 2.5 goals</v>
      </c>
    </row>
    <row r="220" spans="11:18" x14ac:dyDescent="0.25">
      <c r="K220" s="11">
        <v>41074</v>
      </c>
      <c r="L220" t="s">
        <v>2772</v>
      </c>
      <c r="M220" t="s">
        <v>2782</v>
      </c>
      <c r="N220">
        <v>4</v>
      </c>
      <c r="O220">
        <v>0</v>
      </c>
      <c r="P220" s="18">
        <f>SUM(Table1[[#This Row],[Team A Goals]:[Team B Goals]])</f>
        <v>4</v>
      </c>
      <c r="Q220" s="17" t="str" cm="1">
        <f t="array" ref="Q220">_xlfn.IFS(Table1[[#This Row],[Team A Goals]]&gt;Table1[[#This Row],[Team B Goals]],"team a won",Table1[[#This Row],[Team A Goals]]&lt;Table1[[#This Row],[Team B Goals]],"team b won",Table1[[#This Row],[Team A Goals]]=Table1[[#This Row],[Team B Goals]],"draw")</f>
        <v>team a won</v>
      </c>
      <c r="R220" s="17" t="str" cm="1">
        <f t="array" ref="R220">_xlfn.IFS(Table1[[#This Row],[Total Goals]]&gt;=3,"over 2.5 goals",Table1[[#This Row],[Total Goals]]&lt;=2,"under 2.5 goals")</f>
        <v>over 2.5 goals</v>
      </c>
    </row>
    <row r="221" spans="11:18" x14ac:dyDescent="0.25">
      <c r="K221" s="11">
        <v>41075</v>
      </c>
      <c r="L221" t="s">
        <v>2783</v>
      </c>
      <c r="M221" t="s">
        <v>2774</v>
      </c>
      <c r="N221">
        <v>2</v>
      </c>
      <c r="O221">
        <v>3</v>
      </c>
      <c r="P221" s="18">
        <f>SUM(Table1[[#This Row],[Team A Goals]:[Team B Goals]])</f>
        <v>5</v>
      </c>
      <c r="Q221" s="17" t="str" cm="1">
        <f t="array" ref="Q221">_xlfn.IFS(Table1[[#This Row],[Team A Goals]]&gt;Table1[[#This Row],[Team B Goals]],"team a won",Table1[[#This Row],[Team A Goals]]&lt;Table1[[#This Row],[Team B Goals]],"team b won",Table1[[#This Row],[Team A Goals]]=Table1[[#This Row],[Team B Goals]],"draw")</f>
        <v>team b won</v>
      </c>
      <c r="R221" s="17" t="str" cm="1">
        <f t="array" ref="R221">_xlfn.IFS(Table1[[#This Row],[Total Goals]]&gt;=3,"over 2.5 goals",Table1[[#This Row],[Total Goals]]&lt;=2,"under 2.5 goals")</f>
        <v>over 2.5 goals</v>
      </c>
    </row>
    <row r="222" spans="11:18" x14ac:dyDescent="0.25">
      <c r="K222" s="11">
        <v>41075</v>
      </c>
      <c r="L222" t="s">
        <v>2796</v>
      </c>
      <c r="M222" t="s">
        <v>2769</v>
      </c>
      <c r="N222">
        <v>0</v>
      </c>
      <c r="O222">
        <v>2</v>
      </c>
      <c r="P222" s="18">
        <f>SUM(Table1[[#This Row],[Team A Goals]:[Team B Goals]])</f>
        <v>2</v>
      </c>
      <c r="Q222" s="17" t="str" cm="1">
        <f t="array" ref="Q222">_xlfn.IFS(Table1[[#This Row],[Team A Goals]]&gt;Table1[[#This Row],[Team B Goals]],"team a won",Table1[[#This Row],[Team A Goals]]&lt;Table1[[#This Row],[Team B Goals]],"team b won",Table1[[#This Row],[Team A Goals]]=Table1[[#This Row],[Team B Goals]],"draw")</f>
        <v>team b won</v>
      </c>
      <c r="R222" s="17" t="str" cm="1">
        <f t="array" ref="R222">_xlfn.IFS(Table1[[#This Row],[Total Goals]]&gt;=3,"over 2.5 goals",Table1[[#This Row],[Total Goals]]&lt;=2,"under 2.5 goals")</f>
        <v>under 2.5 goals</v>
      </c>
    </row>
    <row r="223" spans="11:18" x14ac:dyDescent="0.25">
      <c r="K223" s="11">
        <v>41076</v>
      </c>
      <c r="L223" t="s">
        <v>2779</v>
      </c>
      <c r="M223" t="s">
        <v>2768</v>
      </c>
      <c r="N223">
        <v>1</v>
      </c>
      <c r="O223">
        <v>0</v>
      </c>
      <c r="P223" s="18">
        <f>SUM(Table1[[#This Row],[Team A Goals]:[Team B Goals]])</f>
        <v>1</v>
      </c>
      <c r="Q223" s="17" t="str" cm="1">
        <f t="array" ref="Q223">_xlfn.IFS(Table1[[#This Row],[Team A Goals]]&gt;Table1[[#This Row],[Team B Goals]],"team a won",Table1[[#This Row],[Team A Goals]]&lt;Table1[[#This Row],[Team B Goals]],"team b won",Table1[[#This Row],[Team A Goals]]=Table1[[#This Row],[Team B Goals]],"draw")</f>
        <v>team a won</v>
      </c>
      <c r="R223" s="17" t="str" cm="1">
        <f t="array" ref="R223">_xlfn.IFS(Table1[[#This Row],[Total Goals]]&gt;=3,"over 2.5 goals",Table1[[#This Row],[Total Goals]]&lt;=2,"under 2.5 goals")</f>
        <v>under 2.5 goals</v>
      </c>
    </row>
    <row r="224" spans="11:18" x14ac:dyDescent="0.25">
      <c r="K224" s="11">
        <v>41076</v>
      </c>
      <c r="L224" t="s">
        <v>2795</v>
      </c>
      <c r="M224" t="s">
        <v>2786</v>
      </c>
      <c r="N224">
        <v>0</v>
      </c>
      <c r="O224">
        <v>1</v>
      </c>
      <c r="P224" s="18">
        <f>SUM(Table1[[#This Row],[Team A Goals]:[Team B Goals]])</f>
        <v>1</v>
      </c>
      <c r="Q224" s="17" t="str" cm="1">
        <f t="array" ref="Q224">_xlfn.IFS(Table1[[#This Row],[Team A Goals]]&gt;Table1[[#This Row],[Team B Goals]],"team a won",Table1[[#This Row],[Team A Goals]]&lt;Table1[[#This Row],[Team B Goals]],"team b won",Table1[[#This Row],[Team A Goals]]=Table1[[#This Row],[Team B Goals]],"draw")</f>
        <v>team b won</v>
      </c>
      <c r="R224" s="17" t="str" cm="1">
        <f t="array" ref="R224">_xlfn.IFS(Table1[[#This Row],[Total Goals]]&gt;=3,"over 2.5 goals",Table1[[#This Row],[Total Goals]]&lt;=2,"under 2.5 goals")</f>
        <v>under 2.5 goals</v>
      </c>
    </row>
    <row r="225" spans="11:18" x14ac:dyDescent="0.25">
      <c r="K225" s="11">
        <v>41077</v>
      </c>
      <c r="L225" t="s">
        <v>2771</v>
      </c>
      <c r="M225" t="s">
        <v>2777</v>
      </c>
      <c r="N225">
        <v>1</v>
      </c>
      <c r="O225">
        <v>2</v>
      </c>
      <c r="P225" s="18">
        <f>SUM(Table1[[#This Row],[Team A Goals]:[Team B Goals]])</f>
        <v>3</v>
      </c>
      <c r="Q225" s="17" t="str" cm="1">
        <f t="array" ref="Q225">_xlfn.IFS(Table1[[#This Row],[Team A Goals]]&gt;Table1[[#This Row],[Team B Goals]],"team a won",Table1[[#This Row],[Team A Goals]]&lt;Table1[[#This Row],[Team B Goals]],"team b won",Table1[[#This Row],[Team A Goals]]=Table1[[#This Row],[Team B Goals]],"draw")</f>
        <v>team b won</v>
      </c>
      <c r="R225" s="17" t="str" cm="1">
        <f t="array" ref="R225">_xlfn.IFS(Table1[[#This Row],[Total Goals]]&gt;=3,"over 2.5 goals",Table1[[#This Row],[Total Goals]]&lt;=2,"under 2.5 goals")</f>
        <v>over 2.5 goals</v>
      </c>
    </row>
    <row r="226" spans="11:18" x14ac:dyDescent="0.25">
      <c r="K226" s="11">
        <v>41077</v>
      </c>
      <c r="L226" t="s">
        <v>2780</v>
      </c>
      <c r="M226" t="s">
        <v>2778</v>
      </c>
      <c r="N226">
        <v>2</v>
      </c>
      <c r="O226">
        <v>1</v>
      </c>
      <c r="P226" s="18">
        <f>SUM(Table1[[#This Row],[Team A Goals]:[Team B Goals]])</f>
        <v>3</v>
      </c>
      <c r="Q226" s="17" t="str" cm="1">
        <f t="array" ref="Q226">_xlfn.IFS(Table1[[#This Row],[Team A Goals]]&gt;Table1[[#This Row],[Team B Goals]],"team a won",Table1[[#This Row],[Team A Goals]]&lt;Table1[[#This Row],[Team B Goals]],"team b won",Table1[[#This Row],[Team A Goals]]=Table1[[#This Row],[Team B Goals]],"draw")</f>
        <v>team a won</v>
      </c>
      <c r="R226" s="17" t="str" cm="1">
        <f t="array" ref="R226">_xlfn.IFS(Table1[[#This Row],[Total Goals]]&gt;=3,"over 2.5 goals",Table1[[#This Row],[Total Goals]]&lt;=2,"under 2.5 goals")</f>
        <v>over 2.5 goals</v>
      </c>
    </row>
    <row r="227" spans="11:18" x14ac:dyDescent="0.25">
      <c r="K227" s="11">
        <v>41078</v>
      </c>
      <c r="L227" t="s">
        <v>2789</v>
      </c>
      <c r="M227" t="s">
        <v>2772</v>
      </c>
      <c r="N227">
        <v>0</v>
      </c>
      <c r="O227">
        <v>1</v>
      </c>
      <c r="P227" s="18">
        <f>SUM(Table1[[#This Row],[Team A Goals]:[Team B Goals]])</f>
        <v>1</v>
      </c>
      <c r="Q227" s="17" t="str" cm="1">
        <f t="array" ref="Q227">_xlfn.IFS(Table1[[#This Row],[Team A Goals]]&gt;Table1[[#This Row],[Team B Goals]],"team a won",Table1[[#This Row],[Team A Goals]]&lt;Table1[[#This Row],[Team B Goals]],"team b won",Table1[[#This Row],[Team A Goals]]=Table1[[#This Row],[Team B Goals]],"draw")</f>
        <v>team b won</v>
      </c>
      <c r="R227" s="17" t="str" cm="1">
        <f t="array" ref="R227">_xlfn.IFS(Table1[[#This Row],[Total Goals]]&gt;=3,"over 2.5 goals",Table1[[#This Row],[Total Goals]]&lt;=2,"under 2.5 goals")</f>
        <v>under 2.5 goals</v>
      </c>
    </row>
    <row r="228" spans="11:18" x14ac:dyDescent="0.25">
      <c r="K228" s="11">
        <v>41078</v>
      </c>
      <c r="L228" t="s">
        <v>2775</v>
      </c>
      <c r="M228" t="s">
        <v>2782</v>
      </c>
      <c r="N228">
        <v>2</v>
      </c>
      <c r="O228">
        <v>0</v>
      </c>
      <c r="P228" s="18">
        <f>SUM(Table1[[#This Row],[Team A Goals]:[Team B Goals]])</f>
        <v>2</v>
      </c>
      <c r="Q228" s="17" t="str" cm="1">
        <f t="array" ref="Q228">_xlfn.IFS(Table1[[#This Row],[Team A Goals]]&gt;Table1[[#This Row],[Team B Goals]],"team a won",Table1[[#This Row],[Team A Goals]]&lt;Table1[[#This Row],[Team B Goals]],"team b won",Table1[[#This Row],[Team A Goals]]=Table1[[#This Row],[Team B Goals]],"draw")</f>
        <v>team a won</v>
      </c>
      <c r="R228" s="17" t="str" cm="1">
        <f t="array" ref="R228">_xlfn.IFS(Table1[[#This Row],[Total Goals]]&gt;=3,"over 2.5 goals",Table1[[#This Row],[Total Goals]]&lt;=2,"under 2.5 goals")</f>
        <v>under 2.5 goals</v>
      </c>
    </row>
    <row r="229" spans="11:18" x14ac:dyDescent="0.25">
      <c r="K229" s="11">
        <v>41079</v>
      </c>
      <c r="L229" t="s">
        <v>2783</v>
      </c>
      <c r="M229" t="s">
        <v>2769</v>
      </c>
      <c r="N229">
        <v>2</v>
      </c>
      <c r="O229">
        <v>0</v>
      </c>
      <c r="P229" s="18">
        <f>SUM(Table1[[#This Row],[Team A Goals]:[Team B Goals]])</f>
        <v>2</v>
      </c>
      <c r="Q229" s="17" t="str" cm="1">
        <f t="array" ref="Q229">_xlfn.IFS(Table1[[#This Row],[Team A Goals]]&gt;Table1[[#This Row],[Team B Goals]],"team a won",Table1[[#This Row],[Team A Goals]]&lt;Table1[[#This Row],[Team B Goals]],"team b won",Table1[[#This Row],[Team A Goals]]=Table1[[#This Row],[Team B Goals]],"draw")</f>
        <v>team a won</v>
      </c>
      <c r="R229" s="17" t="str" cm="1">
        <f t="array" ref="R229">_xlfn.IFS(Table1[[#This Row],[Total Goals]]&gt;=3,"over 2.5 goals",Table1[[#This Row],[Total Goals]]&lt;=2,"under 2.5 goals")</f>
        <v>under 2.5 goals</v>
      </c>
    </row>
    <row r="230" spans="11:18" x14ac:dyDescent="0.25">
      <c r="K230" s="11">
        <v>41079</v>
      </c>
      <c r="L230" t="s">
        <v>2796</v>
      </c>
      <c r="M230" t="s">
        <v>2774</v>
      </c>
      <c r="N230">
        <v>0</v>
      </c>
      <c r="O230">
        <v>1</v>
      </c>
      <c r="P230" s="18">
        <f>SUM(Table1[[#This Row],[Team A Goals]:[Team B Goals]])</f>
        <v>1</v>
      </c>
      <c r="Q230" s="17" t="str" cm="1">
        <f t="array" ref="Q230">_xlfn.IFS(Table1[[#This Row],[Team A Goals]]&gt;Table1[[#This Row],[Team B Goals]],"team a won",Table1[[#This Row],[Team A Goals]]&lt;Table1[[#This Row],[Team B Goals]],"team b won",Table1[[#This Row],[Team A Goals]]=Table1[[#This Row],[Team B Goals]],"draw")</f>
        <v>team b won</v>
      </c>
      <c r="R230" s="17" t="str" cm="1">
        <f t="array" ref="R230">_xlfn.IFS(Table1[[#This Row],[Total Goals]]&gt;=3,"over 2.5 goals",Table1[[#This Row],[Total Goals]]&lt;=2,"under 2.5 goals")</f>
        <v>under 2.5 goals</v>
      </c>
    </row>
    <row r="231" spans="11:18" x14ac:dyDescent="0.25">
      <c r="K231" s="11">
        <v>41081</v>
      </c>
      <c r="L231" t="s">
        <v>2786</v>
      </c>
      <c r="M231" t="s">
        <v>2780</v>
      </c>
      <c r="N231">
        <v>0</v>
      </c>
      <c r="O231">
        <v>1</v>
      </c>
      <c r="P231" s="18">
        <f>SUM(Table1[[#This Row],[Team A Goals]:[Team B Goals]])</f>
        <v>1</v>
      </c>
      <c r="Q231" s="17" t="str" cm="1">
        <f t="array" ref="Q231">_xlfn.IFS(Table1[[#This Row],[Team A Goals]]&gt;Table1[[#This Row],[Team B Goals]],"team a won",Table1[[#This Row],[Team A Goals]]&lt;Table1[[#This Row],[Team B Goals]],"team b won",Table1[[#This Row],[Team A Goals]]=Table1[[#This Row],[Team B Goals]],"draw")</f>
        <v>team b won</v>
      </c>
      <c r="R231" s="17" t="str" cm="1">
        <f t="array" ref="R231">_xlfn.IFS(Table1[[#This Row],[Total Goals]]&gt;=3,"over 2.5 goals",Table1[[#This Row],[Total Goals]]&lt;=2,"under 2.5 goals")</f>
        <v>under 2.5 goals</v>
      </c>
    </row>
    <row r="232" spans="11:18" x14ac:dyDescent="0.25">
      <c r="K232" s="11">
        <v>41082</v>
      </c>
      <c r="L232" t="s">
        <v>2777</v>
      </c>
      <c r="M232" t="s">
        <v>2779</v>
      </c>
      <c r="N232">
        <v>4</v>
      </c>
      <c r="O232">
        <v>2</v>
      </c>
      <c r="P232" s="18">
        <f>SUM(Table1[[#This Row],[Team A Goals]:[Team B Goals]])</f>
        <v>6</v>
      </c>
      <c r="Q232" s="17" t="str" cm="1">
        <f t="array" ref="Q232">_xlfn.IFS(Table1[[#This Row],[Team A Goals]]&gt;Table1[[#This Row],[Team B Goals]],"team a won",Table1[[#This Row],[Team A Goals]]&lt;Table1[[#This Row],[Team B Goals]],"team b won",Table1[[#This Row],[Team A Goals]]=Table1[[#This Row],[Team B Goals]],"draw")</f>
        <v>team a won</v>
      </c>
      <c r="R232" s="17" t="str" cm="1">
        <f t="array" ref="R232">_xlfn.IFS(Table1[[#This Row],[Total Goals]]&gt;=3,"over 2.5 goals",Table1[[#This Row],[Total Goals]]&lt;=2,"under 2.5 goals")</f>
        <v>over 2.5 goals</v>
      </c>
    </row>
    <row r="233" spans="11:18" x14ac:dyDescent="0.25">
      <c r="K233" s="11">
        <v>41083</v>
      </c>
      <c r="L233" t="s">
        <v>2772</v>
      </c>
      <c r="M233" t="s">
        <v>2769</v>
      </c>
      <c r="N233">
        <v>2</v>
      </c>
      <c r="O233">
        <v>0</v>
      </c>
      <c r="P233" s="18">
        <f>SUM(Table1[[#This Row],[Team A Goals]:[Team B Goals]])</f>
        <v>2</v>
      </c>
      <c r="Q233" s="17" t="str" cm="1">
        <f t="array" ref="Q233">_xlfn.IFS(Table1[[#This Row],[Team A Goals]]&gt;Table1[[#This Row],[Team B Goals]],"team a won",Table1[[#This Row],[Team A Goals]]&lt;Table1[[#This Row],[Team B Goals]],"team b won",Table1[[#This Row],[Team A Goals]]=Table1[[#This Row],[Team B Goals]],"draw")</f>
        <v>team a won</v>
      </c>
      <c r="R233" s="17" t="str" cm="1">
        <f t="array" ref="R233">_xlfn.IFS(Table1[[#This Row],[Total Goals]]&gt;=3,"over 2.5 goals",Table1[[#This Row],[Total Goals]]&lt;=2,"under 2.5 goals")</f>
        <v>under 2.5 goals</v>
      </c>
    </row>
    <row r="234" spans="11:18" x14ac:dyDescent="0.25">
      <c r="K234" s="11">
        <v>41084</v>
      </c>
      <c r="L234" t="s">
        <v>2774</v>
      </c>
      <c r="M234" t="s">
        <v>2775</v>
      </c>
      <c r="N234">
        <v>0</v>
      </c>
      <c r="O234">
        <v>0</v>
      </c>
      <c r="P234" s="18">
        <f>SUM(Table1[[#This Row],[Team A Goals]:[Team B Goals]])</f>
        <v>0</v>
      </c>
      <c r="Q234" s="17" t="str" cm="1">
        <f t="array" ref="Q234">_xlfn.IFS(Table1[[#This Row],[Team A Goals]]&gt;Table1[[#This Row],[Team B Goals]],"team a won",Table1[[#This Row],[Team A Goals]]&lt;Table1[[#This Row],[Team B Goals]],"team b won",Table1[[#This Row],[Team A Goals]]=Table1[[#This Row],[Team B Goals]],"draw")</f>
        <v>draw</v>
      </c>
      <c r="R234" s="17" t="str" cm="1">
        <f t="array" ref="R234">_xlfn.IFS(Table1[[#This Row],[Total Goals]]&gt;=3,"over 2.5 goals",Table1[[#This Row],[Total Goals]]&lt;=2,"under 2.5 goals")</f>
        <v>under 2.5 goals</v>
      </c>
    </row>
    <row r="235" spans="11:18" x14ac:dyDescent="0.25">
      <c r="K235" s="11">
        <v>41087</v>
      </c>
      <c r="L235" t="s">
        <v>2780</v>
      </c>
      <c r="M235" t="s">
        <v>2772</v>
      </c>
      <c r="N235">
        <v>0</v>
      </c>
      <c r="O235">
        <v>0</v>
      </c>
      <c r="P235" s="18">
        <f>SUM(Table1[[#This Row],[Team A Goals]:[Team B Goals]])</f>
        <v>0</v>
      </c>
      <c r="Q235" s="17" t="str" cm="1">
        <f t="array" ref="Q235">_xlfn.IFS(Table1[[#This Row],[Team A Goals]]&gt;Table1[[#This Row],[Team B Goals]],"team a won",Table1[[#This Row],[Team A Goals]]&lt;Table1[[#This Row],[Team B Goals]],"team b won",Table1[[#This Row],[Team A Goals]]=Table1[[#This Row],[Team B Goals]],"draw")</f>
        <v>draw</v>
      </c>
      <c r="R235" s="17" t="str" cm="1">
        <f t="array" ref="R235">_xlfn.IFS(Table1[[#This Row],[Total Goals]]&gt;=3,"over 2.5 goals",Table1[[#This Row],[Total Goals]]&lt;=2,"under 2.5 goals")</f>
        <v>under 2.5 goals</v>
      </c>
    </row>
    <row r="236" spans="11:18" x14ac:dyDescent="0.25">
      <c r="K236" s="11">
        <v>41088</v>
      </c>
      <c r="L236" t="s">
        <v>2777</v>
      </c>
      <c r="M236" t="s">
        <v>2775</v>
      </c>
      <c r="N236">
        <v>1</v>
      </c>
      <c r="O236">
        <v>2</v>
      </c>
      <c r="P236" s="18">
        <f>SUM(Table1[[#This Row],[Team A Goals]:[Team B Goals]])</f>
        <v>3</v>
      </c>
      <c r="Q236" s="17" t="str" cm="1">
        <f t="array" ref="Q236">_xlfn.IFS(Table1[[#This Row],[Team A Goals]]&gt;Table1[[#This Row],[Team B Goals]],"team a won",Table1[[#This Row],[Team A Goals]]&lt;Table1[[#This Row],[Team B Goals]],"team b won",Table1[[#This Row],[Team A Goals]]=Table1[[#This Row],[Team B Goals]],"draw")</f>
        <v>team b won</v>
      </c>
      <c r="R236" s="17" t="str" cm="1">
        <f t="array" ref="R236">_xlfn.IFS(Table1[[#This Row],[Total Goals]]&gt;=3,"over 2.5 goals",Table1[[#This Row],[Total Goals]]&lt;=2,"under 2.5 goals")</f>
        <v>over 2.5 goals</v>
      </c>
    </row>
    <row r="237" spans="11:18" x14ac:dyDescent="0.25">
      <c r="K237" s="11">
        <v>41091</v>
      </c>
      <c r="L237" t="s">
        <v>2772</v>
      </c>
      <c r="M237" t="s">
        <v>2775</v>
      </c>
      <c r="N237">
        <v>4</v>
      </c>
      <c r="O237">
        <v>0</v>
      </c>
      <c r="P237" s="18">
        <f>SUM(Table1[[#This Row],[Team A Goals]:[Team B Goals]])</f>
        <v>4</v>
      </c>
      <c r="Q237" s="17" t="str" cm="1">
        <f t="array" ref="Q237">_xlfn.IFS(Table1[[#This Row],[Team A Goals]]&gt;Table1[[#This Row],[Team B Goals]],"team a won",Table1[[#This Row],[Team A Goals]]&lt;Table1[[#This Row],[Team B Goals]],"team b won",Table1[[#This Row],[Team A Goals]]=Table1[[#This Row],[Team B Goals]],"draw")</f>
        <v>team a won</v>
      </c>
      <c r="R237" s="17" t="str" cm="1">
        <f t="array" ref="R237">_xlfn.IFS(Table1[[#This Row],[Total Goals]]&gt;=3,"over 2.5 goals",Table1[[#This Row],[Total Goals]]&lt;=2,"under 2.5 goals")</f>
        <v>over 2.5 goals</v>
      </c>
    </row>
    <row r="238" spans="11:18" x14ac:dyDescent="0.25">
      <c r="K238" s="11">
        <v>42531</v>
      </c>
      <c r="L238" t="s">
        <v>2769</v>
      </c>
      <c r="M238" t="s">
        <v>2781</v>
      </c>
      <c r="N238">
        <v>2</v>
      </c>
      <c r="O238">
        <v>1</v>
      </c>
      <c r="P238" s="18">
        <f>SUM(Table1[[#This Row],[Team A Goals]:[Team B Goals]])</f>
        <v>3</v>
      </c>
      <c r="Q238" s="17" t="str" cm="1">
        <f t="array" ref="Q238">_xlfn.IFS(Table1[[#This Row],[Team A Goals]]&gt;Table1[[#This Row],[Team B Goals]],"team a won",Table1[[#This Row],[Team A Goals]]&lt;Table1[[#This Row],[Team B Goals]],"team b won",Table1[[#This Row],[Team A Goals]]=Table1[[#This Row],[Team B Goals]],"draw")</f>
        <v>team a won</v>
      </c>
      <c r="R238" s="17" t="str" cm="1">
        <f t="array" ref="R238">_xlfn.IFS(Table1[[#This Row],[Total Goals]]&gt;=3,"over 2.5 goals",Table1[[#This Row],[Total Goals]]&lt;=2,"under 2.5 goals")</f>
        <v>over 2.5 goals</v>
      </c>
    </row>
    <row r="239" spans="11:18" x14ac:dyDescent="0.25">
      <c r="K239" s="11">
        <v>42532</v>
      </c>
      <c r="L239" t="s">
        <v>2797</v>
      </c>
      <c r="M239" t="s">
        <v>2785</v>
      </c>
      <c r="N239">
        <v>0</v>
      </c>
      <c r="O239">
        <v>1</v>
      </c>
      <c r="P239" s="18">
        <f>SUM(Table1[[#This Row],[Team A Goals]:[Team B Goals]])</f>
        <v>1</v>
      </c>
      <c r="Q239" s="17" t="str" cm="1">
        <f t="array" ref="Q239">_xlfn.IFS(Table1[[#This Row],[Team A Goals]]&gt;Table1[[#This Row],[Team B Goals]],"team a won",Table1[[#This Row],[Team A Goals]]&lt;Table1[[#This Row],[Team B Goals]],"team b won",Table1[[#This Row],[Team A Goals]]=Table1[[#This Row],[Team B Goals]],"draw")</f>
        <v>team b won</v>
      </c>
      <c r="R239" s="17" t="str" cm="1">
        <f t="array" ref="R239">_xlfn.IFS(Table1[[#This Row],[Total Goals]]&gt;=3,"over 2.5 goals",Table1[[#This Row],[Total Goals]]&lt;=2,"under 2.5 goals")</f>
        <v>under 2.5 goals</v>
      </c>
    </row>
    <row r="240" spans="11:18" x14ac:dyDescent="0.25">
      <c r="K240" s="11">
        <v>42532</v>
      </c>
      <c r="L240" t="s">
        <v>2774</v>
      </c>
      <c r="M240" t="s">
        <v>2768</v>
      </c>
      <c r="N240">
        <v>1</v>
      </c>
      <c r="O240">
        <v>1</v>
      </c>
      <c r="P240" s="18">
        <f>SUM(Table1[[#This Row],[Team A Goals]:[Team B Goals]])</f>
        <v>2</v>
      </c>
      <c r="Q240" s="17" t="str" cm="1">
        <f t="array" ref="Q240">_xlfn.IFS(Table1[[#This Row],[Team A Goals]]&gt;Table1[[#This Row],[Team B Goals]],"team a won",Table1[[#This Row],[Team A Goals]]&lt;Table1[[#This Row],[Team B Goals]],"team b won",Table1[[#This Row],[Team A Goals]]=Table1[[#This Row],[Team B Goals]],"draw")</f>
        <v>draw</v>
      </c>
      <c r="R240" s="17" t="str" cm="1">
        <f t="array" ref="R240">_xlfn.IFS(Table1[[#This Row],[Total Goals]]&gt;=3,"over 2.5 goals",Table1[[#This Row],[Total Goals]]&lt;=2,"under 2.5 goals")</f>
        <v>under 2.5 goals</v>
      </c>
    </row>
    <row r="241" spans="11:18" x14ac:dyDescent="0.25">
      <c r="K241" s="11">
        <v>42532</v>
      </c>
      <c r="L241" t="s">
        <v>2798</v>
      </c>
      <c r="M241" t="s">
        <v>2799</v>
      </c>
      <c r="N241">
        <v>2</v>
      </c>
      <c r="O241">
        <v>1</v>
      </c>
      <c r="P241" s="18">
        <f>SUM(Table1[[#This Row],[Team A Goals]:[Team B Goals]])</f>
        <v>3</v>
      </c>
      <c r="Q241" s="17" t="str" cm="1">
        <f t="array" ref="Q241">_xlfn.IFS(Table1[[#This Row],[Team A Goals]]&gt;Table1[[#This Row],[Team B Goals]],"team a won",Table1[[#This Row],[Team A Goals]]&lt;Table1[[#This Row],[Team B Goals]],"team b won",Table1[[#This Row],[Team A Goals]]=Table1[[#This Row],[Team B Goals]],"draw")</f>
        <v>team a won</v>
      </c>
      <c r="R241" s="17" t="str" cm="1">
        <f t="array" ref="R241">_xlfn.IFS(Table1[[#This Row],[Total Goals]]&gt;=3,"over 2.5 goals",Table1[[#This Row],[Total Goals]]&lt;=2,"under 2.5 goals")</f>
        <v>over 2.5 goals</v>
      </c>
    </row>
    <row r="242" spans="11:18" x14ac:dyDescent="0.25">
      <c r="K242" s="11">
        <v>42533</v>
      </c>
      <c r="L242" t="s">
        <v>2777</v>
      </c>
      <c r="M242" t="s">
        <v>2796</v>
      </c>
      <c r="N242">
        <v>2</v>
      </c>
      <c r="O242">
        <v>0</v>
      </c>
      <c r="P242" s="18">
        <f>SUM(Table1[[#This Row],[Team A Goals]:[Team B Goals]])</f>
        <v>2</v>
      </c>
      <c r="Q242" s="17" t="str" cm="1">
        <f t="array" ref="Q242">_xlfn.IFS(Table1[[#This Row],[Team A Goals]]&gt;Table1[[#This Row],[Team B Goals]],"team a won",Table1[[#This Row],[Team A Goals]]&lt;Table1[[#This Row],[Team B Goals]],"team b won",Table1[[#This Row],[Team A Goals]]=Table1[[#This Row],[Team B Goals]],"draw")</f>
        <v>team a won</v>
      </c>
      <c r="R242" s="17" t="str" cm="1">
        <f t="array" ref="R242">_xlfn.IFS(Table1[[#This Row],[Total Goals]]&gt;=3,"over 2.5 goals",Table1[[#This Row],[Total Goals]]&lt;=2,"under 2.5 goals")</f>
        <v>under 2.5 goals</v>
      </c>
    </row>
    <row r="243" spans="11:18" x14ac:dyDescent="0.25">
      <c r="K243" s="11">
        <v>42533</v>
      </c>
      <c r="L243" t="s">
        <v>2795</v>
      </c>
      <c r="M243" t="s">
        <v>2800</v>
      </c>
      <c r="N243">
        <v>1</v>
      </c>
      <c r="O243">
        <v>0</v>
      </c>
      <c r="P243" s="18">
        <f>SUM(Table1[[#This Row],[Team A Goals]:[Team B Goals]])</f>
        <v>1</v>
      </c>
      <c r="Q243" s="17" t="str" cm="1">
        <f t="array" ref="Q243">_xlfn.IFS(Table1[[#This Row],[Team A Goals]]&gt;Table1[[#This Row],[Team B Goals]],"team a won",Table1[[#This Row],[Team A Goals]]&lt;Table1[[#This Row],[Team B Goals]],"team b won",Table1[[#This Row],[Team A Goals]]=Table1[[#This Row],[Team B Goals]],"draw")</f>
        <v>team a won</v>
      </c>
      <c r="R243" s="17" t="str" cm="1">
        <f t="array" ref="R243">_xlfn.IFS(Table1[[#This Row],[Total Goals]]&gt;=3,"over 2.5 goals",Table1[[#This Row],[Total Goals]]&lt;=2,"under 2.5 goals")</f>
        <v>under 2.5 goals</v>
      </c>
    </row>
    <row r="244" spans="11:18" x14ac:dyDescent="0.25">
      <c r="K244" s="11">
        <v>42533</v>
      </c>
      <c r="L244" t="s">
        <v>2788</v>
      </c>
      <c r="M244" t="s">
        <v>2789</v>
      </c>
      <c r="N244">
        <v>0</v>
      </c>
      <c r="O244">
        <v>1</v>
      </c>
      <c r="P244" s="18">
        <f>SUM(Table1[[#This Row],[Team A Goals]:[Team B Goals]])</f>
        <v>1</v>
      </c>
      <c r="Q244" s="17" t="str" cm="1">
        <f t="array" ref="Q244">_xlfn.IFS(Table1[[#This Row],[Team A Goals]]&gt;Table1[[#This Row],[Team B Goals]],"team a won",Table1[[#This Row],[Team A Goals]]&lt;Table1[[#This Row],[Team B Goals]],"team b won",Table1[[#This Row],[Team A Goals]]=Table1[[#This Row],[Team B Goals]],"draw")</f>
        <v>team b won</v>
      </c>
      <c r="R244" s="17" t="str" cm="1">
        <f t="array" ref="R244">_xlfn.IFS(Table1[[#This Row],[Total Goals]]&gt;=3,"over 2.5 goals",Table1[[#This Row],[Total Goals]]&lt;=2,"under 2.5 goals")</f>
        <v>under 2.5 goals</v>
      </c>
    </row>
    <row r="245" spans="11:18" x14ac:dyDescent="0.25">
      <c r="K245" s="11">
        <v>42534</v>
      </c>
      <c r="L245" t="s">
        <v>2776</v>
      </c>
      <c r="M245" t="s">
        <v>2775</v>
      </c>
      <c r="N245">
        <v>0</v>
      </c>
      <c r="O245">
        <v>2</v>
      </c>
      <c r="P245" s="18">
        <f>SUM(Table1[[#This Row],[Team A Goals]:[Team B Goals]])</f>
        <v>2</v>
      </c>
      <c r="Q245" s="17" t="str" cm="1">
        <f t="array" ref="Q245">_xlfn.IFS(Table1[[#This Row],[Team A Goals]]&gt;Table1[[#This Row],[Team B Goals]],"team a won",Table1[[#This Row],[Team A Goals]]&lt;Table1[[#This Row],[Team B Goals]],"team b won",Table1[[#This Row],[Team A Goals]]=Table1[[#This Row],[Team B Goals]],"draw")</f>
        <v>team b won</v>
      </c>
      <c r="R245" s="17" t="str" cm="1">
        <f t="array" ref="R245">_xlfn.IFS(Table1[[#This Row],[Total Goals]]&gt;=3,"over 2.5 goals",Table1[[#This Row],[Total Goals]]&lt;=2,"under 2.5 goals")</f>
        <v>under 2.5 goals</v>
      </c>
    </row>
    <row r="246" spans="11:18" x14ac:dyDescent="0.25">
      <c r="K246" s="11">
        <v>42534</v>
      </c>
      <c r="L246" t="s">
        <v>2782</v>
      </c>
      <c r="M246" t="s">
        <v>2783</v>
      </c>
      <c r="N246">
        <v>1</v>
      </c>
      <c r="O246">
        <v>1</v>
      </c>
      <c r="P246" s="18">
        <f>SUM(Table1[[#This Row],[Team A Goals]:[Team B Goals]])</f>
        <v>2</v>
      </c>
      <c r="Q246" s="17" t="str" cm="1">
        <f t="array" ref="Q246">_xlfn.IFS(Table1[[#This Row],[Team A Goals]]&gt;Table1[[#This Row],[Team B Goals]],"team a won",Table1[[#This Row],[Team A Goals]]&lt;Table1[[#This Row],[Team B Goals]],"team b won",Table1[[#This Row],[Team A Goals]]=Table1[[#This Row],[Team B Goals]],"draw")</f>
        <v>draw</v>
      </c>
      <c r="R246" s="17" t="str" cm="1">
        <f t="array" ref="R246">_xlfn.IFS(Table1[[#This Row],[Total Goals]]&gt;=3,"over 2.5 goals",Table1[[#This Row],[Total Goals]]&lt;=2,"under 2.5 goals")</f>
        <v>under 2.5 goals</v>
      </c>
    </row>
    <row r="247" spans="11:18" x14ac:dyDescent="0.25">
      <c r="K247" s="11">
        <v>42534</v>
      </c>
      <c r="L247" t="s">
        <v>2772</v>
      </c>
      <c r="M247" t="s">
        <v>2786</v>
      </c>
      <c r="N247">
        <v>1</v>
      </c>
      <c r="O247">
        <v>0</v>
      </c>
      <c r="P247" s="18">
        <f>SUM(Table1[[#This Row],[Team A Goals]:[Team B Goals]])</f>
        <v>1</v>
      </c>
      <c r="Q247" s="17" t="str" cm="1">
        <f t="array" ref="Q247">_xlfn.IFS(Table1[[#This Row],[Team A Goals]]&gt;Table1[[#This Row],[Team B Goals]],"team a won",Table1[[#This Row],[Team A Goals]]&lt;Table1[[#This Row],[Team B Goals]],"team b won",Table1[[#This Row],[Team A Goals]]=Table1[[#This Row],[Team B Goals]],"draw")</f>
        <v>team a won</v>
      </c>
      <c r="R247" s="17" t="str" cm="1">
        <f t="array" ref="R247">_xlfn.IFS(Table1[[#This Row],[Total Goals]]&gt;=3,"over 2.5 goals",Table1[[#This Row],[Total Goals]]&lt;=2,"under 2.5 goals")</f>
        <v>under 2.5 goals</v>
      </c>
    </row>
    <row r="248" spans="11:18" x14ac:dyDescent="0.25">
      <c r="K248" s="11">
        <v>42535</v>
      </c>
      <c r="L248" t="s">
        <v>2794</v>
      </c>
      <c r="M248" t="s">
        <v>2773</v>
      </c>
      <c r="N248">
        <v>0</v>
      </c>
      <c r="O248">
        <v>2</v>
      </c>
      <c r="P248" s="18">
        <f>SUM(Table1[[#This Row],[Team A Goals]:[Team B Goals]])</f>
        <v>2</v>
      </c>
      <c r="Q248" s="17" t="str" cm="1">
        <f t="array" ref="Q248">_xlfn.IFS(Table1[[#This Row],[Team A Goals]]&gt;Table1[[#This Row],[Team B Goals]],"team a won",Table1[[#This Row],[Team A Goals]]&lt;Table1[[#This Row],[Team B Goals]],"team b won",Table1[[#This Row],[Team A Goals]]=Table1[[#This Row],[Team B Goals]],"draw")</f>
        <v>team b won</v>
      </c>
      <c r="R248" s="17" t="str" cm="1">
        <f t="array" ref="R248">_xlfn.IFS(Table1[[#This Row],[Total Goals]]&gt;=3,"over 2.5 goals",Table1[[#This Row],[Total Goals]]&lt;=2,"under 2.5 goals")</f>
        <v>under 2.5 goals</v>
      </c>
    </row>
    <row r="249" spans="11:18" x14ac:dyDescent="0.25">
      <c r="K249" s="11">
        <v>42535</v>
      </c>
      <c r="L249" t="s">
        <v>2780</v>
      </c>
      <c r="M249" t="s">
        <v>2801</v>
      </c>
      <c r="N249">
        <v>1</v>
      </c>
      <c r="O249">
        <v>1</v>
      </c>
      <c r="P249" s="18">
        <f>SUM(Table1[[#This Row],[Team A Goals]:[Team B Goals]])</f>
        <v>2</v>
      </c>
      <c r="Q249" s="17" t="str" cm="1">
        <f t="array" ref="Q249">_xlfn.IFS(Table1[[#This Row],[Team A Goals]]&gt;Table1[[#This Row],[Team B Goals]],"team a won",Table1[[#This Row],[Team A Goals]]&lt;Table1[[#This Row],[Team B Goals]],"team b won",Table1[[#This Row],[Team A Goals]]=Table1[[#This Row],[Team B Goals]],"draw")</f>
        <v>draw</v>
      </c>
      <c r="R249" s="17" t="str" cm="1">
        <f t="array" ref="R249">_xlfn.IFS(Table1[[#This Row],[Total Goals]]&gt;=3,"over 2.5 goals",Table1[[#This Row],[Total Goals]]&lt;=2,"under 2.5 goals")</f>
        <v>under 2.5 goals</v>
      </c>
    </row>
    <row r="250" spans="11:18" x14ac:dyDescent="0.25">
      <c r="K250" s="11">
        <v>42536</v>
      </c>
      <c r="L250" t="s">
        <v>2769</v>
      </c>
      <c r="M250" t="s">
        <v>2797</v>
      </c>
      <c r="N250">
        <v>2</v>
      </c>
      <c r="O250">
        <v>0</v>
      </c>
      <c r="P250" s="18">
        <f>SUM(Table1[[#This Row],[Team A Goals]:[Team B Goals]])</f>
        <v>2</v>
      </c>
      <c r="Q250" s="17" t="str" cm="1">
        <f t="array" ref="Q250">_xlfn.IFS(Table1[[#This Row],[Team A Goals]]&gt;Table1[[#This Row],[Team B Goals]],"team a won",Table1[[#This Row],[Team A Goals]]&lt;Table1[[#This Row],[Team B Goals]],"team b won",Table1[[#This Row],[Team A Goals]]=Table1[[#This Row],[Team B Goals]],"draw")</f>
        <v>team a won</v>
      </c>
      <c r="R250" s="17" t="str" cm="1">
        <f t="array" ref="R250">_xlfn.IFS(Table1[[#This Row],[Total Goals]]&gt;=3,"over 2.5 goals",Table1[[#This Row],[Total Goals]]&lt;=2,"under 2.5 goals")</f>
        <v>under 2.5 goals</v>
      </c>
    </row>
    <row r="251" spans="11:18" x14ac:dyDescent="0.25">
      <c r="K251" s="11">
        <v>42536</v>
      </c>
      <c r="L251" t="s">
        <v>2781</v>
      </c>
      <c r="M251" t="s">
        <v>2785</v>
      </c>
      <c r="N251">
        <v>1</v>
      </c>
      <c r="O251">
        <v>1</v>
      </c>
      <c r="P251" s="18">
        <f>SUM(Table1[[#This Row],[Team A Goals]:[Team B Goals]])</f>
        <v>2</v>
      </c>
      <c r="Q251" s="17" t="str" cm="1">
        <f t="array" ref="Q251">_xlfn.IFS(Table1[[#This Row],[Team A Goals]]&gt;Table1[[#This Row],[Team B Goals]],"team a won",Table1[[#This Row],[Team A Goals]]&lt;Table1[[#This Row],[Team B Goals]],"team b won",Table1[[#This Row],[Team A Goals]]=Table1[[#This Row],[Team B Goals]],"draw")</f>
        <v>draw</v>
      </c>
      <c r="R251" s="17" t="str" cm="1">
        <f t="array" ref="R251">_xlfn.IFS(Table1[[#This Row],[Total Goals]]&gt;=3,"over 2.5 goals",Table1[[#This Row],[Total Goals]]&lt;=2,"under 2.5 goals")</f>
        <v>under 2.5 goals</v>
      </c>
    </row>
    <row r="252" spans="11:18" x14ac:dyDescent="0.25">
      <c r="K252" s="11">
        <v>42536</v>
      </c>
      <c r="L252" t="s">
        <v>2768</v>
      </c>
      <c r="M252" t="s">
        <v>2799</v>
      </c>
      <c r="N252">
        <v>1</v>
      </c>
      <c r="O252">
        <v>2</v>
      </c>
      <c r="P252" s="18">
        <f>SUM(Table1[[#This Row],[Team A Goals]:[Team B Goals]])</f>
        <v>3</v>
      </c>
      <c r="Q252" s="17" t="str" cm="1">
        <f t="array" ref="Q252">_xlfn.IFS(Table1[[#This Row],[Team A Goals]]&gt;Table1[[#This Row],[Team B Goals]],"team a won",Table1[[#This Row],[Team A Goals]]&lt;Table1[[#This Row],[Team B Goals]],"team b won",Table1[[#This Row],[Team A Goals]]=Table1[[#This Row],[Team B Goals]],"draw")</f>
        <v>team b won</v>
      </c>
      <c r="R252" s="17" t="str" cm="1">
        <f t="array" ref="R252">_xlfn.IFS(Table1[[#This Row],[Total Goals]]&gt;=3,"over 2.5 goals",Table1[[#This Row],[Total Goals]]&lt;=2,"under 2.5 goals")</f>
        <v>over 2.5 goals</v>
      </c>
    </row>
    <row r="253" spans="11:18" x14ac:dyDescent="0.25">
      <c r="K253" s="11">
        <v>42537</v>
      </c>
      <c r="L253" t="s">
        <v>2774</v>
      </c>
      <c r="M253" t="s">
        <v>2798</v>
      </c>
      <c r="N253">
        <v>2</v>
      </c>
      <c r="O253">
        <v>1</v>
      </c>
      <c r="P253" s="18">
        <f>SUM(Table1[[#This Row],[Team A Goals]:[Team B Goals]])</f>
        <v>3</v>
      </c>
      <c r="Q253" s="17" t="str" cm="1">
        <f t="array" ref="Q253">_xlfn.IFS(Table1[[#This Row],[Team A Goals]]&gt;Table1[[#This Row],[Team B Goals]],"team a won",Table1[[#This Row],[Team A Goals]]&lt;Table1[[#This Row],[Team B Goals]],"team b won",Table1[[#This Row],[Team A Goals]]=Table1[[#This Row],[Team B Goals]],"draw")</f>
        <v>team a won</v>
      </c>
      <c r="R253" s="17" t="str" cm="1">
        <f t="array" ref="R253">_xlfn.IFS(Table1[[#This Row],[Total Goals]]&gt;=3,"over 2.5 goals",Table1[[#This Row],[Total Goals]]&lt;=2,"under 2.5 goals")</f>
        <v>over 2.5 goals</v>
      </c>
    </row>
    <row r="254" spans="11:18" x14ac:dyDescent="0.25">
      <c r="K254" s="11">
        <v>42537</v>
      </c>
      <c r="L254" t="s">
        <v>2777</v>
      </c>
      <c r="M254" t="s">
        <v>2795</v>
      </c>
      <c r="N254">
        <v>0</v>
      </c>
      <c r="O254">
        <v>0</v>
      </c>
      <c r="P254" s="18">
        <f>SUM(Table1[[#This Row],[Team A Goals]:[Team B Goals]])</f>
        <v>0</v>
      </c>
      <c r="Q254" s="17" t="str" cm="1">
        <f t="array" ref="Q254">_xlfn.IFS(Table1[[#This Row],[Team A Goals]]&gt;Table1[[#This Row],[Team B Goals]],"team a won",Table1[[#This Row],[Team A Goals]]&lt;Table1[[#This Row],[Team B Goals]],"team b won",Table1[[#This Row],[Team A Goals]]=Table1[[#This Row],[Team B Goals]],"draw")</f>
        <v>draw</v>
      </c>
      <c r="R254" s="17" t="str" cm="1">
        <f t="array" ref="R254">_xlfn.IFS(Table1[[#This Row],[Total Goals]]&gt;=3,"over 2.5 goals",Table1[[#This Row],[Total Goals]]&lt;=2,"under 2.5 goals")</f>
        <v>under 2.5 goals</v>
      </c>
    </row>
    <row r="255" spans="11:18" x14ac:dyDescent="0.25">
      <c r="K255" s="11">
        <v>42537</v>
      </c>
      <c r="L255" t="s">
        <v>2796</v>
      </c>
      <c r="M255" t="s">
        <v>2800</v>
      </c>
      <c r="N255">
        <v>0</v>
      </c>
      <c r="O255">
        <v>2</v>
      </c>
      <c r="P255" s="18">
        <f>SUM(Table1[[#This Row],[Team A Goals]:[Team B Goals]])</f>
        <v>2</v>
      </c>
      <c r="Q255" s="17" t="str" cm="1">
        <f t="array" ref="Q255">_xlfn.IFS(Table1[[#This Row],[Team A Goals]]&gt;Table1[[#This Row],[Team B Goals]],"team a won",Table1[[#This Row],[Team A Goals]]&lt;Table1[[#This Row],[Team B Goals]],"team b won",Table1[[#This Row],[Team A Goals]]=Table1[[#This Row],[Team B Goals]],"draw")</f>
        <v>team b won</v>
      </c>
      <c r="R255" s="17" t="str" cm="1">
        <f t="array" ref="R255">_xlfn.IFS(Table1[[#This Row],[Total Goals]]&gt;=3,"over 2.5 goals",Table1[[#This Row],[Total Goals]]&lt;=2,"under 2.5 goals")</f>
        <v>under 2.5 goals</v>
      </c>
    </row>
    <row r="256" spans="11:18" x14ac:dyDescent="0.25">
      <c r="K256" s="11">
        <v>42538</v>
      </c>
      <c r="L256" t="s">
        <v>2786</v>
      </c>
      <c r="M256" t="s">
        <v>2789</v>
      </c>
      <c r="N256">
        <v>2</v>
      </c>
      <c r="O256">
        <v>2</v>
      </c>
      <c r="P256" s="18">
        <f>SUM(Table1[[#This Row],[Team A Goals]:[Team B Goals]])</f>
        <v>4</v>
      </c>
      <c r="Q256" s="17" t="str" cm="1">
        <f t="array" ref="Q256">_xlfn.IFS(Table1[[#This Row],[Team A Goals]]&gt;Table1[[#This Row],[Team B Goals]],"team a won",Table1[[#This Row],[Team A Goals]]&lt;Table1[[#This Row],[Team B Goals]],"team b won",Table1[[#This Row],[Team A Goals]]=Table1[[#This Row],[Team B Goals]],"draw")</f>
        <v>draw</v>
      </c>
      <c r="R256" s="17" t="str" cm="1">
        <f t="array" ref="R256">_xlfn.IFS(Table1[[#This Row],[Total Goals]]&gt;=3,"over 2.5 goals",Table1[[#This Row],[Total Goals]]&lt;=2,"under 2.5 goals")</f>
        <v>over 2.5 goals</v>
      </c>
    </row>
    <row r="257" spans="11:18" x14ac:dyDescent="0.25">
      <c r="K257" s="11">
        <v>42538</v>
      </c>
      <c r="L257" t="s">
        <v>2775</v>
      </c>
      <c r="M257" t="s">
        <v>2783</v>
      </c>
      <c r="N257">
        <v>1</v>
      </c>
      <c r="O257">
        <v>0</v>
      </c>
      <c r="P257" s="18">
        <f>SUM(Table1[[#This Row],[Team A Goals]:[Team B Goals]])</f>
        <v>1</v>
      </c>
      <c r="Q257" s="17" t="str" cm="1">
        <f t="array" ref="Q257">_xlfn.IFS(Table1[[#This Row],[Team A Goals]]&gt;Table1[[#This Row],[Team B Goals]],"team a won",Table1[[#This Row],[Team A Goals]]&lt;Table1[[#This Row],[Team B Goals]],"team b won",Table1[[#This Row],[Team A Goals]]=Table1[[#This Row],[Team B Goals]],"draw")</f>
        <v>team a won</v>
      </c>
      <c r="R257" s="17" t="str" cm="1">
        <f t="array" ref="R257">_xlfn.IFS(Table1[[#This Row],[Total Goals]]&gt;=3,"over 2.5 goals",Table1[[#This Row],[Total Goals]]&lt;=2,"under 2.5 goals")</f>
        <v>under 2.5 goals</v>
      </c>
    </row>
    <row r="258" spans="11:18" x14ac:dyDescent="0.25">
      <c r="K258" s="11">
        <v>42538</v>
      </c>
      <c r="L258" t="s">
        <v>2772</v>
      </c>
      <c r="M258" t="s">
        <v>2788</v>
      </c>
      <c r="N258">
        <v>3</v>
      </c>
      <c r="O258">
        <v>0</v>
      </c>
      <c r="P258" s="18">
        <f>SUM(Table1[[#This Row],[Team A Goals]:[Team B Goals]])</f>
        <v>3</v>
      </c>
      <c r="Q258" s="17" t="str" cm="1">
        <f t="array" ref="Q258">_xlfn.IFS(Table1[[#This Row],[Team A Goals]]&gt;Table1[[#This Row],[Team B Goals]],"team a won",Table1[[#This Row],[Team A Goals]]&lt;Table1[[#This Row],[Team B Goals]],"team b won",Table1[[#This Row],[Team A Goals]]=Table1[[#This Row],[Team B Goals]],"draw")</f>
        <v>team a won</v>
      </c>
      <c r="R258" s="17" t="str" cm="1">
        <f t="array" ref="R258">_xlfn.IFS(Table1[[#This Row],[Total Goals]]&gt;=3,"over 2.5 goals",Table1[[#This Row],[Total Goals]]&lt;=2,"under 2.5 goals")</f>
        <v>over 2.5 goals</v>
      </c>
    </row>
    <row r="259" spans="11:18" x14ac:dyDescent="0.25">
      <c r="K259" s="11">
        <v>42539</v>
      </c>
      <c r="L259" t="s">
        <v>2776</v>
      </c>
      <c r="M259" t="s">
        <v>2782</v>
      </c>
      <c r="N259">
        <v>3</v>
      </c>
      <c r="O259">
        <v>0</v>
      </c>
      <c r="P259" s="18">
        <f>SUM(Table1[[#This Row],[Team A Goals]:[Team B Goals]])</f>
        <v>3</v>
      </c>
      <c r="Q259" s="17" t="str" cm="1">
        <f t="array" ref="Q259">_xlfn.IFS(Table1[[#This Row],[Team A Goals]]&gt;Table1[[#This Row],[Team B Goals]],"team a won",Table1[[#This Row],[Team A Goals]]&lt;Table1[[#This Row],[Team B Goals]],"team b won",Table1[[#This Row],[Team A Goals]]=Table1[[#This Row],[Team B Goals]],"draw")</f>
        <v>team a won</v>
      </c>
      <c r="R259" s="17" t="str" cm="1">
        <f t="array" ref="R259">_xlfn.IFS(Table1[[#This Row],[Total Goals]]&gt;=3,"over 2.5 goals",Table1[[#This Row],[Total Goals]]&lt;=2,"under 2.5 goals")</f>
        <v>over 2.5 goals</v>
      </c>
    </row>
    <row r="260" spans="11:18" x14ac:dyDescent="0.25">
      <c r="K260" s="11">
        <v>42539</v>
      </c>
      <c r="L260" t="s">
        <v>2801</v>
      </c>
      <c r="M260" t="s">
        <v>2773</v>
      </c>
      <c r="N260">
        <v>1</v>
      </c>
      <c r="O260">
        <v>1</v>
      </c>
      <c r="P260" s="18">
        <f>SUM(Table1[[#This Row],[Team A Goals]:[Team B Goals]])</f>
        <v>2</v>
      </c>
      <c r="Q260" s="17" t="str" cm="1">
        <f t="array" ref="Q260">_xlfn.IFS(Table1[[#This Row],[Team A Goals]]&gt;Table1[[#This Row],[Team B Goals]],"team a won",Table1[[#This Row],[Team A Goals]]&lt;Table1[[#This Row],[Team B Goals]],"team b won",Table1[[#This Row],[Team A Goals]]=Table1[[#This Row],[Team B Goals]],"draw")</f>
        <v>draw</v>
      </c>
      <c r="R260" s="17" t="str" cm="1">
        <f t="array" ref="R260">_xlfn.IFS(Table1[[#This Row],[Total Goals]]&gt;=3,"over 2.5 goals",Table1[[#This Row],[Total Goals]]&lt;=2,"under 2.5 goals")</f>
        <v>under 2.5 goals</v>
      </c>
    </row>
    <row r="261" spans="11:18" x14ac:dyDescent="0.25">
      <c r="K261" s="11">
        <v>42539</v>
      </c>
      <c r="L261" t="s">
        <v>2780</v>
      </c>
      <c r="M261" t="s">
        <v>2794</v>
      </c>
      <c r="N261">
        <v>0</v>
      </c>
      <c r="O261">
        <v>0</v>
      </c>
      <c r="P261" s="18">
        <f>SUM(Table1[[#This Row],[Team A Goals]:[Team B Goals]])</f>
        <v>0</v>
      </c>
      <c r="Q261" s="17" t="str" cm="1">
        <f t="array" ref="Q261">_xlfn.IFS(Table1[[#This Row],[Team A Goals]]&gt;Table1[[#This Row],[Team B Goals]],"team a won",Table1[[#This Row],[Team A Goals]]&lt;Table1[[#This Row],[Team B Goals]],"team b won",Table1[[#This Row],[Team A Goals]]=Table1[[#This Row],[Team B Goals]],"draw")</f>
        <v>draw</v>
      </c>
      <c r="R261" s="17" t="str" cm="1">
        <f t="array" ref="R261">_xlfn.IFS(Table1[[#This Row],[Total Goals]]&gt;=3,"over 2.5 goals",Table1[[#This Row],[Total Goals]]&lt;=2,"under 2.5 goals")</f>
        <v>under 2.5 goals</v>
      </c>
    </row>
    <row r="262" spans="11:18" x14ac:dyDescent="0.25">
      <c r="K262" s="11">
        <v>42540</v>
      </c>
      <c r="L262" t="s">
        <v>2769</v>
      </c>
      <c r="M262" t="s">
        <v>2785</v>
      </c>
      <c r="N262">
        <v>0</v>
      </c>
      <c r="O262">
        <v>0</v>
      </c>
      <c r="P262" s="18">
        <f>SUM(Table1[[#This Row],[Team A Goals]:[Team B Goals]])</f>
        <v>0</v>
      </c>
      <c r="Q262" s="17" t="str" cm="1">
        <f t="array" ref="Q262">_xlfn.IFS(Table1[[#This Row],[Team A Goals]]&gt;Table1[[#This Row],[Team B Goals]],"team a won",Table1[[#This Row],[Team A Goals]]&lt;Table1[[#This Row],[Team B Goals]],"team b won",Table1[[#This Row],[Team A Goals]]=Table1[[#This Row],[Team B Goals]],"draw")</f>
        <v>draw</v>
      </c>
      <c r="R262" s="17" t="str" cm="1">
        <f t="array" ref="R262">_xlfn.IFS(Table1[[#This Row],[Total Goals]]&gt;=3,"over 2.5 goals",Table1[[#This Row],[Total Goals]]&lt;=2,"under 2.5 goals")</f>
        <v>under 2.5 goals</v>
      </c>
    </row>
    <row r="263" spans="11:18" x14ac:dyDescent="0.25">
      <c r="K263" s="11">
        <v>42540</v>
      </c>
      <c r="L263" t="s">
        <v>2781</v>
      </c>
      <c r="M263" t="s">
        <v>2797</v>
      </c>
      <c r="N263">
        <v>0</v>
      </c>
      <c r="O263">
        <v>1</v>
      </c>
      <c r="P263" s="18">
        <f>SUM(Table1[[#This Row],[Team A Goals]:[Team B Goals]])</f>
        <v>1</v>
      </c>
      <c r="Q263" s="17" t="str" cm="1">
        <f t="array" ref="Q263">_xlfn.IFS(Table1[[#This Row],[Team A Goals]]&gt;Table1[[#This Row],[Team B Goals]],"team a won",Table1[[#This Row],[Team A Goals]]&lt;Table1[[#This Row],[Team B Goals]],"team b won",Table1[[#This Row],[Team A Goals]]=Table1[[#This Row],[Team B Goals]],"draw")</f>
        <v>team b won</v>
      </c>
      <c r="R263" s="17" t="str" cm="1">
        <f t="array" ref="R263">_xlfn.IFS(Table1[[#This Row],[Total Goals]]&gt;=3,"over 2.5 goals",Table1[[#This Row],[Total Goals]]&lt;=2,"under 2.5 goals")</f>
        <v>under 2.5 goals</v>
      </c>
    </row>
    <row r="264" spans="11:18" x14ac:dyDescent="0.25">
      <c r="K264" s="11">
        <v>42541</v>
      </c>
      <c r="L264" t="s">
        <v>2768</v>
      </c>
      <c r="M264" t="s">
        <v>2798</v>
      </c>
      <c r="N264">
        <v>0</v>
      </c>
      <c r="O264">
        <v>3</v>
      </c>
      <c r="P264" s="18">
        <f>SUM(Table1[[#This Row],[Team A Goals]:[Team B Goals]])</f>
        <v>3</v>
      </c>
      <c r="Q264" s="17" t="str" cm="1">
        <f t="array" ref="Q264">_xlfn.IFS(Table1[[#This Row],[Team A Goals]]&gt;Table1[[#This Row],[Team B Goals]],"team a won",Table1[[#This Row],[Team A Goals]]&lt;Table1[[#This Row],[Team B Goals]],"team b won",Table1[[#This Row],[Team A Goals]]=Table1[[#This Row],[Team B Goals]],"draw")</f>
        <v>team b won</v>
      </c>
      <c r="R264" s="17" t="str" cm="1">
        <f t="array" ref="R264">_xlfn.IFS(Table1[[#This Row],[Total Goals]]&gt;=3,"over 2.5 goals",Table1[[#This Row],[Total Goals]]&lt;=2,"under 2.5 goals")</f>
        <v>over 2.5 goals</v>
      </c>
    </row>
    <row r="265" spans="11:18" x14ac:dyDescent="0.25">
      <c r="K265" s="11">
        <v>42541</v>
      </c>
      <c r="L265" t="s">
        <v>2799</v>
      </c>
      <c r="M265" t="s">
        <v>2774</v>
      </c>
      <c r="N265">
        <v>0</v>
      </c>
      <c r="O265">
        <v>0</v>
      </c>
      <c r="P265" s="18">
        <f>SUM(Table1[[#This Row],[Team A Goals]:[Team B Goals]])</f>
        <v>0</v>
      </c>
      <c r="Q265" s="17" t="str" cm="1">
        <f t="array" ref="Q265">_xlfn.IFS(Table1[[#This Row],[Team A Goals]]&gt;Table1[[#This Row],[Team B Goals]],"team a won",Table1[[#This Row],[Team A Goals]]&lt;Table1[[#This Row],[Team B Goals]],"team b won",Table1[[#This Row],[Team A Goals]]=Table1[[#This Row],[Team B Goals]],"draw")</f>
        <v>draw</v>
      </c>
      <c r="R265" s="17" t="str" cm="1">
        <f t="array" ref="R265">_xlfn.IFS(Table1[[#This Row],[Total Goals]]&gt;=3,"over 2.5 goals",Table1[[#This Row],[Total Goals]]&lt;=2,"under 2.5 goals")</f>
        <v>under 2.5 goals</v>
      </c>
    </row>
    <row r="266" spans="11:18" x14ac:dyDescent="0.25">
      <c r="K266" s="11">
        <v>42542</v>
      </c>
      <c r="L266" t="s">
        <v>2789</v>
      </c>
      <c r="M266" t="s">
        <v>2772</v>
      </c>
      <c r="N266">
        <v>2</v>
      </c>
      <c r="O266">
        <v>1</v>
      </c>
      <c r="P266" s="18">
        <f>SUM(Table1[[#This Row],[Team A Goals]:[Team B Goals]])</f>
        <v>3</v>
      </c>
      <c r="Q266" s="17" t="str" cm="1">
        <f t="array" ref="Q266">_xlfn.IFS(Table1[[#This Row],[Team A Goals]]&gt;Table1[[#This Row],[Team B Goals]],"team a won",Table1[[#This Row],[Team A Goals]]&lt;Table1[[#This Row],[Team B Goals]],"team b won",Table1[[#This Row],[Team A Goals]]=Table1[[#This Row],[Team B Goals]],"draw")</f>
        <v>team a won</v>
      </c>
      <c r="R266" s="17" t="str" cm="1">
        <f t="array" ref="R266">_xlfn.IFS(Table1[[#This Row],[Total Goals]]&gt;=3,"over 2.5 goals",Table1[[#This Row],[Total Goals]]&lt;=2,"under 2.5 goals")</f>
        <v>over 2.5 goals</v>
      </c>
    </row>
    <row r="267" spans="11:18" x14ac:dyDescent="0.25">
      <c r="K267" s="11">
        <v>42542</v>
      </c>
      <c r="L267" t="s">
        <v>2786</v>
      </c>
      <c r="M267" t="s">
        <v>2788</v>
      </c>
      <c r="N267">
        <v>0</v>
      </c>
      <c r="O267">
        <v>2</v>
      </c>
      <c r="P267" s="18">
        <f>SUM(Table1[[#This Row],[Team A Goals]:[Team B Goals]])</f>
        <v>2</v>
      </c>
      <c r="Q267" s="17" t="str" cm="1">
        <f t="array" ref="Q267">_xlfn.IFS(Table1[[#This Row],[Team A Goals]]&gt;Table1[[#This Row],[Team B Goals]],"team a won",Table1[[#This Row],[Team A Goals]]&lt;Table1[[#This Row],[Team B Goals]],"team b won",Table1[[#This Row],[Team A Goals]]=Table1[[#This Row],[Team B Goals]],"draw")</f>
        <v>team b won</v>
      </c>
      <c r="R267" s="17" t="str" cm="1">
        <f t="array" ref="R267">_xlfn.IFS(Table1[[#This Row],[Total Goals]]&gt;=3,"over 2.5 goals",Table1[[#This Row],[Total Goals]]&lt;=2,"under 2.5 goals")</f>
        <v>under 2.5 goals</v>
      </c>
    </row>
    <row r="268" spans="11:18" x14ac:dyDescent="0.25">
      <c r="K268" s="11">
        <v>42542</v>
      </c>
      <c r="L268" t="s">
        <v>2800</v>
      </c>
      <c r="M268" t="s">
        <v>2777</v>
      </c>
      <c r="N268">
        <v>0</v>
      </c>
      <c r="O268">
        <v>1</v>
      </c>
      <c r="P268" s="18">
        <f>SUM(Table1[[#This Row],[Team A Goals]:[Team B Goals]])</f>
        <v>1</v>
      </c>
      <c r="Q268" s="17" t="str" cm="1">
        <f t="array" ref="Q268">_xlfn.IFS(Table1[[#This Row],[Team A Goals]]&gt;Table1[[#This Row],[Team B Goals]],"team a won",Table1[[#This Row],[Team A Goals]]&lt;Table1[[#This Row],[Team B Goals]],"team b won",Table1[[#This Row],[Team A Goals]]=Table1[[#This Row],[Team B Goals]],"draw")</f>
        <v>team b won</v>
      </c>
      <c r="R268" s="17" t="str" cm="1">
        <f t="array" ref="R268">_xlfn.IFS(Table1[[#This Row],[Total Goals]]&gt;=3,"over 2.5 goals",Table1[[#This Row],[Total Goals]]&lt;=2,"under 2.5 goals")</f>
        <v>under 2.5 goals</v>
      </c>
    </row>
    <row r="269" spans="11:18" x14ac:dyDescent="0.25">
      <c r="K269" s="11">
        <v>42542</v>
      </c>
      <c r="L269" t="s">
        <v>2796</v>
      </c>
      <c r="M269" t="s">
        <v>2795</v>
      </c>
      <c r="N269">
        <v>0</v>
      </c>
      <c r="O269">
        <v>1</v>
      </c>
      <c r="P269" s="18">
        <f>SUM(Table1[[#This Row],[Team A Goals]:[Team B Goals]])</f>
        <v>1</v>
      </c>
      <c r="Q269" s="17" t="str" cm="1">
        <f t="array" ref="Q269">_xlfn.IFS(Table1[[#This Row],[Team A Goals]]&gt;Table1[[#This Row],[Team B Goals]],"team a won",Table1[[#This Row],[Team A Goals]]&lt;Table1[[#This Row],[Team B Goals]],"team b won",Table1[[#This Row],[Team A Goals]]=Table1[[#This Row],[Team B Goals]],"draw")</f>
        <v>team b won</v>
      </c>
      <c r="R269" s="17" t="str" cm="1">
        <f t="array" ref="R269">_xlfn.IFS(Table1[[#This Row],[Total Goals]]&gt;=3,"over 2.5 goals",Table1[[#This Row],[Total Goals]]&lt;=2,"under 2.5 goals")</f>
        <v>under 2.5 goals</v>
      </c>
    </row>
    <row r="270" spans="11:18" x14ac:dyDescent="0.25">
      <c r="K270" s="11">
        <v>42543</v>
      </c>
      <c r="L270" t="s">
        <v>2773</v>
      </c>
      <c r="M270" t="s">
        <v>2780</v>
      </c>
      <c r="N270">
        <v>3</v>
      </c>
      <c r="O270">
        <v>3</v>
      </c>
      <c r="P270" s="18">
        <f>SUM(Table1[[#This Row],[Team A Goals]:[Team B Goals]])</f>
        <v>6</v>
      </c>
      <c r="Q270" s="17" t="str" cm="1">
        <f t="array" ref="Q270">_xlfn.IFS(Table1[[#This Row],[Team A Goals]]&gt;Table1[[#This Row],[Team B Goals]],"team a won",Table1[[#This Row],[Team A Goals]]&lt;Table1[[#This Row],[Team B Goals]],"team b won",Table1[[#This Row],[Team A Goals]]=Table1[[#This Row],[Team B Goals]],"draw")</f>
        <v>draw</v>
      </c>
      <c r="R270" s="17" t="str" cm="1">
        <f t="array" ref="R270">_xlfn.IFS(Table1[[#This Row],[Total Goals]]&gt;=3,"over 2.5 goals",Table1[[#This Row],[Total Goals]]&lt;=2,"under 2.5 goals")</f>
        <v>over 2.5 goals</v>
      </c>
    </row>
    <row r="271" spans="11:18" x14ac:dyDescent="0.25">
      <c r="K271" s="11">
        <v>42543</v>
      </c>
      <c r="L271" t="s">
        <v>2801</v>
      </c>
      <c r="M271" t="s">
        <v>2794</v>
      </c>
      <c r="N271">
        <v>2</v>
      </c>
      <c r="O271">
        <v>1</v>
      </c>
      <c r="P271" s="18">
        <f>SUM(Table1[[#This Row],[Team A Goals]:[Team B Goals]])</f>
        <v>3</v>
      </c>
      <c r="Q271" s="17" t="str" cm="1">
        <f t="array" ref="Q271">_xlfn.IFS(Table1[[#This Row],[Team A Goals]]&gt;Table1[[#This Row],[Team B Goals]],"team a won",Table1[[#This Row],[Team A Goals]]&lt;Table1[[#This Row],[Team B Goals]],"team b won",Table1[[#This Row],[Team A Goals]]=Table1[[#This Row],[Team B Goals]],"draw")</f>
        <v>team a won</v>
      </c>
      <c r="R271" s="17" t="str" cm="1">
        <f t="array" ref="R271">_xlfn.IFS(Table1[[#This Row],[Total Goals]]&gt;=3,"over 2.5 goals",Table1[[#This Row],[Total Goals]]&lt;=2,"under 2.5 goals")</f>
        <v>over 2.5 goals</v>
      </c>
    </row>
    <row r="272" spans="11:18" x14ac:dyDescent="0.25">
      <c r="K272" s="11">
        <v>42543</v>
      </c>
      <c r="L272" t="s">
        <v>2775</v>
      </c>
      <c r="M272" t="s">
        <v>2782</v>
      </c>
      <c r="N272">
        <v>0</v>
      </c>
      <c r="O272">
        <v>1</v>
      </c>
      <c r="P272" s="18">
        <f>SUM(Table1[[#This Row],[Team A Goals]:[Team B Goals]])</f>
        <v>1</v>
      </c>
      <c r="Q272" s="17" t="str" cm="1">
        <f t="array" ref="Q272">_xlfn.IFS(Table1[[#This Row],[Team A Goals]]&gt;Table1[[#This Row],[Team B Goals]],"team a won",Table1[[#This Row],[Team A Goals]]&lt;Table1[[#This Row],[Team B Goals]],"team b won",Table1[[#This Row],[Team A Goals]]=Table1[[#This Row],[Team B Goals]],"draw")</f>
        <v>team b won</v>
      </c>
      <c r="R272" s="17" t="str" cm="1">
        <f t="array" ref="R272">_xlfn.IFS(Table1[[#This Row],[Total Goals]]&gt;=3,"over 2.5 goals",Table1[[#This Row],[Total Goals]]&lt;=2,"under 2.5 goals")</f>
        <v>under 2.5 goals</v>
      </c>
    </row>
    <row r="273" spans="11:18" x14ac:dyDescent="0.25">
      <c r="K273" s="11">
        <v>42543</v>
      </c>
      <c r="L273" t="s">
        <v>2783</v>
      </c>
      <c r="M273" t="s">
        <v>2776</v>
      </c>
      <c r="N273">
        <v>0</v>
      </c>
      <c r="O273">
        <v>1</v>
      </c>
      <c r="P273" s="18">
        <f>SUM(Table1[[#This Row],[Team A Goals]:[Team B Goals]])</f>
        <v>1</v>
      </c>
      <c r="Q273" s="17" t="str" cm="1">
        <f t="array" ref="Q273">_xlfn.IFS(Table1[[#This Row],[Team A Goals]]&gt;Table1[[#This Row],[Team B Goals]],"team a won",Table1[[#This Row],[Team A Goals]]&lt;Table1[[#This Row],[Team B Goals]],"team b won",Table1[[#This Row],[Team A Goals]]=Table1[[#This Row],[Team B Goals]],"draw")</f>
        <v>team b won</v>
      </c>
      <c r="R273" s="17" t="str" cm="1">
        <f t="array" ref="R273">_xlfn.IFS(Table1[[#This Row],[Total Goals]]&gt;=3,"over 2.5 goals",Table1[[#This Row],[Total Goals]]&lt;=2,"under 2.5 goals")</f>
        <v>under 2.5 goals</v>
      </c>
    </row>
    <row r="274" spans="11:18" x14ac:dyDescent="0.25">
      <c r="K274" s="11">
        <v>42546</v>
      </c>
      <c r="L274" t="s">
        <v>2789</v>
      </c>
      <c r="M274" t="s">
        <v>2780</v>
      </c>
      <c r="N274">
        <v>0</v>
      </c>
      <c r="O274">
        <v>1</v>
      </c>
      <c r="P274" s="18">
        <f>SUM(Table1[[#This Row],[Team A Goals]:[Team B Goals]])</f>
        <v>1</v>
      </c>
      <c r="Q274" s="17" t="str" cm="1">
        <f t="array" ref="Q274">_xlfn.IFS(Table1[[#This Row],[Team A Goals]]&gt;Table1[[#This Row],[Team B Goals]],"team a won",Table1[[#This Row],[Team A Goals]]&lt;Table1[[#This Row],[Team B Goals]],"team b won",Table1[[#This Row],[Team A Goals]]=Table1[[#This Row],[Team B Goals]],"draw")</f>
        <v>team b won</v>
      </c>
      <c r="R274" s="17" t="str" cm="1">
        <f t="array" ref="R274">_xlfn.IFS(Table1[[#This Row],[Total Goals]]&gt;=3,"over 2.5 goals",Table1[[#This Row],[Total Goals]]&lt;=2,"under 2.5 goals")</f>
        <v>under 2.5 goals</v>
      </c>
    </row>
    <row r="275" spans="11:18" x14ac:dyDescent="0.25">
      <c r="K275" s="11">
        <v>42546</v>
      </c>
      <c r="L275" t="s">
        <v>2785</v>
      </c>
      <c r="M275" t="s">
        <v>2795</v>
      </c>
      <c r="N275">
        <v>1</v>
      </c>
      <c r="O275">
        <v>1</v>
      </c>
      <c r="P275" s="18">
        <f>SUM(Table1[[#This Row],[Team A Goals]:[Team B Goals]])</f>
        <v>2</v>
      </c>
      <c r="Q275" s="17" t="str" cm="1">
        <f t="array" ref="Q275">_xlfn.IFS(Table1[[#This Row],[Team A Goals]]&gt;Table1[[#This Row],[Team B Goals]],"team a won",Table1[[#This Row],[Team A Goals]]&lt;Table1[[#This Row],[Team B Goals]],"team b won",Table1[[#This Row],[Team A Goals]]=Table1[[#This Row],[Team B Goals]],"draw")</f>
        <v>draw</v>
      </c>
      <c r="R275" s="17" t="str" cm="1">
        <f t="array" ref="R275">_xlfn.IFS(Table1[[#This Row],[Total Goals]]&gt;=3,"over 2.5 goals",Table1[[#This Row],[Total Goals]]&lt;=2,"under 2.5 goals")</f>
        <v>under 2.5 goals</v>
      </c>
    </row>
    <row r="276" spans="11:18" x14ac:dyDescent="0.25">
      <c r="K276" s="11">
        <v>42546</v>
      </c>
      <c r="L276" t="s">
        <v>2798</v>
      </c>
      <c r="M276" t="s">
        <v>2800</v>
      </c>
      <c r="N276">
        <v>1</v>
      </c>
      <c r="O276">
        <v>0</v>
      </c>
      <c r="P276" s="18">
        <f>SUM(Table1[[#This Row],[Team A Goals]:[Team B Goals]])</f>
        <v>1</v>
      </c>
      <c r="Q276" s="17" t="str" cm="1">
        <f t="array" ref="Q276">_xlfn.IFS(Table1[[#This Row],[Team A Goals]]&gt;Table1[[#This Row],[Team B Goals]],"team a won",Table1[[#This Row],[Team A Goals]]&lt;Table1[[#This Row],[Team B Goals]],"team b won",Table1[[#This Row],[Team A Goals]]=Table1[[#This Row],[Team B Goals]],"draw")</f>
        <v>team a won</v>
      </c>
      <c r="R276" s="17" t="str" cm="1">
        <f t="array" ref="R276">_xlfn.IFS(Table1[[#This Row],[Total Goals]]&gt;=3,"over 2.5 goals",Table1[[#This Row],[Total Goals]]&lt;=2,"under 2.5 goals")</f>
        <v>under 2.5 goals</v>
      </c>
    </row>
    <row r="277" spans="11:18" x14ac:dyDescent="0.25">
      <c r="K277" s="11">
        <v>42547</v>
      </c>
      <c r="L277" t="s">
        <v>2769</v>
      </c>
      <c r="M277" t="s">
        <v>2782</v>
      </c>
      <c r="N277">
        <v>2</v>
      </c>
      <c r="O277">
        <v>1</v>
      </c>
      <c r="P277" s="18">
        <f>SUM(Table1[[#This Row],[Team A Goals]:[Team B Goals]])</f>
        <v>3</v>
      </c>
      <c r="Q277" s="17" t="str" cm="1">
        <f t="array" ref="Q277">_xlfn.IFS(Table1[[#This Row],[Team A Goals]]&gt;Table1[[#This Row],[Team B Goals]],"team a won",Table1[[#This Row],[Team A Goals]]&lt;Table1[[#This Row],[Team B Goals]],"team b won",Table1[[#This Row],[Team A Goals]]=Table1[[#This Row],[Team B Goals]],"draw")</f>
        <v>team a won</v>
      </c>
      <c r="R277" s="17" t="str" cm="1">
        <f t="array" ref="R277">_xlfn.IFS(Table1[[#This Row],[Total Goals]]&gt;=3,"over 2.5 goals",Table1[[#This Row],[Total Goals]]&lt;=2,"under 2.5 goals")</f>
        <v>over 2.5 goals</v>
      </c>
    </row>
    <row r="278" spans="11:18" x14ac:dyDescent="0.25">
      <c r="K278" s="11">
        <v>42547</v>
      </c>
      <c r="L278" t="s">
        <v>2777</v>
      </c>
      <c r="M278" t="s">
        <v>2799</v>
      </c>
      <c r="N278">
        <v>3</v>
      </c>
      <c r="O278">
        <v>0</v>
      </c>
      <c r="P278" s="18">
        <f>SUM(Table1[[#This Row],[Team A Goals]:[Team B Goals]])</f>
        <v>3</v>
      </c>
      <c r="Q278" s="17" t="str" cm="1">
        <f t="array" ref="Q278">_xlfn.IFS(Table1[[#This Row],[Team A Goals]]&gt;Table1[[#This Row],[Team B Goals]],"team a won",Table1[[#This Row],[Team A Goals]]&lt;Table1[[#This Row],[Team B Goals]],"team b won",Table1[[#This Row],[Team A Goals]]=Table1[[#This Row],[Team B Goals]],"draw")</f>
        <v>team a won</v>
      </c>
      <c r="R278" s="17" t="str" cm="1">
        <f t="array" ref="R278">_xlfn.IFS(Table1[[#This Row],[Total Goals]]&gt;=3,"over 2.5 goals",Table1[[#This Row],[Total Goals]]&lt;=2,"under 2.5 goals")</f>
        <v>over 2.5 goals</v>
      </c>
    </row>
    <row r="279" spans="11:18" x14ac:dyDescent="0.25">
      <c r="K279" s="11">
        <v>42547</v>
      </c>
      <c r="L279" t="s">
        <v>2773</v>
      </c>
      <c r="M279" t="s">
        <v>2776</v>
      </c>
      <c r="N279">
        <v>0</v>
      </c>
      <c r="O279">
        <v>4</v>
      </c>
      <c r="P279" s="18">
        <f>SUM(Table1[[#This Row],[Team A Goals]:[Team B Goals]])</f>
        <v>4</v>
      </c>
      <c r="Q279" s="17" t="str" cm="1">
        <f t="array" ref="Q279">_xlfn.IFS(Table1[[#This Row],[Team A Goals]]&gt;Table1[[#This Row],[Team B Goals]],"team a won",Table1[[#This Row],[Team A Goals]]&lt;Table1[[#This Row],[Team B Goals]],"team b won",Table1[[#This Row],[Team A Goals]]=Table1[[#This Row],[Team B Goals]],"draw")</f>
        <v>team b won</v>
      </c>
      <c r="R279" s="17" t="str" cm="1">
        <f t="array" ref="R279">_xlfn.IFS(Table1[[#This Row],[Total Goals]]&gt;=3,"over 2.5 goals",Table1[[#This Row],[Total Goals]]&lt;=2,"under 2.5 goals")</f>
        <v>over 2.5 goals</v>
      </c>
    </row>
    <row r="280" spans="11:18" x14ac:dyDescent="0.25">
      <c r="K280" s="11">
        <v>42548</v>
      </c>
      <c r="L280" t="s">
        <v>2774</v>
      </c>
      <c r="M280" t="s">
        <v>2801</v>
      </c>
      <c r="N280">
        <v>1</v>
      </c>
      <c r="O280">
        <v>2</v>
      </c>
      <c r="P280" s="18">
        <f>SUM(Table1[[#This Row],[Team A Goals]:[Team B Goals]])</f>
        <v>3</v>
      </c>
      <c r="Q280" s="17" t="str" cm="1">
        <f t="array" ref="Q280">_xlfn.IFS(Table1[[#This Row],[Team A Goals]]&gt;Table1[[#This Row],[Team B Goals]],"team a won",Table1[[#This Row],[Team A Goals]]&lt;Table1[[#This Row],[Team B Goals]],"team b won",Table1[[#This Row],[Team A Goals]]=Table1[[#This Row],[Team B Goals]],"draw")</f>
        <v>team b won</v>
      </c>
      <c r="R280" s="17" t="str" cm="1">
        <f t="array" ref="R280">_xlfn.IFS(Table1[[#This Row],[Total Goals]]&gt;=3,"over 2.5 goals",Table1[[#This Row],[Total Goals]]&lt;=2,"under 2.5 goals")</f>
        <v>over 2.5 goals</v>
      </c>
    </row>
    <row r="281" spans="11:18" x14ac:dyDescent="0.25">
      <c r="K281" s="11">
        <v>42548</v>
      </c>
      <c r="L281" t="s">
        <v>2775</v>
      </c>
      <c r="M281" t="s">
        <v>2772</v>
      </c>
      <c r="N281">
        <v>2</v>
      </c>
      <c r="O281">
        <v>0</v>
      </c>
      <c r="P281" s="18">
        <f>SUM(Table1[[#This Row],[Team A Goals]:[Team B Goals]])</f>
        <v>2</v>
      </c>
      <c r="Q281" s="17" t="str" cm="1">
        <f t="array" ref="Q281">_xlfn.IFS(Table1[[#This Row],[Team A Goals]]&gt;Table1[[#This Row],[Team B Goals]],"team a won",Table1[[#This Row],[Team A Goals]]&lt;Table1[[#This Row],[Team B Goals]],"team b won",Table1[[#This Row],[Team A Goals]]=Table1[[#This Row],[Team B Goals]],"draw")</f>
        <v>team a won</v>
      </c>
      <c r="R281" s="17" t="str" cm="1">
        <f t="array" ref="R281">_xlfn.IFS(Table1[[#This Row],[Total Goals]]&gt;=3,"over 2.5 goals",Table1[[#This Row],[Total Goals]]&lt;=2,"under 2.5 goals")</f>
        <v>under 2.5 goals</v>
      </c>
    </row>
    <row r="282" spans="11:18" x14ac:dyDescent="0.25">
      <c r="K282" s="11">
        <v>42551</v>
      </c>
      <c r="L282" t="s">
        <v>2795</v>
      </c>
      <c r="M282" t="s">
        <v>2780</v>
      </c>
      <c r="N282">
        <v>1</v>
      </c>
      <c r="O282">
        <v>1</v>
      </c>
      <c r="P282" s="18">
        <f>SUM(Table1[[#This Row],[Team A Goals]:[Team B Goals]])</f>
        <v>2</v>
      </c>
      <c r="Q282" s="17" t="str" cm="1">
        <f t="array" ref="Q282">_xlfn.IFS(Table1[[#This Row],[Team A Goals]]&gt;Table1[[#This Row],[Team B Goals]],"team a won",Table1[[#This Row],[Team A Goals]]&lt;Table1[[#This Row],[Team B Goals]],"team b won",Table1[[#This Row],[Team A Goals]]=Table1[[#This Row],[Team B Goals]],"draw")</f>
        <v>draw</v>
      </c>
      <c r="R282" s="17" t="str" cm="1">
        <f t="array" ref="R282">_xlfn.IFS(Table1[[#This Row],[Total Goals]]&gt;=3,"over 2.5 goals",Table1[[#This Row],[Total Goals]]&lt;=2,"under 2.5 goals")</f>
        <v>under 2.5 goals</v>
      </c>
    </row>
    <row r="283" spans="11:18" x14ac:dyDescent="0.25">
      <c r="K283" s="11">
        <v>42552</v>
      </c>
      <c r="L283" t="s">
        <v>2798</v>
      </c>
      <c r="M283" t="s">
        <v>2776</v>
      </c>
      <c r="N283">
        <v>3</v>
      </c>
      <c r="O283">
        <v>1</v>
      </c>
      <c r="P283" s="18">
        <f>SUM(Table1[[#This Row],[Team A Goals]:[Team B Goals]])</f>
        <v>4</v>
      </c>
      <c r="Q283" s="17" t="str" cm="1">
        <f t="array" ref="Q283">_xlfn.IFS(Table1[[#This Row],[Team A Goals]]&gt;Table1[[#This Row],[Team B Goals]],"team a won",Table1[[#This Row],[Team A Goals]]&lt;Table1[[#This Row],[Team B Goals]],"team b won",Table1[[#This Row],[Team A Goals]]=Table1[[#This Row],[Team B Goals]],"draw")</f>
        <v>team a won</v>
      </c>
      <c r="R283" s="17" t="str" cm="1">
        <f t="array" ref="R283">_xlfn.IFS(Table1[[#This Row],[Total Goals]]&gt;=3,"over 2.5 goals",Table1[[#This Row],[Total Goals]]&lt;=2,"under 2.5 goals")</f>
        <v>over 2.5 goals</v>
      </c>
    </row>
    <row r="284" spans="11:18" x14ac:dyDescent="0.25">
      <c r="K284" s="11">
        <v>42553</v>
      </c>
      <c r="L284" t="s">
        <v>2777</v>
      </c>
      <c r="M284" t="s">
        <v>2775</v>
      </c>
      <c r="N284">
        <v>1</v>
      </c>
      <c r="O284">
        <v>1</v>
      </c>
      <c r="P284" s="18">
        <f>SUM(Table1[[#This Row],[Team A Goals]:[Team B Goals]])</f>
        <v>2</v>
      </c>
      <c r="Q284" s="17" t="str" cm="1">
        <f t="array" ref="Q284">_xlfn.IFS(Table1[[#This Row],[Team A Goals]]&gt;Table1[[#This Row],[Team B Goals]],"team a won",Table1[[#This Row],[Team A Goals]]&lt;Table1[[#This Row],[Team B Goals]],"team b won",Table1[[#This Row],[Team A Goals]]=Table1[[#This Row],[Team B Goals]],"draw")</f>
        <v>draw</v>
      </c>
      <c r="R284" s="17" t="str" cm="1">
        <f t="array" ref="R284">_xlfn.IFS(Table1[[#This Row],[Total Goals]]&gt;=3,"over 2.5 goals",Table1[[#This Row],[Total Goals]]&lt;=2,"under 2.5 goals")</f>
        <v>under 2.5 goals</v>
      </c>
    </row>
    <row r="285" spans="11:18" x14ac:dyDescent="0.25">
      <c r="K285" s="11">
        <v>42554</v>
      </c>
      <c r="L285" t="s">
        <v>2769</v>
      </c>
      <c r="M285" t="s">
        <v>2801</v>
      </c>
      <c r="N285">
        <v>5</v>
      </c>
      <c r="O285">
        <v>2</v>
      </c>
      <c r="P285" s="18">
        <f>SUM(Table1[[#This Row],[Team A Goals]:[Team B Goals]])</f>
        <v>7</v>
      </c>
      <c r="Q285" s="17" t="str" cm="1">
        <f t="array" ref="Q285">_xlfn.IFS(Table1[[#This Row],[Team A Goals]]&gt;Table1[[#This Row],[Team B Goals]],"team a won",Table1[[#This Row],[Team A Goals]]&lt;Table1[[#This Row],[Team B Goals]],"team b won",Table1[[#This Row],[Team A Goals]]=Table1[[#This Row],[Team B Goals]],"draw")</f>
        <v>team a won</v>
      </c>
      <c r="R285" s="17" t="str" cm="1">
        <f t="array" ref="R285">_xlfn.IFS(Table1[[#This Row],[Total Goals]]&gt;=3,"over 2.5 goals",Table1[[#This Row],[Total Goals]]&lt;=2,"under 2.5 goals")</f>
        <v>over 2.5 goals</v>
      </c>
    </row>
    <row r="286" spans="11:18" x14ac:dyDescent="0.25">
      <c r="K286" s="11">
        <v>42557</v>
      </c>
      <c r="L286" t="s">
        <v>2780</v>
      </c>
      <c r="M286" t="s">
        <v>2798</v>
      </c>
      <c r="N286">
        <v>2</v>
      </c>
      <c r="O286">
        <v>0</v>
      </c>
      <c r="P286" s="18">
        <f>SUM(Table1[[#This Row],[Team A Goals]:[Team B Goals]])</f>
        <v>2</v>
      </c>
      <c r="Q286" s="17" t="str" cm="1">
        <f t="array" ref="Q286">_xlfn.IFS(Table1[[#This Row],[Team A Goals]]&gt;Table1[[#This Row],[Team B Goals]],"team a won",Table1[[#This Row],[Team A Goals]]&lt;Table1[[#This Row],[Team B Goals]],"team b won",Table1[[#This Row],[Team A Goals]]=Table1[[#This Row],[Team B Goals]],"draw")</f>
        <v>team a won</v>
      </c>
      <c r="R286" s="17" t="str" cm="1">
        <f t="array" ref="R286">_xlfn.IFS(Table1[[#This Row],[Total Goals]]&gt;=3,"over 2.5 goals",Table1[[#This Row],[Total Goals]]&lt;=2,"under 2.5 goals")</f>
        <v>under 2.5 goals</v>
      </c>
    </row>
    <row r="287" spans="11:18" x14ac:dyDescent="0.25">
      <c r="K287" s="11">
        <v>42558</v>
      </c>
      <c r="L287" t="s">
        <v>2769</v>
      </c>
      <c r="M287" t="s">
        <v>2777</v>
      </c>
      <c r="N287">
        <v>2</v>
      </c>
      <c r="O287">
        <v>0</v>
      </c>
      <c r="P287" s="18">
        <f>SUM(Table1[[#This Row],[Team A Goals]:[Team B Goals]])</f>
        <v>2</v>
      </c>
      <c r="Q287" s="17" t="str" cm="1">
        <f t="array" ref="Q287">_xlfn.IFS(Table1[[#This Row],[Team A Goals]]&gt;Table1[[#This Row],[Team B Goals]],"team a won",Table1[[#This Row],[Team A Goals]]&lt;Table1[[#This Row],[Team B Goals]],"team b won",Table1[[#This Row],[Team A Goals]]=Table1[[#This Row],[Team B Goals]],"draw")</f>
        <v>team a won</v>
      </c>
      <c r="R287" s="17" t="str" cm="1">
        <f t="array" ref="R287">_xlfn.IFS(Table1[[#This Row],[Total Goals]]&gt;=3,"over 2.5 goals",Table1[[#This Row],[Total Goals]]&lt;=2,"under 2.5 goals")</f>
        <v>under 2.5 goals</v>
      </c>
    </row>
    <row r="288" spans="11:18" x14ac:dyDescent="0.25">
      <c r="K288" s="11">
        <v>42561</v>
      </c>
      <c r="L288" t="s">
        <v>2769</v>
      </c>
      <c r="M288" t="s">
        <v>2780</v>
      </c>
      <c r="N288">
        <v>0</v>
      </c>
      <c r="O288">
        <v>1</v>
      </c>
      <c r="P288" s="18">
        <f>SUM(Table1[[#This Row],[Team A Goals]:[Team B Goals]])</f>
        <v>1</v>
      </c>
      <c r="Q288" s="17" t="str" cm="1">
        <f t="array" ref="Q288">_xlfn.IFS(Table1[[#This Row],[Team A Goals]]&gt;Table1[[#This Row],[Team B Goals]],"team a won",Table1[[#This Row],[Team A Goals]]&lt;Table1[[#This Row],[Team B Goals]],"team b won",Table1[[#This Row],[Team A Goals]]=Table1[[#This Row],[Team B Goals]],"draw")</f>
        <v>team b won</v>
      </c>
      <c r="R288" s="17" t="str" cm="1">
        <f t="array" ref="R288">_xlfn.IFS(Table1[[#This Row],[Total Goals]]&gt;=3,"over 2.5 goals",Table1[[#This Row],[Total Goals]]&lt;=2,"under 2.5 goals")</f>
        <v>under 2.5 goals</v>
      </c>
    </row>
    <row r="289" spans="11:18" x14ac:dyDescent="0.25">
      <c r="K289" s="11">
        <v>44358</v>
      </c>
      <c r="L289" t="s">
        <v>2775</v>
      </c>
      <c r="M289" t="s">
        <v>2788</v>
      </c>
      <c r="N289">
        <v>3</v>
      </c>
      <c r="O289">
        <v>0</v>
      </c>
      <c r="P289" s="18">
        <f>SUM(Table1[[#This Row],[Team A Goals]:[Team B Goals]])</f>
        <v>3</v>
      </c>
      <c r="Q289" s="17" t="str" cm="1">
        <f t="array" ref="Q289">_xlfn.IFS(Table1[[#This Row],[Team A Goals]]&gt;Table1[[#This Row],[Team B Goals]],"team a won",Table1[[#This Row],[Team A Goals]]&lt;Table1[[#This Row],[Team B Goals]],"team b won",Table1[[#This Row],[Team A Goals]]=Table1[[#This Row],[Team B Goals]],"draw")</f>
        <v>team a won</v>
      </c>
      <c r="R289" s="17" t="str" cm="1">
        <f t="array" ref="R289">_xlfn.IFS(Table1[[#This Row],[Total Goals]]&gt;=3,"over 2.5 goals",Table1[[#This Row],[Total Goals]]&lt;=2,"under 2.5 goals")</f>
        <v>over 2.5 goals</v>
      </c>
    </row>
    <row r="290" spans="11:18" x14ac:dyDescent="0.25">
      <c r="K290" s="11">
        <v>44359</v>
      </c>
      <c r="L290" t="s">
        <v>2798</v>
      </c>
      <c r="M290" t="s">
        <v>2785</v>
      </c>
      <c r="N290">
        <v>1</v>
      </c>
      <c r="O290">
        <v>1</v>
      </c>
      <c r="P290" s="18">
        <f>SUM(Table1[[#This Row],[Team A Goals]:[Team B Goals]])</f>
        <v>2</v>
      </c>
      <c r="Q290" s="17" t="str" cm="1">
        <f t="array" ref="Q290">_xlfn.IFS(Table1[[#This Row],[Team A Goals]]&gt;Table1[[#This Row],[Team B Goals]],"team a won",Table1[[#This Row],[Team A Goals]]&lt;Table1[[#This Row],[Team B Goals]],"team b won",Table1[[#This Row],[Team A Goals]]=Table1[[#This Row],[Team B Goals]],"draw")</f>
        <v>draw</v>
      </c>
      <c r="R290" s="17" t="str" cm="1">
        <f t="array" ref="R290">_xlfn.IFS(Table1[[#This Row],[Total Goals]]&gt;=3,"over 2.5 goals",Table1[[#This Row],[Total Goals]]&lt;=2,"under 2.5 goals")</f>
        <v>under 2.5 goals</v>
      </c>
    </row>
    <row r="291" spans="11:18" x14ac:dyDescent="0.25">
      <c r="K291" s="11">
        <v>44359</v>
      </c>
      <c r="L291" t="s">
        <v>2771</v>
      </c>
      <c r="M291" t="s">
        <v>2802</v>
      </c>
      <c r="N291">
        <v>0</v>
      </c>
      <c r="O291">
        <v>1</v>
      </c>
      <c r="P291" s="18">
        <f>SUM(Table1[[#This Row],[Team A Goals]:[Team B Goals]])</f>
        <v>1</v>
      </c>
      <c r="Q291" s="17" t="str" cm="1">
        <f t="array" ref="Q291">_xlfn.IFS(Table1[[#This Row],[Team A Goals]]&gt;Table1[[#This Row],[Team B Goals]],"team a won",Table1[[#This Row],[Team A Goals]]&lt;Table1[[#This Row],[Team B Goals]],"team b won",Table1[[#This Row],[Team A Goals]]=Table1[[#This Row],[Team B Goals]],"draw")</f>
        <v>team b won</v>
      </c>
      <c r="R291" s="17" t="str" cm="1">
        <f t="array" ref="R291">_xlfn.IFS(Table1[[#This Row],[Total Goals]]&gt;=3,"over 2.5 goals",Table1[[#This Row],[Total Goals]]&lt;=2,"under 2.5 goals")</f>
        <v>under 2.5 goals</v>
      </c>
    </row>
    <row r="292" spans="11:18" x14ac:dyDescent="0.25">
      <c r="K292" s="11">
        <v>44359</v>
      </c>
      <c r="L292" t="s">
        <v>2768</v>
      </c>
      <c r="M292" t="s">
        <v>2776</v>
      </c>
      <c r="N292">
        <v>0</v>
      </c>
      <c r="O292">
        <v>3</v>
      </c>
      <c r="P292" s="18">
        <f>SUM(Table1[[#This Row],[Team A Goals]:[Team B Goals]])</f>
        <v>3</v>
      </c>
      <c r="Q292" s="17" t="str" cm="1">
        <f t="array" ref="Q292">_xlfn.IFS(Table1[[#This Row],[Team A Goals]]&gt;Table1[[#This Row],[Team B Goals]],"team a won",Table1[[#This Row],[Team A Goals]]&lt;Table1[[#This Row],[Team B Goals]],"team b won",Table1[[#This Row],[Team A Goals]]=Table1[[#This Row],[Team B Goals]],"draw")</f>
        <v>team b won</v>
      </c>
      <c r="R292" s="17" t="str" cm="1">
        <f t="array" ref="R292">_xlfn.IFS(Table1[[#This Row],[Total Goals]]&gt;=3,"over 2.5 goals",Table1[[#This Row],[Total Goals]]&lt;=2,"under 2.5 goals")</f>
        <v>over 2.5 goals</v>
      </c>
    </row>
    <row r="293" spans="11:18" x14ac:dyDescent="0.25">
      <c r="K293" s="11">
        <v>44360</v>
      </c>
      <c r="L293" t="s">
        <v>2794</v>
      </c>
      <c r="M293" t="s">
        <v>2803</v>
      </c>
      <c r="N293">
        <v>3</v>
      </c>
      <c r="O293">
        <v>1</v>
      </c>
      <c r="P293" s="18">
        <f>SUM(Table1[[#This Row],[Team A Goals]:[Team B Goals]])</f>
        <v>4</v>
      </c>
      <c r="Q293" s="17" t="str" cm="1">
        <f t="array" ref="Q293">_xlfn.IFS(Table1[[#This Row],[Team A Goals]]&gt;Table1[[#This Row],[Team B Goals]],"team a won",Table1[[#This Row],[Team A Goals]]&lt;Table1[[#This Row],[Team B Goals]],"team b won",Table1[[#This Row],[Team A Goals]]=Table1[[#This Row],[Team B Goals]],"draw")</f>
        <v>team a won</v>
      </c>
      <c r="R293" s="17" t="str" cm="1">
        <f t="array" ref="R293">_xlfn.IFS(Table1[[#This Row],[Total Goals]]&gt;=3,"over 2.5 goals",Table1[[#This Row],[Total Goals]]&lt;=2,"under 2.5 goals")</f>
        <v>over 2.5 goals</v>
      </c>
    </row>
    <row r="294" spans="11:18" x14ac:dyDescent="0.25">
      <c r="K294" s="11">
        <v>44360</v>
      </c>
      <c r="L294" t="s">
        <v>2778</v>
      </c>
      <c r="M294" t="s">
        <v>2796</v>
      </c>
      <c r="N294">
        <v>3</v>
      </c>
      <c r="O294">
        <v>2</v>
      </c>
      <c r="P294" s="18">
        <f>SUM(Table1[[#This Row],[Team A Goals]:[Team B Goals]])</f>
        <v>5</v>
      </c>
      <c r="Q294" s="17" t="str" cm="1">
        <f t="array" ref="Q294">_xlfn.IFS(Table1[[#This Row],[Team A Goals]]&gt;Table1[[#This Row],[Team B Goals]],"team a won",Table1[[#This Row],[Team A Goals]]&lt;Table1[[#This Row],[Team B Goals]],"team b won",Table1[[#This Row],[Team A Goals]]=Table1[[#This Row],[Team B Goals]],"draw")</f>
        <v>team a won</v>
      </c>
      <c r="R294" s="17" t="str" cm="1">
        <f t="array" ref="R294">_xlfn.IFS(Table1[[#This Row],[Total Goals]]&gt;=3,"over 2.5 goals",Table1[[#This Row],[Total Goals]]&lt;=2,"under 2.5 goals")</f>
        <v>over 2.5 goals</v>
      </c>
    </row>
    <row r="295" spans="11:18" x14ac:dyDescent="0.25">
      <c r="K295" s="11">
        <v>44360</v>
      </c>
      <c r="L295" t="s">
        <v>2774</v>
      </c>
      <c r="M295" t="s">
        <v>2789</v>
      </c>
      <c r="N295">
        <v>1</v>
      </c>
      <c r="O295">
        <v>0</v>
      </c>
      <c r="P295" s="18">
        <f>SUM(Table1[[#This Row],[Team A Goals]:[Team B Goals]])</f>
        <v>1</v>
      </c>
      <c r="Q295" s="17" t="str" cm="1">
        <f t="array" ref="Q295">_xlfn.IFS(Table1[[#This Row],[Team A Goals]]&gt;Table1[[#This Row],[Team B Goals]],"team a won",Table1[[#This Row],[Team A Goals]]&lt;Table1[[#This Row],[Team B Goals]],"team b won",Table1[[#This Row],[Team A Goals]]=Table1[[#This Row],[Team B Goals]],"draw")</f>
        <v>team a won</v>
      </c>
      <c r="R295" s="17" t="str" cm="1">
        <f t="array" ref="R295">_xlfn.IFS(Table1[[#This Row],[Total Goals]]&gt;=3,"over 2.5 goals",Table1[[#This Row],[Total Goals]]&lt;=2,"under 2.5 goals")</f>
        <v>under 2.5 goals</v>
      </c>
    </row>
    <row r="296" spans="11:18" x14ac:dyDescent="0.25">
      <c r="K296" s="11">
        <v>44361</v>
      </c>
      <c r="L296" t="s">
        <v>2784</v>
      </c>
      <c r="M296" t="s">
        <v>2786</v>
      </c>
      <c r="N296">
        <v>0</v>
      </c>
      <c r="O296">
        <v>2</v>
      </c>
      <c r="P296" s="18">
        <f>SUM(Table1[[#This Row],[Team A Goals]:[Team B Goals]])</f>
        <v>2</v>
      </c>
      <c r="Q296" s="17" t="str" cm="1">
        <f t="array" ref="Q296">_xlfn.IFS(Table1[[#This Row],[Team A Goals]]&gt;Table1[[#This Row],[Team B Goals]],"team a won",Table1[[#This Row],[Team A Goals]]&lt;Table1[[#This Row],[Team B Goals]],"team b won",Table1[[#This Row],[Team A Goals]]=Table1[[#This Row],[Team B Goals]],"draw")</f>
        <v>team b won</v>
      </c>
      <c r="R296" s="17" t="str" cm="1">
        <f t="array" ref="R296">_xlfn.IFS(Table1[[#This Row],[Total Goals]]&gt;=3,"over 2.5 goals",Table1[[#This Row],[Total Goals]]&lt;=2,"under 2.5 goals")</f>
        <v>under 2.5 goals</v>
      </c>
    </row>
    <row r="297" spans="11:18" x14ac:dyDescent="0.25">
      <c r="K297" s="11">
        <v>44361</v>
      </c>
      <c r="L297" t="s">
        <v>2795</v>
      </c>
      <c r="M297" t="s">
        <v>2799</v>
      </c>
      <c r="N297">
        <v>1</v>
      </c>
      <c r="O297">
        <v>2</v>
      </c>
      <c r="P297" s="18">
        <f>SUM(Table1[[#This Row],[Team A Goals]:[Team B Goals]])</f>
        <v>3</v>
      </c>
      <c r="Q297" s="17" t="str" cm="1">
        <f t="array" ref="Q297">_xlfn.IFS(Table1[[#This Row],[Team A Goals]]&gt;Table1[[#This Row],[Team B Goals]],"team a won",Table1[[#This Row],[Team A Goals]]&lt;Table1[[#This Row],[Team B Goals]],"team b won",Table1[[#This Row],[Team A Goals]]=Table1[[#This Row],[Team B Goals]],"draw")</f>
        <v>team b won</v>
      </c>
      <c r="R297" s="17" t="str" cm="1">
        <f t="array" ref="R297">_xlfn.IFS(Table1[[#This Row],[Total Goals]]&gt;=3,"over 2.5 goals",Table1[[#This Row],[Total Goals]]&lt;=2,"under 2.5 goals")</f>
        <v>over 2.5 goals</v>
      </c>
    </row>
    <row r="298" spans="11:18" x14ac:dyDescent="0.25">
      <c r="K298" s="11">
        <v>44361</v>
      </c>
      <c r="L298" t="s">
        <v>2772</v>
      </c>
      <c r="M298" t="s">
        <v>2783</v>
      </c>
      <c r="N298">
        <v>0</v>
      </c>
      <c r="O298">
        <v>0</v>
      </c>
      <c r="P298" s="18">
        <f>SUM(Table1[[#This Row],[Team A Goals]:[Team B Goals]])</f>
        <v>0</v>
      </c>
      <c r="Q298" s="17" t="str" cm="1">
        <f t="array" ref="Q298">_xlfn.IFS(Table1[[#This Row],[Team A Goals]]&gt;Table1[[#This Row],[Team B Goals]],"team a won",Table1[[#This Row],[Team A Goals]]&lt;Table1[[#This Row],[Team B Goals]],"team b won",Table1[[#This Row],[Team A Goals]]=Table1[[#This Row],[Team B Goals]],"draw")</f>
        <v>draw</v>
      </c>
      <c r="R298" s="17" t="str" cm="1">
        <f t="array" ref="R298">_xlfn.IFS(Table1[[#This Row],[Total Goals]]&gt;=3,"over 2.5 goals",Table1[[#This Row],[Total Goals]]&lt;=2,"under 2.5 goals")</f>
        <v>under 2.5 goals</v>
      </c>
    </row>
    <row r="299" spans="11:18" x14ac:dyDescent="0.25">
      <c r="K299" s="11">
        <v>44362</v>
      </c>
      <c r="L299" t="s">
        <v>2773</v>
      </c>
      <c r="M299" t="s">
        <v>2780</v>
      </c>
      <c r="N299">
        <v>0</v>
      </c>
      <c r="O299">
        <v>3</v>
      </c>
      <c r="P299" s="18">
        <f>SUM(Table1[[#This Row],[Team A Goals]:[Team B Goals]])</f>
        <v>3</v>
      </c>
      <c r="Q299" s="17" t="str" cm="1">
        <f t="array" ref="Q299">_xlfn.IFS(Table1[[#This Row],[Team A Goals]]&gt;Table1[[#This Row],[Team B Goals]],"team a won",Table1[[#This Row],[Team A Goals]]&lt;Table1[[#This Row],[Team B Goals]],"team b won",Table1[[#This Row],[Team A Goals]]=Table1[[#This Row],[Team B Goals]],"draw")</f>
        <v>team b won</v>
      </c>
      <c r="R299" s="17" t="str" cm="1">
        <f t="array" ref="R299">_xlfn.IFS(Table1[[#This Row],[Total Goals]]&gt;=3,"over 2.5 goals",Table1[[#This Row],[Total Goals]]&lt;=2,"under 2.5 goals")</f>
        <v>over 2.5 goals</v>
      </c>
    </row>
    <row r="300" spans="11:18" x14ac:dyDescent="0.25">
      <c r="K300" s="11">
        <v>44362</v>
      </c>
      <c r="L300" t="s">
        <v>2777</v>
      </c>
      <c r="M300" t="s">
        <v>2769</v>
      </c>
      <c r="N300">
        <v>0</v>
      </c>
      <c r="O300">
        <v>1</v>
      </c>
      <c r="P300" s="18">
        <f>SUM(Table1[[#This Row],[Team A Goals]:[Team B Goals]])</f>
        <v>1</v>
      </c>
      <c r="Q300" s="17" t="str" cm="1">
        <f t="array" ref="Q300">_xlfn.IFS(Table1[[#This Row],[Team A Goals]]&gt;Table1[[#This Row],[Team B Goals]],"team a won",Table1[[#This Row],[Team A Goals]]&lt;Table1[[#This Row],[Team B Goals]],"team b won",Table1[[#This Row],[Team A Goals]]=Table1[[#This Row],[Team B Goals]],"draw")</f>
        <v>team b won</v>
      </c>
      <c r="R300" s="17" t="str" cm="1">
        <f t="array" ref="R300">_xlfn.IFS(Table1[[#This Row],[Total Goals]]&gt;=3,"over 2.5 goals",Table1[[#This Row],[Total Goals]]&lt;=2,"under 2.5 goals")</f>
        <v>under 2.5 goals</v>
      </c>
    </row>
    <row r="301" spans="11:18" x14ac:dyDescent="0.25">
      <c r="K301" s="11">
        <v>44363</v>
      </c>
      <c r="L301" t="s">
        <v>2788</v>
      </c>
      <c r="M301" t="s">
        <v>2798</v>
      </c>
      <c r="N301">
        <v>0</v>
      </c>
      <c r="O301">
        <v>2</v>
      </c>
      <c r="P301" s="18">
        <f>SUM(Table1[[#This Row],[Team A Goals]:[Team B Goals]])</f>
        <v>2</v>
      </c>
      <c r="Q301" s="17" t="str" cm="1">
        <f t="array" ref="Q301">_xlfn.IFS(Table1[[#This Row],[Team A Goals]]&gt;Table1[[#This Row],[Team B Goals]],"team a won",Table1[[#This Row],[Team A Goals]]&lt;Table1[[#This Row],[Team B Goals]],"team b won",Table1[[#This Row],[Team A Goals]]=Table1[[#This Row],[Team B Goals]],"draw")</f>
        <v>team b won</v>
      </c>
      <c r="R301" s="17" t="str" cm="1">
        <f t="array" ref="R301">_xlfn.IFS(Table1[[#This Row],[Total Goals]]&gt;=3,"over 2.5 goals",Table1[[#This Row],[Total Goals]]&lt;=2,"under 2.5 goals")</f>
        <v>under 2.5 goals</v>
      </c>
    </row>
    <row r="302" spans="11:18" x14ac:dyDescent="0.25">
      <c r="K302" s="11">
        <v>44363</v>
      </c>
      <c r="L302" t="s">
        <v>2775</v>
      </c>
      <c r="M302" t="s">
        <v>2785</v>
      </c>
      <c r="N302">
        <v>3</v>
      </c>
      <c r="O302">
        <v>0</v>
      </c>
      <c r="P302" s="18">
        <f>SUM(Table1[[#This Row],[Team A Goals]:[Team B Goals]])</f>
        <v>3</v>
      </c>
      <c r="Q302" s="17" t="str" cm="1">
        <f t="array" ref="Q302">_xlfn.IFS(Table1[[#This Row],[Team A Goals]]&gt;Table1[[#This Row],[Team B Goals]],"team a won",Table1[[#This Row],[Team A Goals]]&lt;Table1[[#This Row],[Team B Goals]],"team b won",Table1[[#This Row],[Team A Goals]]=Table1[[#This Row],[Team B Goals]],"draw")</f>
        <v>team a won</v>
      </c>
      <c r="R302" s="17" t="str" cm="1">
        <f t="array" ref="R302">_xlfn.IFS(Table1[[#This Row],[Total Goals]]&gt;=3,"over 2.5 goals",Table1[[#This Row],[Total Goals]]&lt;=2,"under 2.5 goals")</f>
        <v>over 2.5 goals</v>
      </c>
    </row>
    <row r="303" spans="11:18" x14ac:dyDescent="0.25">
      <c r="K303" s="11">
        <v>44363</v>
      </c>
      <c r="L303" t="s">
        <v>2768</v>
      </c>
      <c r="M303" t="s">
        <v>2802</v>
      </c>
      <c r="N303">
        <v>1</v>
      </c>
      <c r="O303">
        <v>0</v>
      </c>
      <c r="P303" s="18">
        <f>SUM(Table1[[#This Row],[Team A Goals]:[Team B Goals]])</f>
        <v>1</v>
      </c>
      <c r="Q303" s="17" t="str" cm="1">
        <f t="array" ref="Q303">_xlfn.IFS(Table1[[#This Row],[Team A Goals]]&gt;Table1[[#This Row],[Team B Goals]],"team a won",Table1[[#This Row],[Team A Goals]]&lt;Table1[[#This Row],[Team B Goals]],"team b won",Table1[[#This Row],[Team A Goals]]=Table1[[#This Row],[Team B Goals]],"draw")</f>
        <v>team a won</v>
      </c>
      <c r="R303" s="17" t="str" cm="1">
        <f t="array" ref="R303">_xlfn.IFS(Table1[[#This Row],[Total Goals]]&gt;=3,"over 2.5 goals",Table1[[#This Row],[Total Goals]]&lt;=2,"under 2.5 goals")</f>
        <v>under 2.5 goals</v>
      </c>
    </row>
    <row r="304" spans="11:18" x14ac:dyDescent="0.25">
      <c r="K304" s="11">
        <v>44364</v>
      </c>
      <c r="L304" t="s">
        <v>2771</v>
      </c>
      <c r="M304" t="s">
        <v>2776</v>
      </c>
      <c r="N304">
        <v>1</v>
      </c>
      <c r="O304">
        <v>2</v>
      </c>
      <c r="P304" s="18">
        <f>SUM(Table1[[#This Row],[Team A Goals]:[Team B Goals]])</f>
        <v>3</v>
      </c>
      <c r="Q304" s="17" t="str" cm="1">
        <f t="array" ref="Q304">_xlfn.IFS(Table1[[#This Row],[Team A Goals]]&gt;Table1[[#This Row],[Team B Goals]],"team a won",Table1[[#This Row],[Team A Goals]]&lt;Table1[[#This Row],[Team B Goals]],"team b won",Table1[[#This Row],[Team A Goals]]=Table1[[#This Row],[Team B Goals]],"draw")</f>
        <v>team b won</v>
      </c>
      <c r="R304" s="17" t="str" cm="1">
        <f t="array" ref="R304">_xlfn.IFS(Table1[[#This Row],[Total Goals]]&gt;=3,"over 2.5 goals",Table1[[#This Row],[Total Goals]]&lt;=2,"under 2.5 goals")</f>
        <v>over 2.5 goals</v>
      </c>
    </row>
    <row r="305" spans="11:18" x14ac:dyDescent="0.25">
      <c r="K305" s="11">
        <v>44364</v>
      </c>
      <c r="L305" t="s">
        <v>2796</v>
      </c>
      <c r="M305" t="s">
        <v>2803</v>
      </c>
      <c r="N305">
        <v>2</v>
      </c>
      <c r="O305">
        <v>1</v>
      </c>
      <c r="P305" s="18">
        <f>SUM(Table1[[#This Row],[Team A Goals]:[Team B Goals]])</f>
        <v>3</v>
      </c>
      <c r="Q305" s="17" t="str" cm="1">
        <f t="array" ref="Q305">_xlfn.IFS(Table1[[#This Row],[Team A Goals]]&gt;Table1[[#This Row],[Team B Goals]],"team a won",Table1[[#This Row],[Team A Goals]]&lt;Table1[[#This Row],[Team B Goals]],"team b won",Table1[[#This Row],[Team A Goals]]=Table1[[#This Row],[Team B Goals]],"draw")</f>
        <v>team a won</v>
      </c>
      <c r="R305" s="17" t="str" cm="1">
        <f t="array" ref="R305">_xlfn.IFS(Table1[[#This Row],[Total Goals]]&gt;=3,"over 2.5 goals",Table1[[#This Row],[Total Goals]]&lt;=2,"under 2.5 goals")</f>
        <v>over 2.5 goals</v>
      </c>
    </row>
    <row r="306" spans="11:18" x14ac:dyDescent="0.25">
      <c r="K306" s="11">
        <v>44364</v>
      </c>
      <c r="L306" t="s">
        <v>2778</v>
      </c>
      <c r="M306" t="s">
        <v>2794</v>
      </c>
      <c r="N306">
        <v>2</v>
      </c>
      <c r="O306">
        <v>0</v>
      </c>
      <c r="P306" s="18">
        <f>SUM(Table1[[#This Row],[Team A Goals]:[Team B Goals]])</f>
        <v>2</v>
      </c>
      <c r="Q306" s="17" t="str" cm="1">
        <f t="array" ref="Q306">_xlfn.IFS(Table1[[#This Row],[Team A Goals]]&gt;Table1[[#This Row],[Team B Goals]],"team a won",Table1[[#This Row],[Team A Goals]]&lt;Table1[[#This Row],[Team B Goals]],"team b won",Table1[[#This Row],[Team A Goals]]=Table1[[#This Row],[Team B Goals]],"draw")</f>
        <v>team a won</v>
      </c>
      <c r="R306" s="17" t="str" cm="1">
        <f t="array" ref="R306">_xlfn.IFS(Table1[[#This Row],[Total Goals]]&gt;=3,"over 2.5 goals",Table1[[#This Row],[Total Goals]]&lt;=2,"under 2.5 goals")</f>
        <v>under 2.5 goals</v>
      </c>
    </row>
    <row r="307" spans="11:18" x14ac:dyDescent="0.25">
      <c r="K307" s="11">
        <v>44365</v>
      </c>
      <c r="L307" t="s">
        <v>2789</v>
      </c>
      <c r="M307" t="s">
        <v>2786</v>
      </c>
      <c r="N307">
        <v>1</v>
      </c>
      <c r="O307">
        <v>1</v>
      </c>
      <c r="P307" s="18">
        <f>SUM(Table1[[#This Row],[Team A Goals]:[Team B Goals]])</f>
        <v>2</v>
      </c>
      <c r="Q307" s="17" t="str" cm="1">
        <f t="array" ref="Q307">_xlfn.IFS(Table1[[#This Row],[Team A Goals]]&gt;Table1[[#This Row],[Team B Goals]],"team a won",Table1[[#This Row],[Team A Goals]]&lt;Table1[[#This Row],[Team B Goals]],"team b won",Table1[[#This Row],[Team A Goals]]=Table1[[#This Row],[Team B Goals]],"draw")</f>
        <v>draw</v>
      </c>
      <c r="R307" s="17" t="str" cm="1">
        <f t="array" ref="R307">_xlfn.IFS(Table1[[#This Row],[Total Goals]]&gt;=3,"over 2.5 goals",Table1[[#This Row],[Total Goals]]&lt;=2,"under 2.5 goals")</f>
        <v>under 2.5 goals</v>
      </c>
    </row>
    <row r="308" spans="11:18" x14ac:dyDescent="0.25">
      <c r="K308" s="11">
        <v>44365</v>
      </c>
      <c r="L308" t="s">
        <v>2774</v>
      </c>
      <c r="M308" t="s">
        <v>2784</v>
      </c>
      <c r="N308">
        <v>0</v>
      </c>
      <c r="O308">
        <v>0</v>
      </c>
      <c r="P308" s="18">
        <f>SUM(Table1[[#This Row],[Team A Goals]:[Team B Goals]])</f>
        <v>0</v>
      </c>
      <c r="Q308" s="17" t="str" cm="1">
        <f t="array" ref="Q308">_xlfn.IFS(Table1[[#This Row],[Team A Goals]]&gt;Table1[[#This Row],[Team B Goals]],"team a won",Table1[[#This Row],[Team A Goals]]&lt;Table1[[#This Row],[Team B Goals]],"team b won",Table1[[#This Row],[Team A Goals]]=Table1[[#This Row],[Team B Goals]],"draw")</f>
        <v>draw</v>
      </c>
      <c r="R308" s="17" t="str" cm="1">
        <f t="array" ref="R308">_xlfn.IFS(Table1[[#This Row],[Total Goals]]&gt;=3,"over 2.5 goals",Table1[[#This Row],[Total Goals]]&lt;=2,"under 2.5 goals")</f>
        <v>under 2.5 goals</v>
      </c>
    </row>
    <row r="309" spans="11:18" x14ac:dyDescent="0.25">
      <c r="K309" s="11">
        <v>44365</v>
      </c>
      <c r="L309" t="s">
        <v>2783</v>
      </c>
      <c r="M309" t="s">
        <v>2799</v>
      </c>
      <c r="N309">
        <v>1</v>
      </c>
      <c r="O309">
        <v>0</v>
      </c>
      <c r="P309" s="18">
        <f>SUM(Table1[[#This Row],[Team A Goals]:[Team B Goals]])</f>
        <v>1</v>
      </c>
      <c r="Q309" s="17" t="str" cm="1">
        <f t="array" ref="Q309">_xlfn.IFS(Table1[[#This Row],[Team A Goals]]&gt;Table1[[#This Row],[Team B Goals]],"team a won",Table1[[#This Row],[Team A Goals]]&lt;Table1[[#This Row],[Team B Goals]],"team b won",Table1[[#This Row],[Team A Goals]]=Table1[[#This Row],[Team B Goals]],"draw")</f>
        <v>team a won</v>
      </c>
      <c r="R309" s="17" t="str" cm="1">
        <f t="array" ref="R309">_xlfn.IFS(Table1[[#This Row],[Total Goals]]&gt;=3,"over 2.5 goals",Table1[[#This Row],[Total Goals]]&lt;=2,"under 2.5 goals")</f>
        <v>under 2.5 goals</v>
      </c>
    </row>
    <row r="310" spans="11:18" x14ac:dyDescent="0.25">
      <c r="K310" s="11">
        <v>44366</v>
      </c>
      <c r="L310" t="s">
        <v>2772</v>
      </c>
      <c r="M310" t="s">
        <v>2795</v>
      </c>
      <c r="N310">
        <v>1</v>
      </c>
      <c r="O310">
        <v>1</v>
      </c>
      <c r="P310" s="18">
        <f>SUM(Table1[[#This Row],[Team A Goals]:[Team B Goals]])</f>
        <v>2</v>
      </c>
      <c r="Q310" s="17" t="str" cm="1">
        <f t="array" ref="Q310">_xlfn.IFS(Table1[[#This Row],[Team A Goals]]&gt;Table1[[#This Row],[Team B Goals]],"team a won",Table1[[#This Row],[Team A Goals]]&lt;Table1[[#This Row],[Team B Goals]],"team b won",Table1[[#This Row],[Team A Goals]]=Table1[[#This Row],[Team B Goals]],"draw")</f>
        <v>draw</v>
      </c>
      <c r="R310" s="17" t="str" cm="1">
        <f t="array" ref="R310">_xlfn.IFS(Table1[[#This Row],[Total Goals]]&gt;=3,"over 2.5 goals",Table1[[#This Row],[Total Goals]]&lt;=2,"under 2.5 goals")</f>
        <v>under 2.5 goals</v>
      </c>
    </row>
    <row r="311" spans="11:18" x14ac:dyDescent="0.25">
      <c r="K311" s="11">
        <v>44366</v>
      </c>
      <c r="L311" t="s">
        <v>2773</v>
      </c>
      <c r="M311" t="s">
        <v>2769</v>
      </c>
      <c r="N311">
        <v>1</v>
      </c>
      <c r="O311">
        <v>1</v>
      </c>
      <c r="P311" s="18">
        <f>SUM(Table1[[#This Row],[Team A Goals]:[Team B Goals]])</f>
        <v>2</v>
      </c>
      <c r="Q311" s="17" t="str" cm="1">
        <f t="array" ref="Q311">_xlfn.IFS(Table1[[#This Row],[Team A Goals]]&gt;Table1[[#This Row],[Team B Goals]],"team a won",Table1[[#This Row],[Team A Goals]]&lt;Table1[[#This Row],[Team B Goals]],"team b won",Table1[[#This Row],[Team A Goals]]=Table1[[#This Row],[Team B Goals]],"draw")</f>
        <v>draw</v>
      </c>
      <c r="R311" s="17" t="str" cm="1">
        <f t="array" ref="R311">_xlfn.IFS(Table1[[#This Row],[Total Goals]]&gt;=3,"over 2.5 goals",Table1[[#This Row],[Total Goals]]&lt;=2,"under 2.5 goals")</f>
        <v>under 2.5 goals</v>
      </c>
    </row>
    <row r="312" spans="11:18" x14ac:dyDescent="0.25">
      <c r="K312" s="11">
        <v>44366</v>
      </c>
      <c r="L312" t="s">
        <v>2777</v>
      </c>
      <c r="M312" t="s">
        <v>2780</v>
      </c>
      <c r="N312">
        <v>4</v>
      </c>
      <c r="O312">
        <v>2</v>
      </c>
      <c r="P312" s="18">
        <f>SUM(Table1[[#This Row],[Team A Goals]:[Team B Goals]])</f>
        <v>6</v>
      </c>
      <c r="Q312" s="17" t="str" cm="1">
        <f t="array" ref="Q312">_xlfn.IFS(Table1[[#This Row],[Team A Goals]]&gt;Table1[[#This Row],[Team B Goals]],"team a won",Table1[[#This Row],[Team A Goals]]&lt;Table1[[#This Row],[Team B Goals]],"team b won",Table1[[#This Row],[Team A Goals]]=Table1[[#This Row],[Team B Goals]],"draw")</f>
        <v>team a won</v>
      </c>
      <c r="R312" s="17" t="str" cm="1">
        <f t="array" ref="R312">_xlfn.IFS(Table1[[#This Row],[Total Goals]]&gt;=3,"over 2.5 goals",Table1[[#This Row],[Total Goals]]&lt;=2,"under 2.5 goals")</f>
        <v>over 2.5 goals</v>
      </c>
    </row>
    <row r="313" spans="11:18" x14ac:dyDescent="0.25">
      <c r="K313" s="11">
        <v>44367</v>
      </c>
      <c r="L313" t="s">
        <v>2775</v>
      </c>
      <c r="M313" t="s">
        <v>2798</v>
      </c>
      <c r="N313">
        <v>1</v>
      </c>
      <c r="O313">
        <v>0</v>
      </c>
      <c r="P313" s="18">
        <f>SUM(Table1[[#This Row],[Team A Goals]:[Team B Goals]])</f>
        <v>1</v>
      </c>
      <c r="Q313" s="17" t="str" cm="1">
        <f t="array" ref="Q313">_xlfn.IFS(Table1[[#This Row],[Team A Goals]]&gt;Table1[[#This Row],[Team B Goals]],"team a won",Table1[[#This Row],[Team A Goals]]&lt;Table1[[#This Row],[Team B Goals]],"team b won",Table1[[#This Row],[Team A Goals]]=Table1[[#This Row],[Team B Goals]],"draw")</f>
        <v>team a won</v>
      </c>
      <c r="R313" s="17" t="str" cm="1">
        <f t="array" ref="R313">_xlfn.IFS(Table1[[#This Row],[Total Goals]]&gt;=3,"over 2.5 goals",Table1[[#This Row],[Total Goals]]&lt;=2,"under 2.5 goals")</f>
        <v>under 2.5 goals</v>
      </c>
    </row>
    <row r="314" spans="11:18" x14ac:dyDescent="0.25">
      <c r="K314" s="11">
        <v>44367</v>
      </c>
      <c r="L314" t="s">
        <v>2785</v>
      </c>
      <c r="M314" t="s">
        <v>2788</v>
      </c>
      <c r="N314">
        <v>3</v>
      </c>
      <c r="O314">
        <v>1</v>
      </c>
      <c r="P314" s="18">
        <f>SUM(Table1[[#This Row],[Team A Goals]:[Team B Goals]])</f>
        <v>4</v>
      </c>
      <c r="Q314" s="17" t="str" cm="1">
        <f t="array" ref="Q314">_xlfn.IFS(Table1[[#This Row],[Team A Goals]]&gt;Table1[[#This Row],[Team B Goals]],"team a won",Table1[[#This Row],[Team A Goals]]&lt;Table1[[#This Row],[Team B Goals]],"team b won",Table1[[#This Row],[Team A Goals]]=Table1[[#This Row],[Team B Goals]],"draw")</f>
        <v>team a won</v>
      </c>
      <c r="R314" s="17" t="str" cm="1">
        <f t="array" ref="R314">_xlfn.IFS(Table1[[#This Row],[Total Goals]]&gt;=3,"over 2.5 goals",Table1[[#This Row],[Total Goals]]&lt;=2,"under 2.5 goals")</f>
        <v>over 2.5 goals</v>
      </c>
    </row>
    <row r="315" spans="11:18" x14ac:dyDescent="0.25">
      <c r="K315" s="11">
        <v>44368</v>
      </c>
      <c r="L315" t="s">
        <v>2771</v>
      </c>
      <c r="M315" t="s">
        <v>2768</v>
      </c>
      <c r="N315">
        <v>4</v>
      </c>
      <c r="O315">
        <v>1</v>
      </c>
      <c r="P315" s="18">
        <f>SUM(Table1[[#This Row],[Team A Goals]:[Team B Goals]])</f>
        <v>5</v>
      </c>
      <c r="Q315" s="17" t="str" cm="1">
        <f t="array" ref="Q315">_xlfn.IFS(Table1[[#This Row],[Team A Goals]]&gt;Table1[[#This Row],[Team B Goals]],"team a won",Table1[[#This Row],[Team A Goals]]&lt;Table1[[#This Row],[Team B Goals]],"team b won",Table1[[#This Row],[Team A Goals]]=Table1[[#This Row],[Team B Goals]],"draw")</f>
        <v>team a won</v>
      </c>
      <c r="R315" s="17" t="str" cm="1">
        <f t="array" ref="R315">_xlfn.IFS(Table1[[#This Row],[Total Goals]]&gt;=3,"over 2.5 goals",Table1[[#This Row],[Total Goals]]&lt;=2,"under 2.5 goals")</f>
        <v>over 2.5 goals</v>
      </c>
    </row>
    <row r="316" spans="11:18" x14ac:dyDescent="0.25">
      <c r="K316" s="11">
        <v>44368</v>
      </c>
      <c r="L316" t="s">
        <v>2802</v>
      </c>
      <c r="M316" t="s">
        <v>2776</v>
      </c>
      <c r="N316">
        <v>0</v>
      </c>
      <c r="O316">
        <v>2</v>
      </c>
      <c r="P316" s="18">
        <f>SUM(Table1[[#This Row],[Team A Goals]:[Team B Goals]])</f>
        <v>2</v>
      </c>
      <c r="Q316" s="17" t="str" cm="1">
        <f t="array" ref="Q316">_xlfn.IFS(Table1[[#This Row],[Team A Goals]]&gt;Table1[[#This Row],[Team B Goals]],"team a won",Table1[[#This Row],[Team A Goals]]&lt;Table1[[#This Row],[Team B Goals]],"team b won",Table1[[#This Row],[Team A Goals]]=Table1[[#This Row],[Team B Goals]],"draw")</f>
        <v>team b won</v>
      </c>
      <c r="R316" s="17" t="str" cm="1">
        <f t="array" ref="R316">_xlfn.IFS(Table1[[#This Row],[Total Goals]]&gt;=3,"over 2.5 goals",Table1[[#This Row],[Total Goals]]&lt;=2,"under 2.5 goals")</f>
        <v>under 2.5 goals</v>
      </c>
    </row>
    <row r="317" spans="11:18" x14ac:dyDescent="0.25">
      <c r="K317" s="11">
        <v>44368</v>
      </c>
      <c r="L317" t="s">
        <v>2778</v>
      </c>
      <c r="M317" t="s">
        <v>2803</v>
      </c>
      <c r="N317">
        <v>3</v>
      </c>
      <c r="O317">
        <v>0</v>
      </c>
      <c r="P317" s="18">
        <f>SUM(Table1[[#This Row],[Team A Goals]:[Team B Goals]])</f>
        <v>3</v>
      </c>
      <c r="Q317" s="17" t="str" cm="1">
        <f t="array" ref="Q317">_xlfn.IFS(Table1[[#This Row],[Team A Goals]]&gt;Table1[[#This Row],[Team B Goals]],"team a won",Table1[[#This Row],[Team A Goals]]&lt;Table1[[#This Row],[Team B Goals]],"team b won",Table1[[#This Row],[Team A Goals]]=Table1[[#This Row],[Team B Goals]],"draw")</f>
        <v>team a won</v>
      </c>
      <c r="R317" s="17" t="str" cm="1">
        <f t="array" ref="R317">_xlfn.IFS(Table1[[#This Row],[Total Goals]]&gt;=3,"over 2.5 goals",Table1[[#This Row],[Total Goals]]&lt;=2,"under 2.5 goals")</f>
        <v>over 2.5 goals</v>
      </c>
    </row>
    <row r="318" spans="11:18" x14ac:dyDescent="0.25">
      <c r="K318" s="11">
        <v>44368</v>
      </c>
      <c r="L318" t="s">
        <v>2796</v>
      </c>
      <c r="M318" t="s">
        <v>2794</v>
      </c>
      <c r="N318">
        <v>0</v>
      </c>
      <c r="O318">
        <v>1</v>
      </c>
      <c r="P318" s="18">
        <f>SUM(Table1[[#This Row],[Team A Goals]:[Team B Goals]])</f>
        <v>1</v>
      </c>
      <c r="Q318" s="17" t="str" cm="1">
        <f t="array" ref="Q318">_xlfn.IFS(Table1[[#This Row],[Team A Goals]]&gt;Table1[[#This Row],[Team B Goals]],"team a won",Table1[[#This Row],[Team A Goals]]&lt;Table1[[#This Row],[Team B Goals]],"team b won",Table1[[#This Row],[Team A Goals]]=Table1[[#This Row],[Team B Goals]],"draw")</f>
        <v>team b won</v>
      </c>
      <c r="R318" s="17" t="str" cm="1">
        <f t="array" ref="R318">_xlfn.IFS(Table1[[#This Row],[Total Goals]]&gt;=3,"over 2.5 goals",Table1[[#This Row],[Total Goals]]&lt;=2,"under 2.5 goals")</f>
        <v>under 2.5 goals</v>
      </c>
    </row>
    <row r="319" spans="11:18" x14ac:dyDescent="0.25">
      <c r="K319" s="11">
        <v>44369</v>
      </c>
      <c r="L319" t="s">
        <v>2784</v>
      </c>
      <c r="M319" t="s">
        <v>2789</v>
      </c>
      <c r="N319">
        <v>1</v>
      </c>
      <c r="O319">
        <v>3</v>
      </c>
      <c r="P319" s="18">
        <f>SUM(Table1[[#This Row],[Team A Goals]:[Team B Goals]])</f>
        <v>4</v>
      </c>
      <c r="Q319" s="17" t="str" cm="1">
        <f t="array" ref="Q319">_xlfn.IFS(Table1[[#This Row],[Team A Goals]]&gt;Table1[[#This Row],[Team B Goals]],"team a won",Table1[[#This Row],[Team A Goals]]&lt;Table1[[#This Row],[Team B Goals]],"team b won",Table1[[#This Row],[Team A Goals]]=Table1[[#This Row],[Team B Goals]],"draw")</f>
        <v>team b won</v>
      </c>
      <c r="R319" s="17" t="str" cm="1">
        <f t="array" ref="R319">_xlfn.IFS(Table1[[#This Row],[Total Goals]]&gt;=3,"over 2.5 goals",Table1[[#This Row],[Total Goals]]&lt;=2,"under 2.5 goals")</f>
        <v>over 2.5 goals</v>
      </c>
    </row>
    <row r="320" spans="11:18" x14ac:dyDescent="0.25">
      <c r="K320" s="11">
        <v>44369</v>
      </c>
      <c r="L320" t="s">
        <v>2774</v>
      </c>
      <c r="M320" t="s">
        <v>2786</v>
      </c>
      <c r="N320">
        <v>1</v>
      </c>
      <c r="O320">
        <v>0</v>
      </c>
      <c r="P320" s="18">
        <f>SUM(Table1[[#This Row],[Team A Goals]:[Team B Goals]])</f>
        <v>1</v>
      </c>
      <c r="Q320" s="17" t="str" cm="1">
        <f t="array" ref="Q320">_xlfn.IFS(Table1[[#This Row],[Team A Goals]]&gt;Table1[[#This Row],[Team B Goals]],"team a won",Table1[[#This Row],[Team A Goals]]&lt;Table1[[#This Row],[Team B Goals]],"team b won",Table1[[#This Row],[Team A Goals]]=Table1[[#This Row],[Team B Goals]],"draw")</f>
        <v>team a won</v>
      </c>
      <c r="R320" s="17" t="str" cm="1">
        <f t="array" ref="R320">_xlfn.IFS(Table1[[#This Row],[Total Goals]]&gt;=3,"over 2.5 goals",Table1[[#This Row],[Total Goals]]&lt;=2,"under 2.5 goals")</f>
        <v>under 2.5 goals</v>
      </c>
    </row>
    <row r="321" spans="11:18" x14ac:dyDescent="0.25">
      <c r="K321" s="11">
        <v>44370</v>
      </c>
      <c r="L321" t="s">
        <v>2772</v>
      </c>
      <c r="M321" t="s">
        <v>2799</v>
      </c>
      <c r="N321">
        <v>5</v>
      </c>
      <c r="O321">
        <v>0</v>
      </c>
      <c r="P321" s="18">
        <f>SUM(Table1[[#This Row],[Team A Goals]:[Team B Goals]])</f>
        <v>5</v>
      </c>
      <c r="Q321" s="17" t="str" cm="1">
        <f t="array" ref="Q321">_xlfn.IFS(Table1[[#This Row],[Team A Goals]]&gt;Table1[[#This Row],[Team B Goals]],"team a won",Table1[[#This Row],[Team A Goals]]&lt;Table1[[#This Row],[Team B Goals]],"team b won",Table1[[#This Row],[Team A Goals]]=Table1[[#This Row],[Team B Goals]],"draw")</f>
        <v>team a won</v>
      </c>
      <c r="R321" s="17" t="str" cm="1">
        <f t="array" ref="R321">_xlfn.IFS(Table1[[#This Row],[Total Goals]]&gt;=3,"over 2.5 goals",Table1[[#This Row],[Total Goals]]&lt;=2,"under 2.5 goals")</f>
        <v>over 2.5 goals</v>
      </c>
    </row>
    <row r="322" spans="11:18" x14ac:dyDescent="0.25">
      <c r="K322" s="11">
        <v>44370</v>
      </c>
      <c r="L322" t="s">
        <v>2783</v>
      </c>
      <c r="M322" t="s">
        <v>2795</v>
      </c>
      <c r="N322">
        <v>3</v>
      </c>
      <c r="O322">
        <v>2</v>
      </c>
      <c r="P322" s="18">
        <f>SUM(Table1[[#This Row],[Team A Goals]:[Team B Goals]])</f>
        <v>5</v>
      </c>
      <c r="Q322" s="17" t="str" cm="1">
        <f t="array" ref="Q322">_xlfn.IFS(Table1[[#This Row],[Team A Goals]]&gt;Table1[[#This Row],[Team B Goals]],"team a won",Table1[[#This Row],[Team A Goals]]&lt;Table1[[#This Row],[Team B Goals]],"team b won",Table1[[#This Row],[Team A Goals]]=Table1[[#This Row],[Team B Goals]],"draw")</f>
        <v>team a won</v>
      </c>
      <c r="R322" s="17" t="str" cm="1">
        <f t="array" ref="R322">_xlfn.IFS(Table1[[#This Row],[Total Goals]]&gt;=3,"over 2.5 goals",Table1[[#This Row],[Total Goals]]&lt;=2,"under 2.5 goals")</f>
        <v>over 2.5 goals</v>
      </c>
    </row>
    <row r="323" spans="11:18" x14ac:dyDescent="0.25">
      <c r="K323" s="11">
        <v>44370</v>
      </c>
      <c r="L323" t="s">
        <v>2777</v>
      </c>
      <c r="M323" t="s">
        <v>2773</v>
      </c>
      <c r="N323">
        <v>2</v>
      </c>
      <c r="O323">
        <v>2</v>
      </c>
      <c r="P323" s="18">
        <f>SUM(Table1[[#This Row],[Team A Goals]:[Team B Goals]])</f>
        <v>4</v>
      </c>
      <c r="Q323" s="17" t="str" cm="1">
        <f t="array" ref="Q323">_xlfn.IFS(Table1[[#This Row],[Team A Goals]]&gt;Table1[[#This Row],[Team B Goals]],"team a won",Table1[[#This Row],[Team A Goals]]&lt;Table1[[#This Row],[Team B Goals]],"team b won",Table1[[#This Row],[Team A Goals]]=Table1[[#This Row],[Team B Goals]],"draw")</f>
        <v>draw</v>
      </c>
      <c r="R323" s="17" t="str" cm="1">
        <f t="array" ref="R323">_xlfn.IFS(Table1[[#This Row],[Total Goals]]&gt;=3,"over 2.5 goals",Table1[[#This Row],[Total Goals]]&lt;=2,"under 2.5 goals")</f>
        <v>over 2.5 goals</v>
      </c>
    </row>
    <row r="324" spans="11:18" x14ac:dyDescent="0.25">
      <c r="K324" s="11">
        <v>44370</v>
      </c>
      <c r="L324" t="s">
        <v>2780</v>
      </c>
      <c r="M324" t="s">
        <v>2769</v>
      </c>
      <c r="N324">
        <v>2</v>
      </c>
      <c r="O324">
        <v>2</v>
      </c>
      <c r="P324" s="18">
        <f>SUM(Table1[[#This Row],[Team A Goals]:[Team B Goals]])</f>
        <v>4</v>
      </c>
      <c r="Q324" s="17" t="str" cm="1">
        <f t="array" ref="Q324">_xlfn.IFS(Table1[[#This Row],[Team A Goals]]&gt;Table1[[#This Row],[Team B Goals]],"team a won",Table1[[#This Row],[Team A Goals]]&lt;Table1[[#This Row],[Team B Goals]],"team b won",Table1[[#This Row],[Team A Goals]]=Table1[[#This Row],[Team B Goals]],"draw")</f>
        <v>draw</v>
      </c>
      <c r="R324" s="17" t="str" cm="1">
        <f t="array" ref="R324">_xlfn.IFS(Table1[[#This Row],[Total Goals]]&gt;=3,"over 2.5 goals",Table1[[#This Row],[Total Goals]]&lt;=2,"under 2.5 goals")</f>
        <v>over 2.5 goals</v>
      </c>
    </row>
    <row r="325" spans="11:18" x14ac:dyDescent="0.25">
      <c r="K325" s="11">
        <v>44373</v>
      </c>
      <c r="L325" t="s">
        <v>2775</v>
      </c>
      <c r="M325" t="s">
        <v>2794</v>
      </c>
      <c r="N325">
        <v>2</v>
      </c>
      <c r="O325">
        <v>1</v>
      </c>
      <c r="P325" s="18">
        <f>SUM(Table1[[#This Row],[Team A Goals]:[Team B Goals]])</f>
        <v>3</v>
      </c>
      <c r="Q325" s="17" t="str" cm="1">
        <f t="array" ref="Q325">_xlfn.IFS(Table1[[#This Row],[Team A Goals]]&gt;Table1[[#This Row],[Team B Goals]],"team a won",Table1[[#This Row],[Team A Goals]]&lt;Table1[[#This Row],[Team B Goals]],"team b won",Table1[[#This Row],[Team A Goals]]=Table1[[#This Row],[Team B Goals]],"draw")</f>
        <v>team a won</v>
      </c>
      <c r="R325" s="17" t="str" cm="1">
        <f t="array" ref="R325">_xlfn.IFS(Table1[[#This Row],[Total Goals]]&gt;=3,"over 2.5 goals",Table1[[#This Row],[Total Goals]]&lt;=2,"under 2.5 goals")</f>
        <v>over 2.5 goals</v>
      </c>
    </row>
    <row r="326" spans="11:18" x14ac:dyDescent="0.25">
      <c r="K326" s="11">
        <v>44373</v>
      </c>
      <c r="L326" t="s">
        <v>2798</v>
      </c>
      <c r="M326" t="s">
        <v>2771</v>
      </c>
      <c r="N326">
        <v>0</v>
      </c>
      <c r="O326">
        <v>4</v>
      </c>
      <c r="P326" s="18">
        <f>SUM(Table1[[#This Row],[Team A Goals]:[Team B Goals]])</f>
        <v>4</v>
      </c>
      <c r="Q326" s="17" t="str" cm="1">
        <f t="array" ref="Q326">_xlfn.IFS(Table1[[#This Row],[Team A Goals]]&gt;Table1[[#This Row],[Team B Goals]],"team a won",Table1[[#This Row],[Team A Goals]]&lt;Table1[[#This Row],[Team B Goals]],"team b won",Table1[[#This Row],[Team A Goals]]=Table1[[#This Row],[Team B Goals]],"draw")</f>
        <v>team b won</v>
      </c>
      <c r="R326" s="17" t="str" cm="1">
        <f t="array" ref="R326">_xlfn.IFS(Table1[[#This Row],[Total Goals]]&gt;=3,"over 2.5 goals",Table1[[#This Row],[Total Goals]]&lt;=2,"under 2.5 goals")</f>
        <v>over 2.5 goals</v>
      </c>
    </row>
    <row r="327" spans="11:18" x14ac:dyDescent="0.25">
      <c r="K327" s="11">
        <v>44374</v>
      </c>
      <c r="L327" t="s">
        <v>2778</v>
      </c>
      <c r="M327" t="s">
        <v>2786</v>
      </c>
      <c r="N327">
        <v>0</v>
      </c>
      <c r="O327">
        <v>2</v>
      </c>
      <c r="P327" s="18">
        <f>SUM(Table1[[#This Row],[Team A Goals]:[Team B Goals]])</f>
        <v>2</v>
      </c>
      <c r="Q327" s="17" t="str" cm="1">
        <f t="array" ref="Q327">_xlfn.IFS(Table1[[#This Row],[Team A Goals]]&gt;Table1[[#This Row],[Team B Goals]],"team a won",Table1[[#This Row],[Team A Goals]]&lt;Table1[[#This Row],[Team B Goals]],"team b won",Table1[[#This Row],[Team A Goals]]=Table1[[#This Row],[Team B Goals]],"draw")</f>
        <v>team b won</v>
      </c>
      <c r="R327" s="17" t="str" cm="1">
        <f t="array" ref="R327">_xlfn.IFS(Table1[[#This Row],[Total Goals]]&gt;=3,"over 2.5 goals",Table1[[#This Row],[Total Goals]]&lt;=2,"under 2.5 goals")</f>
        <v>under 2.5 goals</v>
      </c>
    </row>
    <row r="328" spans="11:18" x14ac:dyDescent="0.25">
      <c r="K328" s="11">
        <v>44374</v>
      </c>
      <c r="L328" t="s">
        <v>2776</v>
      </c>
      <c r="M328" t="s">
        <v>2780</v>
      </c>
      <c r="N328">
        <v>1</v>
      </c>
      <c r="O328">
        <v>0</v>
      </c>
      <c r="P328" s="18">
        <f>SUM(Table1[[#This Row],[Team A Goals]:[Team B Goals]])</f>
        <v>1</v>
      </c>
      <c r="Q328" s="17" t="str" cm="1">
        <f t="array" ref="Q328">_xlfn.IFS(Table1[[#This Row],[Team A Goals]]&gt;Table1[[#This Row],[Team B Goals]],"team a won",Table1[[#This Row],[Team A Goals]]&lt;Table1[[#This Row],[Team B Goals]],"team b won",Table1[[#This Row],[Team A Goals]]=Table1[[#This Row],[Team B Goals]],"draw")</f>
        <v>team a won</v>
      </c>
      <c r="R328" s="17" t="str" cm="1">
        <f t="array" ref="R328">_xlfn.IFS(Table1[[#This Row],[Total Goals]]&gt;=3,"over 2.5 goals",Table1[[#This Row],[Total Goals]]&lt;=2,"under 2.5 goals")</f>
        <v>under 2.5 goals</v>
      </c>
    </row>
    <row r="329" spans="11:18" x14ac:dyDescent="0.25">
      <c r="K329" s="11">
        <v>44375</v>
      </c>
      <c r="L329" t="s">
        <v>2789</v>
      </c>
      <c r="M329" t="s">
        <v>2772</v>
      </c>
      <c r="N329">
        <v>3</v>
      </c>
      <c r="O329">
        <v>5</v>
      </c>
      <c r="P329" s="18">
        <f>SUM(Table1[[#This Row],[Team A Goals]:[Team B Goals]])</f>
        <v>8</v>
      </c>
      <c r="Q329" s="17" t="str" cm="1">
        <f t="array" ref="Q329">_xlfn.IFS(Table1[[#This Row],[Team A Goals]]&gt;Table1[[#This Row],[Team B Goals]],"team a won",Table1[[#This Row],[Team A Goals]]&lt;Table1[[#This Row],[Team B Goals]],"team b won",Table1[[#This Row],[Team A Goals]]=Table1[[#This Row],[Team B Goals]],"draw")</f>
        <v>team b won</v>
      </c>
      <c r="R329" s="17" t="str" cm="1">
        <f t="array" ref="R329">_xlfn.IFS(Table1[[#This Row],[Total Goals]]&gt;=3,"over 2.5 goals",Table1[[#This Row],[Total Goals]]&lt;=2,"under 2.5 goals")</f>
        <v>over 2.5 goals</v>
      </c>
    </row>
    <row r="330" spans="11:18" x14ac:dyDescent="0.25">
      <c r="K330" s="11">
        <v>44375</v>
      </c>
      <c r="L330" t="s">
        <v>2769</v>
      </c>
      <c r="M330" t="s">
        <v>2785</v>
      </c>
      <c r="N330">
        <v>3</v>
      </c>
      <c r="O330">
        <v>3</v>
      </c>
      <c r="P330" s="18">
        <f>SUM(Table1[[#This Row],[Team A Goals]:[Team B Goals]])</f>
        <v>6</v>
      </c>
      <c r="Q330" s="17" t="str" cm="1">
        <f t="array" ref="Q330">_xlfn.IFS(Table1[[#This Row],[Team A Goals]]&gt;Table1[[#This Row],[Team B Goals]],"team a won",Table1[[#This Row],[Team A Goals]]&lt;Table1[[#This Row],[Team B Goals]],"team b won",Table1[[#This Row],[Team A Goals]]=Table1[[#This Row],[Team B Goals]],"draw")</f>
        <v>draw</v>
      </c>
      <c r="R330" s="17" t="str" cm="1">
        <f t="array" ref="R330">_xlfn.IFS(Table1[[#This Row],[Total Goals]]&gt;=3,"over 2.5 goals",Table1[[#This Row],[Total Goals]]&lt;=2,"under 2.5 goals")</f>
        <v>over 2.5 goals</v>
      </c>
    </row>
    <row r="331" spans="11:18" x14ac:dyDescent="0.25">
      <c r="K331" s="11">
        <v>44376</v>
      </c>
      <c r="L331" t="s">
        <v>2774</v>
      </c>
      <c r="M331" t="s">
        <v>2777</v>
      </c>
      <c r="N331">
        <v>2</v>
      </c>
      <c r="O331">
        <v>0</v>
      </c>
      <c r="P331" s="18">
        <f>SUM(Table1[[#This Row],[Team A Goals]:[Team B Goals]])</f>
        <v>2</v>
      </c>
      <c r="Q331" s="17" t="str" cm="1">
        <f t="array" ref="Q331">_xlfn.IFS(Table1[[#This Row],[Team A Goals]]&gt;Table1[[#This Row],[Team B Goals]],"team a won",Table1[[#This Row],[Team A Goals]]&lt;Table1[[#This Row],[Team B Goals]],"team b won",Table1[[#This Row],[Team A Goals]]=Table1[[#This Row],[Team B Goals]],"draw")</f>
        <v>team a won</v>
      </c>
      <c r="R331" s="17" t="str" cm="1">
        <f t="array" ref="R331">_xlfn.IFS(Table1[[#This Row],[Total Goals]]&gt;=3,"over 2.5 goals",Table1[[#This Row],[Total Goals]]&lt;=2,"under 2.5 goals")</f>
        <v>under 2.5 goals</v>
      </c>
    </row>
    <row r="332" spans="11:18" x14ac:dyDescent="0.25">
      <c r="K332" s="11">
        <v>44376</v>
      </c>
      <c r="L332" t="s">
        <v>2783</v>
      </c>
      <c r="M332" t="s">
        <v>2796</v>
      </c>
      <c r="N332">
        <v>1</v>
      </c>
      <c r="O332">
        <v>2</v>
      </c>
      <c r="P332" s="18">
        <f>SUM(Table1[[#This Row],[Team A Goals]:[Team B Goals]])</f>
        <v>3</v>
      </c>
      <c r="Q332" s="17" t="str" cm="1">
        <f t="array" ref="Q332">_xlfn.IFS(Table1[[#This Row],[Team A Goals]]&gt;Table1[[#This Row],[Team B Goals]],"team a won",Table1[[#This Row],[Team A Goals]]&lt;Table1[[#This Row],[Team B Goals]],"team b won",Table1[[#This Row],[Team A Goals]]=Table1[[#This Row],[Team B Goals]],"draw")</f>
        <v>team b won</v>
      </c>
      <c r="R332" s="17" t="str" cm="1">
        <f t="array" ref="R332">_xlfn.IFS(Table1[[#This Row],[Total Goals]]&gt;=3,"over 2.5 goals",Table1[[#This Row],[Total Goals]]&lt;=2,"under 2.5 goals")</f>
        <v>over 2.5 goals</v>
      </c>
    </row>
    <row r="333" spans="11:18" x14ac:dyDescent="0.25">
      <c r="K333" s="11">
        <v>44379</v>
      </c>
      <c r="L333" t="s">
        <v>2785</v>
      </c>
      <c r="M333" t="s">
        <v>2772</v>
      </c>
      <c r="N333">
        <v>1</v>
      </c>
      <c r="O333">
        <v>1</v>
      </c>
      <c r="P333" s="18">
        <f>SUM(Table1[[#This Row],[Team A Goals]:[Team B Goals]])</f>
        <v>2</v>
      </c>
      <c r="Q333" s="17" t="str" cm="1">
        <f t="array" ref="Q333">_xlfn.IFS(Table1[[#This Row],[Team A Goals]]&gt;Table1[[#This Row],[Team B Goals]],"team a won",Table1[[#This Row],[Team A Goals]]&lt;Table1[[#This Row],[Team B Goals]],"team b won",Table1[[#This Row],[Team A Goals]]=Table1[[#This Row],[Team B Goals]],"draw")</f>
        <v>draw</v>
      </c>
      <c r="R333" s="17" t="str" cm="1">
        <f t="array" ref="R333">_xlfn.IFS(Table1[[#This Row],[Total Goals]]&gt;=3,"over 2.5 goals",Table1[[#This Row],[Total Goals]]&lt;=2,"under 2.5 goals")</f>
        <v>under 2.5 goals</v>
      </c>
    </row>
    <row r="334" spans="11:18" x14ac:dyDescent="0.25">
      <c r="K334" s="11">
        <v>44379</v>
      </c>
      <c r="L334" t="s">
        <v>2776</v>
      </c>
      <c r="M334" t="s">
        <v>2775</v>
      </c>
      <c r="N334">
        <v>1</v>
      </c>
      <c r="O334">
        <v>2</v>
      </c>
      <c r="P334" s="18">
        <f>SUM(Table1[[#This Row],[Team A Goals]:[Team B Goals]])</f>
        <v>3</v>
      </c>
      <c r="Q334" s="17" t="str" cm="1">
        <f t="array" ref="Q334">_xlfn.IFS(Table1[[#This Row],[Team A Goals]]&gt;Table1[[#This Row],[Team B Goals]],"team a won",Table1[[#This Row],[Team A Goals]]&lt;Table1[[#This Row],[Team B Goals]],"team b won",Table1[[#This Row],[Team A Goals]]=Table1[[#This Row],[Team B Goals]],"draw")</f>
        <v>team b won</v>
      </c>
      <c r="R334" s="17" t="str" cm="1">
        <f t="array" ref="R334">_xlfn.IFS(Table1[[#This Row],[Total Goals]]&gt;=3,"over 2.5 goals",Table1[[#This Row],[Total Goals]]&lt;=2,"under 2.5 goals")</f>
        <v>over 2.5 goals</v>
      </c>
    </row>
    <row r="335" spans="11:18" x14ac:dyDescent="0.25">
      <c r="K335" s="11">
        <v>44380</v>
      </c>
      <c r="L335" t="s">
        <v>2786</v>
      </c>
      <c r="M335" t="s">
        <v>2771</v>
      </c>
      <c r="N335">
        <v>1</v>
      </c>
      <c r="O335">
        <v>2</v>
      </c>
      <c r="P335" s="18">
        <f>SUM(Table1[[#This Row],[Team A Goals]:[Team B Goals]])</f>
        <v>3</v>
      </c>
      <c r="Q335" s="17" t="str" cm="1">
        <f t="array" ref="Q335">_xlfn.IFS(Table1[[#This Row],[Team A Goals]]&gt;Table1[[#This Row],[Team B Goals]],"team a won",Table1[[#This Row],[Team A Goals]]&lt;Table1[[#This Row],[Team B Goals]],"team b won",Table1[[#This Row],[Team A Goals]]=Table1[[#This Row],[Team B Goals]],"draw")</f>
        <v>team b won</v>
      </c>
      <c r="R335" s="17" t="str" cm="1">
        <f t="array" ref="R335">_xlfn.IFS(Table1[[#This Row],[Total Goals]]&gt;=3,"over 2.5 goals",Table1[[#This Row],[Total Goals]]&lt;=2,"under 2.5 goals")</f>
        <v>over 2.5 goals</v>
      </c>
    </row>
    <row r="336" spans="11:18" x14ac:dyDescent="0.25">
      <c r="K336" s="11">
        <v>44380</v>
      </c>
      <c r="L336" t="s">
        <v>2796</v>
      </c>
      <c r="M336" t="s">
        <v>2774</v>
      </c>
      <c r="N336">
        <v>0</v>
      </c>
      <c r="O336">
        <v>4</v>
      </c>
      <c r="P336" s="18">
        <f>SUM(Table1[[#This Row],[Team A Goals]:[Team B Goals]])</f>
        <v>4</v>
      </c>
      <c r="Q336" s="17" t="str" cm="1">
        <f t="array" ref="Q336">_xlfn.IFS(Table1[[#This Row],[Team A Goals]]&gt;Table1[[#This Row],[Team B Goals]],"team a won",Table1[[#This Row],[Team A Goals]]&lt;Table1[[#This Row],[Team B Goals]],"team b won",Table1[[#This Row],[Team A Goals]]=Table1[[#This Row],[Team B Goals]],"draw")</f>
        <v>team b won</v>
      </c>
      <c r="R336" s="17" t="str" cm="1">
        <f t="array" ref="R336">_xlfn.IFS(Table1[[#This Row],[Total Goals]]&gt;=3,"over 2.5 goals",Table1[[#This Row],[Total Goals]]&lt;=2,"under 2.5 goals")</f>
        <v>over 2.5 goals</v>
      </c>
    </row>
    <row r="337" spans="11:18" x14ac:dyDescent="0.25">
      <c r="K337" s="11">
        <v>44383</v>
      </c>
      <c r="L337" t="s">
        <v>2775</v>
      </c>
      <c r="M337" t="s">
        <v>2772</v>
      </c>
      <c r="N337">
        <v>1</v>
      </c>
      <c r="O337">
        <v>1</v>
      </c>
      <c r="P337" s="18">
        <f>SUM(Table1[[#This Row],[Team A Goals]:[Team B Goals]])</f>
        <v>2</v>
      </c>
      <c r="Q337" s="17" t="str" cm="1">
        <f t="array" ref="Q337">_xlfn.IFS(Table1[[#This Row],[Team A Goals]]&gt;Table1[[#This Row],[Team B Goals]],"team a won",Table1[[#This Row],[Team A Goals]]&lt;Table1[[#This Row],[Team B Goals]],"team b won",Table1[[#This Row],[Team A Goals]]=Table1[[#This Row],[Team B Goals]],"draw")</f>
        <v>draw</v>
      </c>
      <c r="R337" s="17" t="str" cm="1">
        <f t="array" ref="R337">_xlfn.IFS(Table1[[#This Row],[Total Goals]]&gt;=3,"over 2.5 goals",Table1[[#This Row],[Total Goals]]&lt;=2,"under 2.5 goals")</f>
        <v>under 2.5 goals</v>
      </c>
    </row>
    <row r="338" spans="11:18" x14ac:dyDescent="0.25">
      <c r="K338" s="11">
        <v>44384</v>
      </c>
      <c r="L338" t="s">
        <v>2774</v>
      </c>
      <c r="M338" t="s">
        <v>2771</v>
      </c>
      <c r="N338">
        <v>2</v>
      </c>
      <c r="O338">
        <v>1</v>
      </c>
      <c r="P338" s="18">
        <f>SUM(Table1[[#This Row],[Team A Goals]:[Team B Goals]])</f>
        <v>3</v>
      </c>
      <c r="Q338" s="17" t="str" cm="1">
        <f t="array" ref="Q338">_xlfn.IFS(Table1[[#This Row],[Team A Goals]]&gt;Table1[[#This Row],[Team B Goals]],"team a won",Table1[[#This Row],[Team A Goals]]&lt;Table1[[#This Row],[Team B Goals]],"team b won",Table1[[#This Row],[Team A Goals]]=Table1[[#This Row],[Team B Goals]],"draw")</f>
        <v>team a won</v>
      </c>
      <c r="R338" s="17" t="str" cm="1">
        <f t="array" ref="R338">_xlfn.IFS(Table1[[#This Row],[Total Goals]]&gt;=3,"over 2.5 goals",Table1[[#This Row],[Total Goals]]&lt;=2,"under 2.5 goals")</f>
        <v>over 2.5 goals</v>
      </c>
    </row>
    <row r="339" spans="11:18" x14ac:dyDescent="0.25">
      <c r="K339" s="11">
        <v>44388</v>
      </c>
      <c r="L339" t="s">
        <v>2774</v>
      </c>
      <c r="M339" t="s">
        <v>2775</v>
      </c>
      <c r="N339">
        <v>1</v>
      </c>
      <c r="O339">
        <v>1</v>
      </c>
      <c r="P339" s="18">
        <f>SUM(Table1[[#This Row],[Team A Goals]:[Team B Goals]])</f>
        <v>2</v>
      </c>
      <c r="Q339" s="17" t="str" cm="1">
        <f t="array" ref="Q339">_xlfn.IFS(Table1[[#This Row],[Team A Goals]]&gt;Table1[[#This Row],[Team B Goals]],"team a won",Table1[[#This Row],[Team A Goals]]&lt;Table1[[#This Row],[Team B Goals]],"team b won",Table1[[#This Row],[Team A Goals]]=Table1[[#This Row],[Team B Goals]],"draw")</f>
        <v>draw</v>
      </c>
      <c r="R339" s="17" t="str" cm="1">
        <f t="array" ref="R339">_xlfn.IFS(Table1[[#This Row],[Total Goals]]&gt;=3,"over 2.5 goals",Table1[[#This Row],[Total Goals]]&lt;=2,"under 2.5 goals")</f>
        <v>under 2.5 goals</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J1:R3121"/>
  <sheetViews>
    <sheetView zoomScale="80" zoomScaleNormal="80" workbookViewId="0">
      <selection activeCell="P2" sqref="P2:P3121"/>
    </sheetView>
  </sheetViews>
  <sheetFormatPr baseColWidth="10" defaultColWidth="8.85546875" defaultRowHeight="15" x14ac:dyDescent="0.25"/>
  <cols>
    <col min="10" max="10" width="29.7109375" bestFit="1" customWidth="1"/>
    <col min="11" max="11" width="7.140625" bestFit="1" customWidth="1"/>
    <col min="12" max="12" width="9.140625" bestFit="1" customWidth="1"/>
    <col min="13" max="14" width="13.85546875" bestFit="1" customWidth="1"/>
    <col min="15" max="15" width="15.42578125" bestFit="1" customWidth="1"/>
    <col min="16" max="16" width="14.42578125" bestFit="1" customWidth="1"/>
    <col min="17" max="17" width="12.42578125" bestFit="1" customWidth="1"/>
    <col min="18" max="18" width="12.140625" bestFit="1" customWidth="1"/>
    <col min="19" max="19" width="12.42578125" customWidth="1"/>
    <col min="20" max="20" width="13.42578125" customWidth="1"/>
  </cols>
  <sheetData>
    <row r="1" spans="10:18" x14ac:dyDescent="0.25">
      <c r="J1" t="s">
        <v>9</v>
      </c>
      <c r="K1" t="s">
        <v>10</v>
      </c>
      <c r="L1" t="s">
        <v>2818</v>
      </c>
      <c r="M1" t="s">
        <v>11</v>
      </c>
      <c r="N1" t="s">
        <v>12</v>
      </c>
      <c r="O1" t="s">
        <v>2819</v>
      </c>
      <c r="P1" t="s">
        <v>2815</v>
      </c>
      <c r="Q1" t="s">
        <v>2820</v>
      </c>
      <c r="R1" t="s">
        <v>2821</v>
      </c>
    </row>
    <row r="2" spans="10:18" x14ac:dyDescent="0.25">
      <c r="J2" t="s">
        <v>13</v>
      </c>
      <c r="K2">
        <v>34</v>
      </c>
      <c r="L2">
        <v>78</v>
      </c>
      <c r="M2">
        <v>182</v>
      </c>
      <c r="N2">
        <v>76</v>
      </c>
      <c r="O2" t="s">
        <v>2816</v>
      </c>
      <c r="P2" s="16">
        <v>4099999.9999999995</v>
      </c>
      <c r="Q2" s="17" t="str">
        <f>IF(AND(Table4[[#This Row],[Age]]&lt;=28,Table4[[#This Row],[Prefered foot]]="left",Table4[[#This Row],[Value]]&lt;10000000),"candidate","rejected")</f>
        <v>rejected</v>
      </c>
      <c r="R2" s="17" t="str">
        <f>IF(OR(Table4[[#This Row],[Age]]&lt;=21,Table4[[#This Row],[Rating]]&gt;=85,Table4[[#This Row],[Height (cm)]]&gt;=187),"minimum","")</f>
        <v/>
      </c>
    </row>
    <row r="3" spans="10:18" x14ac:dyDescent="0.25">
      <c r="J3" t="s">
        <v>14</v>
      </c>
      <c r="K3">
        <v>19</v>
      </c>
      <c r="L3">
        <v>65</v>
      </c>
      <c r="M3">
        <v>174</v>
      </c>
      <c r="N3">
        <v>65</v>
      </c>
      <c r="O3" t="s">
        <v>2817</v>
      </c>
      <c r="P3" s="16">
        <v>1800000</v>
      </c>
      <c r="Q3" s="17" t="str">
        <f>IF(AND(Table4[[#This Row],[Age]]&lt;=28,Table4[[#This Row],[Prefered foot]]="left",Table4[[#This Row],[Value]]&lt;10000000),"candidate","rejected")</f>
        <v>candidate</v>
      </c>
      <c r="R3" s="17" t="str">
        <f>IF(OR(Table4[[#This Row],[Age]]&lt;=21,Table4[[#This Row],[Rating]]&gt;=85,Table4[[#This Row],[Height (cm)]]&gt;=187),"minimum","")</f>
        <v>minimum</v>
      </c>
    </row>
    <row r="4" spans="10:18" x14ac:dyDescent="0.25">
      <c r="J4" t="s">
        <v>15</v>
      </c>
      <c r="K4">
        <v>23</v>
      </c>
      <c r="L4">
        <v>82</v>
      </c>
      <c r="M4">
        <v>170</v>
      </c>
      <c r="N4">
        <v>68</v>
      </c>
      <c r="O4" t="s">
        <v>2816</v>
      </c>
      <c r="P4" s="16">
        <v>43500000</v>
      </c>
      <c r="Q4" s="17" t="str">
        <f>IF(AND(Table4[[#This Row],[Age]]&lt;=28,Table4[[#This Row],[Prefered foot]]="left",Table4[[#This Row],[Value]]&lt;10000000),"candidate","rejected")</f>
        <v>rejected</v>
      </c>
      <c r="R4" s="17" t="str">
        <f>IF(OR(Table4[[#This Row],[Age]]&lt;=21,Table4[[#This Row],[Rating]]&gt;=85,Table4[[#This Row],[Height (cm)]]&gt;=187),"minimum","")</f>
        <v/>
      </c>
    </row>
    <row r="5" spans="10:18" x14ac:dyDescent="0.25">
      <c r="J5" t="s">
        <v>16</v>
      </c>
      <c r="K5">
        <v>17</v>
      </c>
      <c r="L5">
        <v>62</v>
      </c>
      <c r="M5">
        <v>178</v>
      </c>
      <c r="N5">
        <v>72</v>
      </c>
      <c r="O5" t="s">
        <v>2816</v>
      </c>
      <c r="P5" s="16">
        <v>1000000</v>
      </c>
      <c r="Q5" s="17" t="str">
        <f>IF(AND(Table4[[#This Row],[Age]]&lt;=28,Table4[[#This Row],[Prefered foot]]="left",Table4[[#This Row],[Value]]&lt;10000000),"candidate","rejected")</f>
        <v>rejected</v>
      </c>
      <c r="R5" s="17" t="str">
        <f>IF(OR(Table4[[#This Row],[Age]]&lt;=21,Table4[[#This Row],[Rating]]&gt;=85,Table4[[#This Row],[Height (cm)]]&gt;=187),"minimum","")</f>
        <v>minimum</v>
      </c>
    </row>
    <row r="6" spans="10:18" x14ac:dyDescent="0.25">
      <c r="J6" t="s">
        <v>17</v>
      </c>
      <c r="K6">
        <v>18</v>
      </c>
      <c r="L6">
        <v>77</v>
      </c>
      <c r="M6">
        <v>175</v>
      </c>
      <c r="N6">
        <v>70</v>
      </c>
      <c r="O6" t="s">
        <v>2817</v>
      </c>
      <c r="P6" s="16">
        <v>22000000</v>
      </c>
      <c r="Q6" s="17" t="str">
        <f>IF(AND(Table4[[#This Row],[Age]]&lt;=28,Table4[[#This Row],[Prefered foot]]="left",Table4[[#This Row],[Value]]&lt;10000000),"candidate","rejected")</f>
        <v>rejected</v>
      </c>
      <c r="R6" s="17" t="str">
        <f>IF(OR(Table4[[#This Row],[Age]]&lt;=21,Table4[[#This Row],[Rating]]&gt;=85,Table4[[#This Row],[Height (cm)]]&gt;=187),"minimum","")</f>
        <v>minimum</v>
      </c>
    </row>
    <row r="7" spans="10:18" x14ac:dyDescent="0.25">
      <c r="J7" t="s">
        <v>18</v>
      </c>
      <c r="K7">
        <v>26</v>
      </c>
      <c r="L7">
        <v>74</v>
      </c>
      <c r="M7">
        <v>168</v>
      </c>
      <c r="N7">
        <v>69</v>
      </c>
      <c r="O7" t="s">
        <v>2817</v>
      </c>
      <c r="P7" s="16">
        <v>5000000</v>
      </c>
      <c r="Q7" s="17" t="str">
        <f>IF(AND(Table4[[#This Row],[Age]]&lt;=28,Table4[[#This Row],[Prefered foot]]="left",Table4[[#This Row],[Value]]&lt;10000000),"candidate","rejected")</f>
        <v>candidate</v>
      </c>
      <c r="R7" s="17" t="str">
        <f>IF(OR(Table4[[#This Row],[Age]]&lt;=21,Table4[[#This Row],[Rating]]&gt;=85,Table4[[#This Row],[Height (cm)]]&gt;=187),"minimum","")</f>
        <v/>
      </c>
    </row>
    <row r="8" spans="10:18" x14ac:dyDescent="0.25">
      <c r="J8" t="s">
        <v>19</v>
      </c>
      <c r="K8">
        <v>18</v>
      </c>
      <c r="L8">
        <v>77</v>
      </c>
      <c r="M8">
        <v>179</v>
      </c>
      <c r="N8">
        <v>72</v>
      </c>
      <c r="O8" t="s">
        <v>2817</v>
      </c>
      <c r="P8" s="16">
        <v>22500000</v>
      </c>
      <c r="Q8" s="17" t="str">
        <f>IF(AND(Table4[[#This Row],[Age]]&lt;=28,Table4[[#This Row],[Prefered foot]]="left",Table4[[#This Row],[Value]]&lt;10000000),"candidate","rejected")</f>
        <v>rejected</v>
      </c>
      <c r="R8" s="17" t="str">
        <f>IF(OR(Table4[[#This Row],[Age]]&lt;=21,Table4[[#This Row],[Rating]]&gt;=85,Table4[[#This Row],[Height (cm)]]&gt;=187),"minimum","")</f>
        <v>minimum</v>
      </c>
    </row>
    <row r="9" spans="10:18" x14ac:dyDescent="0.25">
      <c r="J9" t="s">
        <v>20</v>
      </c>
      <c r="K9">
        <v>24</v>
      </c>
      <c r="L9">
        <v>82</v>
      </c>
      <c r="M9">
        <v>193</v>
      </c>
      <c r="N9">
        <v>82</v>
      </c>
      <c r="O9" t="s">
        <v>2817</v>
      </c>
      <c r="P9" s="16">
        <v>46000000</v>
      </c>
      <c r="Q9" s="17" t="str">
        <f>IF(AND(Table4[[#This Row],[Age]]&lt;=28,Table4[[#This Row],[Prefered foot]]="left",Table4[[#This Row],[Value]]&lt;10000000),"candidate","rejected")</f>
        <v>rejected</v>
      </c>
      <c r="R9" s="17" t="str">
        <f>IF(OR(Table4[[#This Row],[Age]]&lt;=21,Table4[[#This Row],[Rating]]&gt;=85,Table4[[#This Row],[Height (cm)]]&gt;=187),"minimum","")</f>
        <v>minimum</v>
      </c>
    </row>
    <row r="10" spans="10:18" x14ac:dyDescent="0.25">
      <c r="J10" t="s">
        <v>21</v>
      </c>
      <c r="K10">
        <v>20</v>
      </c>
      <c r="L10">
        <v>88</v>
      </c>
      <c r="M10">
        <v>186</v>
      </c>
      <c r="N10">
        <v>75</v>
      </c>
      <c r="O10" t="s">
        <v>2816</v>
      </c>
      <c r="P10" s="16">
        <v>128500000</v>
      </c>
      <c r="Q10" s="17" t="str">
        <f>IF(AND(Table4[[#This Row],[Age]]&lt;=28,Table4[[#This Row],[Prefered foot]]="left",Table4[[#This Row],[Value]]&lt;10000000),"candidate","rejected")</f>
        <v>rejected</v>
      </c>
      <c r="R10" s="17" t="str">
        <f>IF(OR(Table4[[#This Row],[Age]]&lt;=21,Table4[[#This Row],[Rating]]&gt;=85,Table4[[#This Row],[Height (cm)]]&gt;=187),"minimum","")</f>
        <v>minimum</v>
      </c>
    </row>
    <row r="11" spans="10:18" x14ac:dyDescent="0.25">
      <c r="J11" t="s">
        <v>22</v>
      </c>
      <c r="K11">
        <v>23</v>
      </c>
      <c r="L11">
        <v>74</v>
      </c>
      <c r="M11">
        <v>182</v>
      </c>
      <c r="N11">
        <v>70</v>
      </c>
      <c r="O11" t="s">
        <v>2817</v>
      </c>
      <c r="P11" s="16">
        <v>6000000</v>
      </c>
      <c r="Q11" s="17" t="str">
        <f>IF(AND(Table4[[#This Row],[Age]]&lt;=28,Table4[[#This Row],[Prefered foot]]="left",Table4[[#This Row],[Value]]&lt;10000000),"candidate","rejected")</f>
        <v>candidate</v>
      </c>
      <c r="R11" s="17" t="str">
        <f>IF(OR(Table4[[#This Row],[Age]]&lt;=21,Table4[[#This Row],[Rating]]&gt;=85,Table4[[#This Row],[Height (cm)]]&gt;=187),"minimum","")</f>
        <v/>
      </c>
    </row>
    <row r="12" spans="10:18" x14ac:dyDescent="0.25">
      <c r="J12" t="s">
        <v>23</v>
      </c>
      <c r="K12">
        <v>23</v>
      </c>
      <c r="L12">
        <v>84</v>
      </c>
      <c r="M12">
        <v>192</v>
      </c>
      <c r="N12">
        <v>77</v>
      </c>
      <c r="O12" t="s">
        <v>2816</v>
      </c>
      <c r="P12" s="16">
        <v>52500000</v>
      </c>
      <c r="Q12" s="17" t="str">
        <f>IF(AND(Table4[[#This Row],[Age]]&lt;=28,Table4[[#This Row],[Prefered foot]]="left",Table4[[#This Row],[Value]]&lt;10000000),"candidate","rejected")</f>
        <v>rejected</v>
      </c>
      <c r="R12" s="17" t="str">
        <f>IF(OR(Table4[[#This Row],[Age]]&lt;=21,Table4[[#This Row],[Rating]]&gt;=85,Table4[[#This Row],[Height (cm)]]&gt;=187),"minimum","")</f>
        <v>minimum</v>
      </c>
    </row>
    <row r="13" spans="10:18" x14ac:dyDescent="0.25">
      <c r="J13" t="s">
        <v>24</v>
      </c>
      <c r="K13">
        <v>34</v>
      </c>
      <c r="L13">
        <v>82</v>
      </c>
      <c r="M13">
        <v>180</v>
      </c>
      <c r="N13">
        <v>71</v>
      </c>
      <c r="O13" t="s">
        <v>2816</v>
      </c>
      <c r="P13" s="16">
        <v>14500000</v>
      </c>
      <c r="Q13" s="17" t="str">
        <f>IF(AND(Table4[[#This Row],[Age]]&lt;=28,Table4[[#This Row],[Prefered foot]]="left",Table4[[#This Row],[Value]]&lt;10000000),"candidate","rejected")</f>
        <v>rejected</v>
      </c>
      <c r="R13" s="17" t="str">
        <f>IF(OR(Table4[[#This Row],[Age]]&lt;=21,Table4[[#This Row],[Rating]]&gt;=85,Table4[[#This Row],[Height (cm)]]&gt;=187),"minimum","")</f>
        <v/>
      </c>
    </row>
    <row r="14" spans="10:18" x14ac:dyDescent="0.25">
      <c r="J14" t="s">
        <v>25</v>
      </c>
      <c r="K14">
        <v>21</v>
      </c>
      <c r="L14">
        <v>81</v>
      </c>
      <c r="M14">
        <v>189</v>
      </c>
      <c r="N14">
        <v>74</v>
      </c>
      <c r="O14" t="s">
        <v>2817</v>
      </c>
      <c r="P14" s="16">
        <v>39500000</v>
      </c>
      <c r="Q14" s="17" t="str">
        <f>IF(AND(Table4[[#This Row],[Age]]&lt;=28,Table4[[#This Row],[Prefered foot]]="left",Table4[[#This Row],[Value]]&lt;10000000),"candidate","rejected")</f>
        <v>rejected</v>
      </c>
      <c r="R14" s="17" t="str">
        <f>IF(OR(Table4[[#This Row],[Age]]&lt;=21,Table4[[#This Row],[Rating]]&gt;=85,Table4[[#This Row],[Height (cm)]]&gt;=187),"minimum","")</f>
        <v>minimum</v>
      </c>
    </row>
    <row r="15" spans="10:18" x14ac:dyDescent="0.25">
      <c r="J15" t="s">
        <v>26</v>
      </c>
      <c r="K15">
        <v>17</v>
      </c>
      <c r="L15">
        <v>66</v>
      </c>
      <c r="M15">
        <v>191</v>
      </c>
      <c r="N15">
        <v>75</v>
      </c>
      <c r="O15" t="s">
        <v>2816</v>
      </c>
      <c r="P15" s="16">
        <v>2100000</v>
      </c>
      <c r="Q15" s="17" t="str">
        <f>IF(AND(Table4[[#This Row],[Age]]&lt;=28,Table4[[#This Row],[Prefered foot]]="left",Table4[[#This Row],[Value]]&lt;10000000),"candidate","rejected")</f>
        <v>rejected</v>
      </c>
      <c r="R15" s="17" t="str">
        <f>IF(OR(Table4[[#This Row],[Age]]&lt;=21,Table4[[#This Row],[Rating]]&gt;=85,Table4[[#This Row],[Height (cm)]]&gt;=187),"minimum","")</f>
        <v>minimum</v>
      </c>
    </row>
    <row r="16" spans="10:18" x14ac:dyDescent="0.25">
      <c r="J16" t="s">
        <v>27</v>
      </c>
      <c r="K16">
        <v>21</v>
      </c>
      <c r="L16">
        <v>70</v>
      </c>
      <c r="M16">
        <v>180</v>
      </c>
      <c r="N16">
        <v>75</v>
      </c>
      <c r="O16" t="s">
        <v>2816</v>
      </c>
      <c r="P16" s="16">
        <v>3300000</v>
      </c>
      <c r="Q16" s="17" t="str">
        <f>IF(AND(Table4[[#This Row],[Age]]&lt;=28,Table4[[#This Row],[Prefered foot]]="left",Table4[[#This Row],[Value]]&lt;10000000),"candidate","rejected")</f>
        <v>rejected</v>
      </c>
      <c r="R16" s="17" t="str">
        <f>IF(OR(Table4[[#This Row],[Age]]&lt;=21,Table4[[#This Row],[Rating]]&gt;=85,Table4[[#This Row],[Height (cm)]]&gt;=187),"minimum","")</f>
        <v>minimum</v>
      </c>
    </row>
    <row r="17" spans="10:18" x14ac:dyDescent="0.25">
      <c r="J17" t="s">
        <v>28</v>
      </c>
      <c r="K17">
        <v>17</v>
      </c>
      <c r="L17">
        <v>81</v>
      </c>
      <c r="M17">
        <v>178</v>
      </c>
      <c r="N17">
        <v>68</v>
      </c>
      <c r="O17" t="s">
        <v>2816</v>
      </c>
      <c r="P17" s="16">
        <v>43500000</v>
      </c>
      <c r="Q17" s="17" t="str">
        <f>IF(AND(Table4[[#This Row],[Age]]&lt;=28,Table4[[#This Row],[Prefered foot]]="left",Table4[[#This Row],[Value]]&lt;10000000),"candidate","rejected")</f>
        <v>rejected</v>
      </c>
      <c r="R17" s="17" t="str">
        <f>IF(OR(Table4[[#This Row],[Age]]&lt;=21,Table4[[#This Row],[Rating]]&gt;=85,Table4[[#This Row],[Height (cm)]]&gt;=187),"minimum","")</f>
        <v>minimum</v>
      </c>
    </row>
    <row r="18" spans="10:18" ht="15" customHeight="1" x14ac:dyDescent="0.25">
      <c r="J18" t="s">
        <v>29</v>
      </c>
      <c r="K18">
        <v>22</v>
      </c>
      <c r="L18">
        <v>76</v>
      </c>
      <c r="M18">
        <v>182</v>
      </c>
      <c r="N18">
        <v>76</v>
      </c>
      <c r="O18" t="s">
        <v>2816</v>
      </c>
      <c r="P18" s="16">
        <v>11500000</v>
      </c>
      <c r="Q18" s="17" t="str">
        <f>IF(AND(Table4[[#This Row],[Age]]&lt;=28,Table4[[#This Row],[Prefered foot]]="left",Table4[[#This Row],[Value]]&lt;10000000),"candidate","rejected")</f>
        <v>rejected</v>
      </c>
      <c r="R18" s="17" t="str">
        <f>IF(OR(Table4[[#This Row],[Age]]&lt;=21,Table4[[#This Row],[Rating]]&gt;=85,Table4[[#This Row],[Height (cm)]]&gt;=187),"minimum","")</f>
        <v/>
      </c>
    </row>
    <row r="19" spans="10:18" x14ac:dyDescent="0.25">
      <c r="J19" t="s">
        <v>30</v>
      </c>
      <c r="K19">
        <v>25</v>
      </c>
      <c r="L19">
        <v>83</v>
      </c>
      <c r="M19">
        <v>187</v>
      </c>
      <c r="N19">
        <v>90</v>
      </c>
      <c r="O19" t="s">
        <v>2816</v>
      </c>
      <c r="P19" s="16">
        <v>45000000</v>
      </c>
      <c r="Q19" s="17" t="str">
        <f>IF(AND(Table4[[#This Row],[Age]]&lt;=28,Table4[[#This Row],[Prefered foot]]="left",Table4[[#This Row],[Value]]&lt;10000000),"candidate","rejected")</f>
        <v>rejected</v>
      </c>
      <c r="R19" s="17" t="str">
        <f>IF(OR(Table4[[#This Row],[Age]]&lt;=21,Table4[[#This Row],[Rating]]&gt;=85,Table4[[#This Row],[Height (cm)]]&gt;=187),"minimum","")</f>
        <v>minimum</v>
      </c>
    </row>
    <row r="20" spans="10:18" x14ac:dyDescent="0.25">
      <c r="J20" t="s">
        <v>31</v>
      </c>
      <c r="K20">
        <v>17</v>
      </c>
      <c r="L20">
        <v>73</v>
      </c>
      <c r="M20">
        <v>182</v>
      </c>
      <c r="N20">
        <v>76</v>
      </c>
      <c r="O20" t="s">
        <v>2817</v>
      </c>
      <c r="P20" s="16">
        <v>6500000</v>
      </c>
      <c r="Q20" s="17" t="str">
        <f>IF(AND(Table4[[#This Row],[Age]]&lt;=28,Table4[[#This Row],[Prefered foot]]="left",Table4[[#This Row],[Value]]&lt;10000000),"candidate","rejected")</f>
        <v>candidate</v>
      </c>
      <c r="R20" s="17" t="str">
        <f>IF(OR(Table4[[#This Row],[Age]]&lt;=21,Table4[[#This Row],[Rating]]&gt;=85,Table4[[#This Row],[Height (cm)]]&gt;=187),"minimum","")</f>
        <v>minimum</v>
      </c>
    </row>
    <row r="21" spans="10:18" x14ac:dyDescent="0.25">
      <c r="J21" t="s">
        <v>32</v>
      </c>
      <c r="K21">
        <v>20</v>
      </c>
      <c r="L21">
        <v>78</v>
      </c>
      <c r="M21">
        <v>191</v>
      </c>
      <c r="N21">
        <v>79</v>
      </c>
      <c r="O21" t="s">
        <v>2817</v>
      </c>
      <c r="P21" s="16">
        <v>31000000</v>
      </c>
      <c r="Q21" s="17" t="str">
        <f>IF(AND(Table4[[#This Row],[Age]]&lt;=28,Table4[[#This Row],[Prefered foot]]="left",Table4[[#This Row],[Value]]&lt;10000000),"candidate","rejected")</f>
        <v>rejected</v>
      </c>
      <c r="R21" s="17" t="str">
        <f>IF(OR(Table4[[#This Row],[Age]]&lt;=21,Table4[[#This Row],[Rating]]&gt;=85,Table4[[#This Row],[Height (cm)]]&gt;=187),"minimum","")</f>
        <v>minimum</v>
      </c>
    </row>
    <row r="22" spans="10:18" x14ac:dyDescent="0.25">
      <c r="J22" t="s">
        <v>33</v>
      </c>
      <c r="K22">
        <v>20</v>
      </c>
      <c r="L22">
        <v>87</v>
      </c>
      <c r="M22">
        <v>177</v>
      </c>
      <c r="N22">
        <v>71</v>
      </c>
      <c r="O22" t="s">
        <v>2816</v>
      </c>
      <c r="P22" s="16">
        <v>118500000</v>
      </c>
      <c r="Q22" s="17" t="str">
        <f>IF(AND(Table4[[#This Row],[Age]]&lt;=28,Table4[[#This Row],[Prefered foot]]="left",Table4[[#This Row],[Value]]&lt;10000000),"candidate","rejected")</f>
        <v>rejected</v>
      </c>
      <c r="R22" s="17" t="str">
        <f>IF(OR(Table4[[#This Row],[Age]]&lt;=21,Table4[[#This Row],[Rating]]&gt;=85,Table4[[#This Row],[Height (cm)]]&gt;=187),"minimum","")</f>
        <v>minimum</v>
      </c>
    </row>
    <row r="23" spans="10:18" x14ac:dyDescent="0.25">
      <c r="J23" t="s">
        <v>34</v>
      </c>
      <c r="K23">
        <v>17</v>
      </c>
      <c r="L23">
        <v>72</v>
      </c>
      <c r="M23">
        <v>187</v>
      </c>
      <c r="N23">
        <v>70</v>
      </c>
      <c r="O23" t="s">
        <v>2816</v>
      </c>
      <c r="P23" s="16">
        <v>5500000</v>
      </c>
      <c r="Q23" s="17" t="str">
        <f>IF(AND(Table4[[#This Row],[Age]]&lt;=28,Table4[[#This Row],[Prefered foot]]="left",Table4[[#This Row],[Value]]&lt;10000000),"candidate","rejected")</f>
        <v>rejected</v>
      </c>
      <c r="R23" s="17" t="str">
        <f>IF(OR(Table4[[#This Row],[Age]]&lt;=21,Table4[[#This Row],[Rating]]&gt;=85,Table4[[#This Row],[Height (cm)]]&gt;=187),"minimum","")</f>
        <v>minimum</v>
      </c>
    </row>
    <row r="24" spans="10:18" x14ac:dyDescent="0.25">
      <c r="J24" t="s">
        <v>35</v>
      </c>
      <c r="K24">
        <v>18</v>
      </c>
      <c r="L24">
        <v>76</v>
      </c>
      <c r="M24">
        <v>172</v>
      </c>
      <c r="N24">
        <v>78</v>
      </c>
      <c r="O24" t="s">
        <v>2816</v>
      </c>
      <c r="P24" s="16">
        <v>17500000</v>
      </c>
      <c r="Q24" s="17" t="str">
        <f>IF(AND(Table4[[#This Row],[Age]]&lt;=28,Table4[[#This Row],[Prefered foot]]="left",Table4[[#This Row],[Value]]&lt;10000000),"candidate","rejected")</f>
        <v>rejected</v>
      </c>
      <c r="R24" s="17" t="str">
        <f>IF(OR(Table4[[#This Row],[Age]]&lt;=21,Table4[[#This Row],[Rating]]&gt;=85,Table4[[#This Row],[Height (cm)]]&gt;=187),"minimum","")</f>
        <v>minimum</v>
      </c>
    </row>
    <row r="25" spans="10:18" x14ac:dyDescent="0.25">
      <c r="J25" t="s">
        <v>36</v>
      </c>
      <c r="K25">
        <v>22</v>
      </c>
      <c r="L25">
        <v>89</v>
      </c>
      <c r="M25">
        <v>176</v>
      </c>
      <c r="N25">
        <v>73</v>
      </c>
      <c r="O25" t="s">
        <v>2816</v>
      </c>
      <c r="P25" s="16">
        <v>158500000</v>
      </c>
      <c r="Q25" s="17" t="str">
        <f>IF(AND(Table4[[#This Row],[Age]]&lt;=28,Table4[[#This Row],[Prefered foot]]="left",Table4[[#This Row],[Value]]&lt;10000000),"candidate","rejected")</f>
        <v>rejected</v>
      </c>
      <c r="R25" s="17" t="str">
        <f>IF(OR(Table4[[#This Row],[Age]]&lt;=21,Table4[[#This Row],[Rating]]&gt;=85,Table4[[#This Row],[Height (cm)]]&gt;=187),"minimum","")</f>
        <v>minimum</v>
      </c>
    </row>
    <row r="26" spans="10:18" x14ac:dyDescent="0.25">
      <c r="J26" t="s">
        <v>37</v>
      </c>
      <c r="K26">
        <v>22</v>
      </c>
      <c r="L26">
        <v>78</v>
      </c>
      <c r="M26">
        <v>193</v>
      </c>
      <c r="N26">
        <v>89</v>
      </c>
      <c r="O26" t="s">
        <v>2816</v>
      </c>
      <c r="P26" s="16">
        <v>32000000</v>
      </c>
      <c r="Q26" s="17" t="str">
        <f>IF(AND(Table4[[#This Row],[Age]]&lt;=28,Table4[[#This Row],[Prefered foot]]="left",Table4[[#This Row],[Value]]&lt;10000000),"candidate","rejected")</f>
        <v>rejected</v>
      </c>
      <c r="R26" s="17" t="str">
        <f>IF(OR(Table4[[#This Row],[Age]]&lt;=21,Table4[[#This Row],[Rating]]&gt;=85,Table4[[#This Row],[Height (cm)]]&gt;=187),"minimum","")</f>
        <v>minimum</v>
      </c>
    </row>
    <row r="27" spans="10:18" x14ac:dyDescent="0.25">
      <c r="J27" t="s">
        <v>38</v>
      </c>
      <c r="K27">
        <v>22</v>
      </c>
      <c r="L27">
        <v>81</v>
      </c>
      <c r="M27">
        <v>173</v>
      </c>
      <c r="N27">
        <v>64</v>
      </c>
      <c r="O27" t="s">
        <v>2817</v>
      </c>
      <c r="P27" s="16">
        <v>52500000</v>
      </c>
      <c r="Q27" s="17" t="str">
        <f>IF(AND(Table4[[#This Row],[Age]]&lt;=28,Table4[[#This Row],[Prefered foot]]="left",Table4[[#This Row],[Value]]&lt;10000000),"candidate","rejected")</f>
        <v>rejected</v>
      </c>
      <c r="R27" s="17" t="str">
        <f>IF(OR(Table4[[#This Row],[Age]]&lt;=21,Table4[[#This Row],[Rating]]&gt;=85,Table4[[#This Row],[Height (cm)]]&gt;=187),"minimum","")</f>
        <v/>
      </c>
    </row>
    <row r="28" spans="10:18" x14ac:dyDescent="0.25">
      <c r="J28" t="s">
        <v>39</v>
      </c>
      <c r="K28">
        <v>18</v>
      </c>
      <c r="L28">
        <v>75</v>
      </c>
      <c r="M28">
        <v>183</v>
      </c>
      <c r="N28">
        <v>77</v>
      </c>
      <c r="O28" t="s">
        <v>2816</v>
      </c>
      <c r="P28" s="16">
        <v>13000000</v>
      </c>
      <c r="Q28" s="17" t="str">
        <f>IF(AND(Table4[[#This Row],[Age]]&lt;=28,Table4[[#This Row],[Prefered foot]]="left",Table4[[#This Row],[Value]]&lt;10000000),"candidate","rejected")</f>
        <v>rejected</v>
      </c>
      <c r="R28" s="17" t="str">
        <f>IF(OR(Table4[[#This Row],[Age]]&lt;=21,Table4[[#This Row],[Rating]]&gt;=85,Table4[[#This Row],[Height (cm)]]&gt;=187),"minimum","")</f>
        <v>minimum</v>
      </c>
    </row>
    <row r="29" spans="10:18" x14ac:dyDescent="0.25">
      <c r="J29" t="s">
        <v>40</v>
      </c>
      <c r="K29">
        <v>18</v>
      </c>
      <c r="L29">
        <v>72</v>
      </c>
      <c r="M29">
        <v>184</v>
      </c>
      <c r="N29">
        <v>80</v>
      </c>
      <c r="O29" t="s">
        <v>2816</v>
      </c>
      <c r="P29" s="16">
        <v>5000000</v>
      </c>
      <c r="Q29" s="17" t="str">
        <f>IF(AND(Table4[[#This Row],[Age]]&lt;=28,Table4[[#This Row],[Prefered foot]]="left",Table4[[#This Row],[Value]]&lt;10000000),"candidate","rejected")</f>
        <v>rejected</v>
      </c>
      <c r="R29" s="17" t="str">
        <f>IF(OR(Table4[[#This Row],[Age]]&lt;=21,Table4[[#This Row],[Rating]]&gt;=85,Table4[[#This Row],[Height (cm)]]&gt;=187),"minimum","")</f>
        <v>minimum</v>
      </c>
    </row>
    <row r="30" spans="10:18" x14ac:dyDescent="0.25">
      <c r="J30" t="s">
        <v>41</v>
      </c>
      <c r="K30">
        <v>21</v>
      </c>
      <c r="L30">
        <v>80</v>
      </c>
      <c r="M30">
        <v>180</v>
      </c>
      <c r="N30">
        <v>77</v>
      </c>
      <c r="O30" t="s">
        <v>2817</v>
      </c>
      <c r="P30" s="16">
        <v>43000000</v>
      </c>
      <c r="Q30" s="17" t="str">
        <f>IF(AND(Table4[[#This Row],[Age]]&lt;=28,Table4[[#This Row],[Prefered foot]]="left",Table4[[#This Row],[Value]]&lt;10000000),"candidate","rejected")</f>
        <v>rejected</v>
      </c>
      <c r="R30" s="17" t="str">
        <f>IF(OR(Table4[[#This Row],[Age]]&lt;=21,Table4[[#This Row],[Rating]]&gt;=85,Table4[[#This Row],[Height (cm)]]&gt;=187),"minimum","")</f>
        <v>minimum</v>
      </c>
    </row>
    <row r="31" spans="10:18" x14ac:dyDescent="0.25">
      <c r="J31" t="s">
        <v>42</v>
      </c>
      <c r="K31">
        <v>27</v>
      </c>
      <c r="L31">
        <v>83</v>
      </c>
      <c r="M31">
        <v>187</v>
      </c>
      <c r="N31">
        <v>82</v>
      </c>
      <c r="O31" t="s">
        <v>2816</v>
      </c>
      <c r="P31" s="16">
        <v>33000000</v>
      </c>
      <c r="Q31" s="17" t="str">
        <f>IF(AND(Table4[[#This Row],[Age]]&lt;=28,Table4[[#This Row],[Prefered foot]]="left",Table4[[#This Row],[Value]]&lt;10000000),"candidate","rejected")</f>
        <v>rejected</v>
      </c>
      <c r="R31" s="17" t="str">
        <f>IF(OR(Table4[[#This Row],[Age]]&lt;=21,Table4[[#This Row],[Rating]]&gt;=85,Table4[[#This Row],[Height (cm)]]&gt;=187),"minimum","")</f>
        <v>minimum</v>
      </c>
    </row>
    <row r="32" spans="10:18" x14ac:dyDescent="0.25">
      <c r="J32" t="s">
        <v>43</v>
      </c>
      <c r="K32">
        <v>18</v>
      </c>
      <c r="L32">
        <v>78</v>
      </c>
      <c r="M32">
        <v>174</v>
      </c>
      <c r="N32">
        <v>66</v>
      </c>
      <c r="O32" t="s">
        <v>2816</v>
      </c>
      <c r="P32" s="16">
        <v>22000000</v>
      </c>
      <c r="Q32" s="17" t="str">
        <f>IF(AND(Table4[[#This Row],[Age]]&lt;=28,Table4[[#This Row],[Prefered foot]]="left",Table4[[#This Row],[Value]]&lt;10000000),"candidate","rejected")</f>
        <v>rejected</v>
      </c>
      <c r="R32" s="17" t="str">
        <f>IF(OR(Table4[[#This Row],[Age]]&lt;=21,Table4[[#This Row],[Rating]]&gt;=85,Table4[[#This Row],[Height (cm)]]&gt;=187),"minimum","")</f>
        <v>minimum</v>
      </c>
    </row>
    <row r="33" spans="10:18" x14ac:dyDescent="0.25">
      <c r="J33" t="s">
        <v>44</v>
      </c>
      <c r="K33">
        <v>36</v>
      </c>
      <c r="L33">
        <v>90</v>
      </c>
      <c r="M33">
        <v>169</v>
      </c>
      <c r="N33">
        <v>67</v>
      </c>
      <c r="O33" t="s">
        <v>2817</v>
      </c>
      <c r="P33" s="16">
        <v>41000000</v>
      </c>
      <c r="Q33" s="17" t="str">
        <f>IF(AND(Table4[[#This Row],[Age]]&lt;=28,Table4[[#This Row],[Prefered foot]]="left",Table4[[#This Row],[Value]]&lt;10000000),"candidate","rejected")</f>
        <v>rejected</v>
      </c>
      <c r="R33" s="17" t="str">
        <f>IF(OR(Table4[[#This Row],[Age]]&lt;=21,Table4[[#This Row],[Rating]]&gt;=85,Table4[[#This Row],[Height (cm)]]&gt;=187),"minimum","")</f>
        <v>minimum</v>
      </c>
    </row>
    <row r="34" spans="10:18" x14ac:dyDescent="0.25">
      <c r="J34" t="s">
        <v>45</v>
      </c>
      <c r="K34">
        <v>38</v>
      </c>
      <c r="L34">
        <v>86</v>
      </c>
      <c r="M34">
        <v>187</v>
      </c>
      <c r="N34">
        <v>85</v>
      </c>
      <c r="O34" t="s">
        <v>2816</v>
      </c>
      <c r="P34" s="16">
        <v>23000000</v>
      </c>
      <c r="Q34" s="17" t="str">
        <f>IF(AND(Table4[[#This Row],[Age]]&lt;=28,Table4[[#This Row],[Prefered foot]]="left",Table4[[#This Row],[Value]]&lt;10000000),"candidate","rejected")</f>
        <v>rejected</v>
      </c>
      <c r="R34" s="17" t="str">
        <f>IF(OR(Table4[[#This Row],[Age]]&lt;=21,Table4[[#This Row],[Rating]]&gt;=85,Table4[[#This Row],[Height (cm)]]&gt;=187),"minimum","")</f>
        <v>minimum</v>
      </c>
    </row>
    <row r="35" spans="10:18" x14ac:dyDescent="0.25">
      <c r="J35" t="s">
        <v>46</v>
      </c>
      <c r="K35">
        <v>19</v>
      </c>
      <c r="L35">
        <v>77</v>
      </c>
      <c r="M35">
        <v>172</v>
      </c>
      <c r="N35">
        <v>67</v>
      </c>
      <c r="O35" t="s">
        <v>2816</v>
      </c>
      <c r="P35" s="16">
        <v>23000000</v>
      </c>
      <c r="Q35" s="17" t="str">
        <f>IF(AND(Table4[[#This Row],[Age]]&lt;=28,Table4[[#This Row],[Prefered foot]]="left",Table4[[#This Row],[Value]]&lt;10000000),"candidate","rejected")</f>
        <v>rejected</v>
      </c>
      <c r="R35" s="17" t="str">
        <f>IF(OR(Table4[[#This Row],[Age]]&lt;=21,Table4[[#This Row],[Rating]]&gt;=85,Table4[[#This Row],[Height (cm)]]&gt;=187),"minimum","")</f>
        <v>minimum</v>
      </c>
    </row>
    <row r="36" spans="10:18" x14ac:dyDescent="0.25">
      <c r="J36" t="s">
        <v>47</v>
      </c>
      <c r="K36">
        <v>17</v>
      </c>
      <c r="L36">
        <v>65</v>
      </c>
      <c r="M36">
        <v>185</v>
      </c>
      <c r="N36">
        <v>77</v>
      </c>
      <c r="O36" t="s">
        <v>2816</v>
      </c>
      <c r="P36" s="16">
        <v>2300000</v>
      </c>
      <c r="Q36" s="17" t="str">
        <f>IF(AND(Table4[[#This Row],[Age]]&lt;=28,Table4[[#This Row],[Prefered foot]]="left",Table4[[#This Row],[Value]]&lt;10000000),"candidate","rejected")</f>
        <v>rejected</v>
      </c>
      <c r="R36" s="17" t="str">
        <f>IF(OR(Table4[[#This Row],[Age]]&lt;=21,Table4[[#This Row],[Rating]]&gt;=85,Table4[[#This Row],[Height (cm)]]&gt;=187),"minimum","")</f>
        <v>minimum</v>
      </c>
    </row>
    <row r="37" spans="10:18" x14ac:dyDescent="0.25">
      <c r="J37" t="s">
        <v>48</v>
      </c>
      <c r="K37">
        <v>24</v>
      </c>
      <c r="L37">
        <v>87</v>
      </c>
      <c r="M37">
        <v>185</v>
      </c>
      <c r="N37">
        <v>80</v>
      </c>
      <c r="O37" t="s">
        <v>2816</v>
      </c>
      <c r="P37" s="16">
        <v>88500000</v>
      </c>
      <c r="Q37" s="17" t="str">
        <f>IF(AND(Table4[[#This Row],[Age]]&lt;=28,Table4[[#This Row],[Prefered foot]]="left",Table4[[#This Row],[Value]]&lt;10000000),"candidate","rejected")</f>
        <v>rejected</v>
      </c>
      <c r="R37" s="17" t="str">
        <f>IF(OR(Table4[[#This Row],[Age]]&lt;=21,Table4[[#This Row],[Rating]]&gt;=85,Table4[[#This Row],[Height (cm)]]&gt;=187),"minimum","")</f>
        <v>minimum</v>
      </c>
    </row>
    <row r="38" spans="10:18" x14ac:dyDescent="0.25">
      <c r="J38" t="s">
        <v>49</v>
      </c>
      <c r="K38">
        <v>20</v>
      </c>
      <c r="L38">
        <v>83</v>
      </c>
      <c r="M38">
        <v>182</v>
      </c>
      <c r="N38">
        <v>68</v>
      </c>
      <c r="O38" t="s">
        <v>2817</v>
      </c>
      <c r="P38" s="16">
        <v>71500000</v>
      </c>
      <c r="Q38" s="17" t="str">
        <f>IF(AND(Table4[[#This Row],[Age]]&lt;=28,Table4[[#This Row],[Prefered foot]]="left",Table4[[#This Row],[Value]]&lt;10000000),"candidate","rejected")</f>
        <v>rejected</v>
      </c>
      <c r="R38" s="17" t="str">
        <f>IF(OR(Table4[[#This Row],[Age]]&lt;=21,Table4[[#This Row],[Rating]]&gt;=85,Table4[[#This Row],[Height (cm)]]&gt;=187),"minimum","")</f>
        <v>minimum</v>
      </c>
    </row>
    <row r="39" spans="10:18" x14ac:dyDescent="0.25">
      <c r="J39" t="s">
        <v>50</v>
      </c>
      <c r="K39">
        <v>23</v>
      </c>
      <c r="L39">
        <v>81</v>
      </c>
      <c r="M39">
        <v>180</v>
      </c>
      <c r="N39">
        <v>76</v>
      </c>
      <c r="O39" t="s">
        <v>2816</v>
      </c>
      <c r="P39" s="16">
        <v>37000000</v>
      </c>
      <c r="Q39" s="17" t="str">
        <f>IF(AND(Table4[[#This Row],[Age]]&lt;=28,Table4[[#This Row],[Prefered foot]]="left",Table4[[#This Row],[Value]]&lt;10000000),"candidate","rejected")</f>
        <v>rejected</v>
      </c>
      <c r="R39" s="17" t="str">
        <f>IF(OR(Table4[[#This Row],[Age]]&lt;=21,Table4[[#This Row],[Rating]]&gt;=85,Table4[[#This Row],[Height (cm)]]&gt;=187),"minimum","")</f>
        <v/>
      </c>
    </row>
    <row r="40" spans="10:18" x14ac:dyDescent="0.25">
      <c r="J40" t="s">
        <v>51</v>
      </c>
      <c r="K40">
        <v>21</v>
      </c>
      <c r="L40">
        <v>76</v>
      </c>
      <c r="M40">
        <v>182</v>
      </c>
      <c r="N40">
        <v>77</v>
      </c>
      <c r="O40" t="s">
        <v>2817</v>
      </c>
      <c r="P40" s="16">
        <v>17000000</v>
      </c>
      <c r="Q40" s="17" t="str">
        <f>IF(AND(Table4[[#This Row],[Age]]&lt;=28,Table4[[#This Row],[Prefered foot]]="left",Table4[[#This Row],[Value]]&lt;10000000),"candidate","rejected")</f>
        <v>rejected</v>
      </c>
      <c r="R40" s="17" t="str">
        <f>IF(OR(Table4[[#This Row],[Age]]&lt;=21,Table4[[#This Row],[Rating]]&gt;=85,Table4[[#This Row],[Height (cm)]]&gt;=187),"minimum","")</f>
        <v>minimum</v>
      </c>
    </row>
    <row r="41" spans="10:18" x14ac:dyDescent="0.25">
      <c r="J41" t="s">
        <v>52</v>
      </c>
      <c r="K41">
        <v>27</v>
      </c>
      <c r="L41">
        <v>84</v>
      </c>
      <c r="M41">
        <v>190</v>
      </c>
      <c r="N41">
        <v>85</v>
      </c>
      <c r="O41" t="s">
        <v>2816</v>
      </c>
      <c r="P41" s="16">
        <v>43000000</v>
      </c>
      <c r="Q41" s="17" t="str">
        <f>IF(AND(Table4[[#This Row],[Age]]&lt;=28,Table4[[#This Row],[Prefered foot]]="left",Table4[[#This Row],[Value]]&lt;10000000),"candidate","rejected")</f>
        <v>rejected</v>
      </c>
      <c r="R41" s="17" t="str">
        <f>IF(OR(Table4[[#This Row],[Age]]&lt;=21,Table4[[#This Row],[Rating]]&gt;=85,Table4[[#This Row],[Height (cm)]]&gt;=187),"minimum","")</f>
        <v>minimum</v>
      </c>
    </row>
    <row r="42" spans="10:18" x14ac:dyDescent="0.25">
      <c r="J42" t="s">
        <v>53</v>
      </c>
      <c r="K42">
        <v>21</v>
      </c>
      <c r="L42">
        <v>80</v>
      </c>
      <c r="M42">
        <v>184</v>
      </c>
      <c r="N42">
        <v>73</v>
      </c>
      <c r="O42" t="s">
        <v>2817</v>
      </c>
      <c r="P42" s="16">
        <v>47500000</v>
      </c>
      <c r="Q42" s="17" t="str">
        <f>IF(AND(Table4[[#This Row],[Age]]&lt;=28,Table4[[#This Row],[Prefered foot]]="left",Table4[[#This Row],[Value]]&lt;10000000),"candidate","rejected")</f>
        <v>rejected</v>
      </c>
      <c r="R42" s="17" t="str">
        <f>IF(OR(Table4[[#This Row],[Age]]&lt;=21,Table4[[#This Row],[Rating]]&gt;=85,Table4[[#This Row],[Height (cm)]]&gt;=187),"minimum","")</f>
        <v>minimum</v>
      </c>
    </row>
    <row r="43" spans="10:18" x14ac:dyDescent="0.25">
      <c r="J43" t="s">
        <v>54</v>
      </c>
      <c r="K43">
        <v>20</v>
      </c>
      <c r="L43">
        <v>78</v>
      </c>
      <c r="M43">
        <v>179</v>
      </c>
      <c r="N43">
        <v>70</v>
      </c>
      <c r="O43" t="s">
        <v>2817</v>
      </c>
      <c r="P43" s="16">
        <v>31000000</v>
      </c>
      <c r="Q43" s="17" t="str">
        <f>IF(AND(Table4[[#This Row],[Age]]&lt;=28,Table4[[#This Row],[Prefered foot]]="left",Table4[[#This Row],[Value]]&lt;10000000),"candidate","rejected")</f>
        <v>rejected</v>
      </c>
      <c r="R43" s="17" t="str">
        <f>IF(OR(Table4[[#This Row],[Age]]&lt;=21,Table4[[#This Row],[Rating]]&gt;=85,Table4[[#This Row],[Height (cm)]]&gt;=187),"minimum","")</f>
        <v>minimum</v>
      </c>
    </row>
    <row r="44" spans="10:18" x14ac:dyDescent="0.25">
      <c r="J44" t="s">
        <v>55</v>
      </c>
      <c r="K44">
        <v>26</v>
      </c>
      <c r="L44">
        <v>84</v>
      </c>
      <c r="M44">
        <v>190</v>
      </c>
      <c r="N44">
        <v>86</v>
      </c>
      <c r="O44" t="s">
        <v>2816</v>
      </c>
      <c r="P44" s="16">
        <v>46000000</v>
      </c>
      <c r="Q44" s="17" t="str">
        <f>IF(AND(Table4[[#This Row],[Age]]&lt;=28,Table4[[#This Row],[Prefered foot]]="left",Table4[[#This Row],[Value]]&lt;10000000),"candidate","rejected")</f>
        <v>rejected</v>
      </c>
      <c r="R44" s="17" t="str">
        <f>IF(OR(Table4[[#This Row],[Age]]&lt;=21,Table4[[#This Row],[Rating]]&gt;=85,Table4[[#This Row],[Height (cm)]]&gt;=187),"minimum","")</f>
        <v>minimum</v>
      </c>
    </row>
    <row r="45" spans="10:18" x14ac:dyDescent="0.25">
      <c r="J45" t="s">
        <v>56</v>
      </c>
      <c r="K45">
        <v>22</v>
      </c>
      <c r="L45">
        <v>77</v>
      </c>
      <c r="M45">
        <v>175</v>
      </c>
      <c r="N45">
        <v>61</v>
      </c>
      <c r="O45" t="s">
        <v>2816</v>
      </c>
      <c r="P45" s="16">
        <v>21500000</v>
      </c>
      <c r="Q45" s="17" t="str">
        <f>IF(AND(Table4[[#This Row],[Age]]&lt;=28,Table4[[#This Row],[Prefered foot]]="left",Table4[[#This Row],[Value]]&lt;10000000),"candidate","rejected")</f>
        <v>rejected</v>
      </c>
      <c r="R45" s="17" t="str">
        <f>IF(OR(Table4[[#This Row],[Age]]&lt;=21,Table4[[#This Row],[Rating]]&gt;=85,Table4[[#This Row],[Height (cm)]]&gt;=187),"minimum","")</f>
        <v/>
      </c>
    </row>
    <row r="46" spans="10:18" x14ac:dyDescent="0.25">
      <c r="J46" t="s">
        <v>57</v>
      </c>
      <c r="K46">
        <v>22</v>
      </c>
      <c r="L46">
        <v>86</v>
      </c>
      <c r="M46">
        <v>183</v>
      </c>
      <c r="N46">
        <v>70</v>
      </c>
      <c r="O46" t="s">
        <v>2816</v>
      </c>
      <c r="P46" s="16">
        <v>109000000</v>
      </c>
      <c r="Q46" s="17" t="str">
        <f>IF(AND(Table4[[#This Row],[Age]]&lt;=28,Table4[[#This Row],[Prefered foot]]="left",Table4[[#This Row],[Value]]&lt;10000000),"candidate","rejected")</f>
        <v>rejected</v>
      </c>
      <c r="R46" s="17" t="str">
        <f>IF(OR(Table4[[#This Row],[Age]]&lt;=21,Table4[[#This Row],[Rating]]&gt;=85,Table4[[#This Row],[Height (cm)]]&gt;=187),"minimum","")</f>
        <v>minimum</v>
      </c>
    </row>
    <row r="47" spans="10:18" x14ac:dyDescent="0.25">
      <c r="J47" t="s">
        <v>58</v>
      </c>
      <c r="K47">
        <v>22</v>
      </c>
      <c r="L47">
        <v>82</v>
      </c>
      <c r="M47">
        <v>190</v>
      </c>
      <c r="N47">
        <v>91</v>
      </c>
      <c r="O47" t="s">
        <v>2816</v>
      </c>
      <c r="P47" s="16">
        <v>40000000</v>
      </c>
      <c r="Q47" s="17" t="str">
        <f>IF(AND(Table4[[#This Row],[Age]]&lt;=28,Table4[[#This Row],[Prefered foot]]="left",Table4[[#This Row],[Value]]&lt;10000000),"candidate","rejected")</f>
        <v>rejected</v>
      </c>
      <c r="R47" s="17" t="str">
        <f>IF(OR(Table4[[#This Row],[Age]]&lt;=21,Table4[[#This Row],[Rating]]&gt;=85,Table4[[#This Row],[Height (cm)]]&gt;=187),"minimum","")</f>
        <v>minimum</v>
      </c>
    </row>
    <row r="48" spans="10:18" x14ac:dyDescent="0.25">
      <c r="J48" t="s">
        <v>59</v>
      </c>
      <c r="K48">
        <v>20</v>
      </c>
      <c r="L48">
        <v>80</v>
      </c>
      <c r="M48">
        <v>182</v>
      </c>
      <c r="N48">
        <v>72</v>
      </c>
      <c r="O48" t="s">
        <v>2816</v>
      </c>
      <c r="P48" s="16">
        <v>30500000</v>
      </c>
      <c r="Q48" s="17" t="str">
        <f>IF(AND(Table4[[#This Row],[Age]]&lt;=28,Table4[[#This Row],[Prefered foot]]="left",Table4[[#This Row],[Value]]&lt;10000000),"candidate","rejected")</f>
        <v>rejected</v>
      </c>
      <c r="R48" s="17" t="str">
        <f>IF(OR(Table4[[#This Row],[Age]]&lt;=21,Table4[[#This Row],[Rating]]&gt;=85,Table4[[#This Row],[Height (cm)]]&gt;=187),"minimum","")</f>
        <v>minimum</v>
      </c>
    </row>
    <row r="49" spans="10:18" x14ac:dyDescent="0.25">
      <c r="J49" t="s">
        <v>60</v>
      </c>
      <c r="K49">
        <v>19</v>
      </c>
      <c r="L49">
        <v>76</v>
      </c>
      <c r="M49">
        <v>180</v>
      </c>
      <c r="N49">
        <v>72</v>
      </c>
      <c r="O49" t="s">
        <v>2816</v>
      </c>
      <c r="P49" s="16">
        <v>16000000</v>
      </c>
      <c r="Q49" s="17" t="str">
        <f>IF(AND(Table4[[#This Row],[Age]]&lt;=28,Table4[[#This Row],[Prefered foot]]="left",Table4[[#This Row],[Value]]&lt;10000000),"candidate","rejected")</f>
        <v>rejected</v>
      </c>
      <c r="R49" s="17" t="str">
        <f>IF(OR(Table4[[#This Row],[Age]]&lt;=21,Table4[[#This Row],[Rating]]&gt;=85,Table4[[#This Row],[Height (cm)]]&gt;=187),"minimum","")</f>
        <v>minimum</v>
      </c>
    </row>
    <row r="50" spans="10:18" x14ac:dyDescent="0.25">
      <c r="J50" t="s">
        <v>61</v>
      </c>
      <c r="K50">
        <v>18</v>
      </c>
      <c r="L50">
        <v>75</v>
      </c>
      <c r="M50">
        <v>169</v>
      </c>
      <c r="N50">
        <v>70</v>
      </c>
      <c r="O50" t="s">
        <v>2816</v>
      </c>
      <c r="P50" s="16">
        <v>11500000</v>
      </c>
      <c r="Q50" s="17" t="str">
        <f>IF(AND(Table4[[#This Row],[Age]]&lt;=28,Table4[[#This Row],[Prefered foot]]="left",Table4[[#This Row],[Value]]&lt;10000000),"candidate","rejected")</f>
        <v>rejected</v>
      </c>
      <c r="R50" s="17" t="str">
        <f>IF(OR(Table4[[#This Row],[Age]]&lt;=21,Table4[[#This Row],[Rating]]&gt;=85,Table4[[#This Row],[Height (cm)]]&gt;=187),"minimum","")</f>
        <v>minimum</v>
      </c>
    </row>
    <row r="51" spans="10:18" x14ac:dyDescent="0.25">
      <c r="J51" t="s">
        <v>62</v>
      </c>
      <c r="K51">
        <v>22</v>
      </c>
      <c r="L51">
        <v>91</v>
      </c>
      <c r="M51">
        <v>195</v>
      </c>
      <c r="N51">
        <v>94</v>
      </c>
      <c r="O51" t="s">
        <v>2817</v>
      </c>
      <c r="P51" s="16">
        <v>185000000</v>
      </c>
      <c r="Q51" s="17" t="str">
        <f>IF(AND(Table4[[#This Row],[Age]]&lt;=28,Table4[[#This Row],[Prefered foot]]="left",Table4[[#This Row],[Value]]&lt;10000000),"candidate","rejected")</f>
        <v>rejected</v>
      </c>
      <c r="R51" s="17" t="str">
        <f>IF(OR(Table4[[#This Row],[Age]]&lt;=21,Table4[[#This Row],[Rating]]&gt;=85,Table4[[#This Row],[Height (cm)]]&gt;=187),"minimum","")</f>
        <v>minimum</v>
      </c>
    </row>
    <row r="52" spans="10:18" x14ac:dyDescent="0.25">
      <c r="J52" t="s">
        <v>63</v>
      </c>
      <c r="K52">
        <v>21</v>
      </c>
      <c r="L52">
        <v>78</v>
      </c>
      <c r="M52">
        <v>181</v>
      </c>
      <c r="N52">
        <v>70</v>
      </c>
      <c r="O52" t="s">
        <v>2817</v>
      </c>
      <c r="P52" s="16">
        <v>28500000</v>
      </c>
      <c r="Q52" s="17" t="str">
        <f>IF(AND(Table4[[#This Row],[Age]]&lt;=28,Table4[[#This Row],[Prefered foot]]="left",Table4[[#This Row],[Value]]&lt;10000000),"candidate","rejected")</f>
        <v>rejected</v>
      </c>
      <c r="R52" s="17" t="str">
        <f>IF(OR(Table4[[#This Row],[Age]]&lt;=21,Table4[[#This Row],[Rating]]&gt;=85,Table4[[#This Row],[Height (cm)]]&gt;=187),"minimum","")</f>
        <v>minimum</v>
      </c>
    </row>
    <row r="53" spans="10:18" x14ac:dyDescent="0.25">
      <c r="J53" t="s">
        <v>64</v>
      </c>
      <c r="K53">
        <v>17</v>
      </c>
      <c r="L53">
        <v>70</v>
      </c>
      <c r="M53">
        <v>173</v>
      </c>
      <c r="N53">
        <v>67</v>
      </c>
      <c r="O53" t="s">
        <v>2817</v>
      </c>
      <c r="P53" s="16">
        <v>3600000</v>
      </c>
      <c r="Q53" s="17" t="str">
        <f>IF(AND(Table4[[#This Row],[Age]]&lt;=28,Table4[[#This Row],[Prefered foot]]="left",Table4[[#This Row],[Value]]&lt;10000000),"candidate","rejected")</f>
        <v>candidate</v>
      </c>
      <c r="R53" s="17" t="str">
        <f>IF(OR(Table4[[#This Row],[Age]]&lt;=21,Table4[[#This Row],[Rating]]&gt;=85,Table4[[#This Row],[Height (cm)]]&gt;=187),"minimum","")</f>
        <v>minimum</v>
      </c>
    </row>
    <row r="54" spans="10:18" x14ac:dyDescent="0.25">
      <c r="J54" t="s">
        <v>65</v>
      </c>
      <c r="K54">
        <v>18</v>
      </c>
      <c r="L54">
        <v>72</v>
      </c>
      <c r="M54">
        <v>183</v>
      </c>
      <c r="N54">
        <v>74</v>
      </c>
      <c r="O54" t="s">
        <v>2816</v>
      </c>
      <c r="P54" s="16">
        <v>5000000</v>
      </c>
      <c r="Q54" s="17" t="str">
        <f>IF(AND(Table4[[#This Row],[Age]]&lt;=28,Table4[[#This Row],[Prefered foot]]="left",Table4[[#This Row],[Value]]&lt;10000000),"candidate","rejected")</f>
        <v>rejected</v>
      </c>
      <c r="R54" s="17" t="str">
        <f>IF(OR(Table4[[#This Row],[Age]]&lt;=21,Table4[[#This Row],[Rating]]&gt;=85,Table4[[#This Row],[Height (cm)]]&gt;=187),"minimum","")</f>
        <v>minimum</v>
      </c>
    </row>
    <row r="55" spans="10:18" x14ac:dyDescent="0.25">
      <c r="J55" t="s">
        <v>66</v>
      </c>
      <c r="K55">
        <v>24</v>
      </c>
      <c r="L55">
        <v>91</v>
      </c>
      <c r="M55">
        <v>182</v>
      </c>
      <c r="N55">
        <v>75</v>
      </c>
      <c r="O55" t="s">
        <v>2816</v>
      </c>
      <c r="P55" s="16">
        <v>181500000</v>
      </c>
      <c r="Q55" s="17" t="str">
        <f>IF(AND(Table4[[#This Row],[Age]]&lt;=28,Table4[[#This Row],[Prefered foot]]="left",Table4[[#This Row],[Value]]&lt;10000000),"candidate","rejected")</f>
        <v>rejected</v>
      </c>
      <c r="R55" s="17" t="str">
        <f>IF(OR(Table4[[#This Row],[Age]]&lt;=21,Table4[[#This Row],[Rating]]&gt;=85,Table4[[#This Row],[Height (cm)]]&gt;=187),"minimum","")</f>
        <v>minimum</v>
      </c>
    </row>
    <row r="56" spans="10:18" x14ac:dyDescent="0.25">
      <c r="J56" t="s">
        <v>67</v>
      </c>
      <c r="K56">
        <v>19</v>
      </c>
      <c r="L56">
        <v>79</v>
      </c>
      <c r="M56">
        <v>187</v>
      </c>
      <c r="N56">
        <v>82</v>
      </c>
      <c r="O56" t="s">
        <v>2816</v>
      </c>
      <c r="P56" s="16">
        <v>35500000</v>
      </c>
      <c r="Q56" s="17" t="str">
        <f>IF(AND(Table4[[#This Row],[Age]]&lt;=28,Table4[[#This Row],[Prefered foot]]="left",Table4[[#This Row],[Value]]&lt;10000000),"candidate","rejected")</f>
        <v>rejected</v>
      </c>
      <c r="R56" s="17" t="str">
        <f>IF(OR(Table4[[#This Row],[Age]]&lt;=21,Table4[[#This Row],[Rating]]&gt;=85,Table4[[#This Row],[Height (cm)]]&gt;=187),"minimum","")</f>
        <v>minimum</v>
      </c>
    </row>
    <row r="57" spans="10:18" x14ac:dyDescent="0.25">
      <c r="J57" t="s">
        <v>68</v>
      </c>
      <c r="K57">
        <v>23</v>
      </c>
      <c r="L57">
        <v>83</v>
      </c>
      <c r="M57">
        <v>170</v>
      </c>
      <c r="N57">
        <v>71</v>
      </c>
      <c r="O57" t="s">
        <v>2816</v>
      </c>
      <c r="P57" s="16">
        <v>52500000</v>
      </c>
      <c r="Q57" s="17" t="str">
        <f>IF(AND(Table4[[#This Row],[Age]]&lt;=28,Table4[[#This Row],[Prefered foot]]="left",Table4[[#This Row],[Value]]&lt;10000000),"candidate","rejected")</f>
        <v>rejected</v>
      </c>
      <c r="R57" s="17" t="str">
        <f>IF(OR(Table4[[#This Row],[Age]]&lt;=21,Table4[[#This Row],[Rating]]&gt;=85,Table4[[#This Row],[Height (cm)]]&gt;=187),"minimum","")</f>
        <v/>
      </c>
    </row>
    <row r="58" spans="10:18" x14ac:dyDescent="0.25">
      <c r="J58" t="s">
        <v>69</v>
      </c>
      <c r="K58">
        <v>25</v>
      </c>
      <c r="L58">
        <v>73</v>
      </c>
      <c r="M58">
        <v>185</v>
      </c>
      <c r="N58">
        <v>75</v>
      </c>
      <c r="O58" t="s">
        <v>2816</v>
      </c>
      <c r="P58" s="16">
        <v>3800000</v>
      </c>
      <c r="Q58" s="17" t="str">
        <f>IF(AND(Table4[[#This Row],[Age]]&lt;=28,Table4[[#This Row],[Prefered foot]]="left",Table4[[#This Row],[Value]]&lt;10000000),"candidate","rejected")</f>
        <v>rejected</v>
      </c>
      <c r="R58" s="17" t="str">
        <f>IF(OR(Table4[[#This Row],[Age]]&lt;=21,Table4[[#This Row],[Rating]]&gt;=85,Table4[[#This Row],[Height (cm)]]&gt;=187),"minimum","")</f>
        <v/>
      </c>
    </row>
    <row r="59" spans="10:18" x14ac:dyDescent="0.25">
      <c r="J59" t="s">
        <v>70</v>
      </c>
      <c r="K59">
        <v>16</v>
      </c>
      <c r="L59">
        <v>64</v>
      </c>
      <c r="M59">
        <v>182</v>
      </c>
      <c r="N59">
        <v>75</v>
      </c>
      <c r="O59" t="s">
        <v>2816</v>
      </c>
      <c r="P59" s="16">
        <v>1400000</v>
      </c>
      <c r="Q59" s="17" t="str">
        <f>IF(AND(Table4[[#This Row],[Age]]&lt;=28,Table4[[#This Row],[Prefered foot]]="left",Table4[[#This Row],[Value]]&lt;10000000),"candidate","rejected")</f>
        <v>rejected</v>
      </c>
      <c r="R59" s="17" t="str">
        <f>IF(OR(Table4[[#This Row],[Age]]&lt;=21,Table4[[#This Row],[Rating]]&gt;=85,Table4[[#This Row],[Height (cm)]]&gt;=187),"minimum","")</f>
        <v>minimum</v>
      </c>
    </row>
    <row r="60" spans="10:18" x14ac:dyDescent="0.25">
      <c r="J60" t="s">
        <v>71</v>
      </c>
      <c r="K60">
        <v>22</v>
      </c>
      <c r="L60">
        <v>77</v>
      </c>
      <c r="M60">
        <v>180</v>
      </c>
      <c r="N60">
        <v>70</v>
      </c>
      <c r="O60" t="s">
        <v>2817</v>
      </c>
      <c r="P60" s="16">
        <v>16000000</v>
      </c>
      <c r="Q60" s="17" t="str">
        <f>IF(AND(Table4[[#This Row],[Age]]&lt;=28,Table4[[#This Row],[Prefered foot]]="left",Table4[[#This Row],[Value]]&lt;10000000),"candidate","rejected")</f>
        <v>rejected</v>
      </c>
      <c r="R60" s="17" t="str">
        <f>IF(OR(Table4[[#This Row],[Age]]&lt;=21,Table4[[#This Row],[Rating]]&gt;=85,Table4[[#This Row],[Height (cm)]]&gt;=187),"minimum","")</f>
        <v/>
      </c>
    </row>
    <row r="61" spans="10:18" x14ac:dyDescent="0.25">
      <c r="J61" t="s">
        <v>72</v>
      </c>
      <c r="K61">
        <v>19</v>
      </c>
      <c r="L61">
        <v>73</v>
      </c>
      <c r="M61">
        <v>181</v>
      </c>
      <c r="N61">
        <v>76</v>
      </c>
      <c r="O61" t="s">
        <v>2816</v>
      </c>
      <c r="P61" s="16">
        <v>7000000</v>
      </c>
      <c r="Q61" s="17" t="str">
        <f>IF(AND(Table4[[#This Row],[Age]]&lt;=28,Table4[[#This Row],[Prefered foot]]="left",Table4[[#This Row],[Value]]&lt;10000000),"candidate","rejected")</f>
        <v>rejected</v>
      </c>
      <c r="R61" s="17" t="str">
        <f>IF(OR(Table4[[#This Row],[Age]]&lt;=21,Table4[[#This Row],[Rating]]&gt;=85,Table4[[#This Row],[Height (cm)]]&gt;=187),"minimum","")</f>
        <v>minimum</v>
      </c>
    </row>
    <row r="62" spans="10:18" x14ac:dyDescent="0.25">
      <c r="J62" t="s">
        <v>13</v>
      </c>
      <c r="K62">
        <v>34</v>
      </c>
      <c r="L62">
        <v>78</v>
      </c>
      <c r="M62">
        <v>182</v>
      </c>
      <c r="N62">
        <v>76</v>
      </c>
      <c r="O62" t="s">
        <v>2816</v>
      </c>
      <c r="P62" s="16">
        <v>4099999.9999999995</v>
      </c>
      <c r="Q62" s="17" t="str">
        <f>IF(AND(Table4[[#This Row],[Age]]&lt;=28,Table4[[#This Row],[Prefered foot]]="left",Table4[[#This Row],[Value]]&lt;10000000),"candidate","rejected")</f>
        <v>rejected</v>
      </c>
      <c r="R62" s="17" t="str">
        <f>IF(OR(Table4[[#This Row],[Age]]&lt;=21,Table4[[#This Row],[Rating]]&gt;=85,Table4[[#This Row],[Height (cm)]]&gt;=187),"minimum","")</f>
        <v/>
      </c>
    </row>
    <row r="63" spans="10:18" x14ac:dyDescent="0.25">
      <c r="J63" t="s">
        <v>14</v>
      </c>
      <c r="K63">
        <v>19</v>
      </c>
      <c r="L63">
        <v>65</v>
      </c>
      <c r="M63">
        <v>174</v>
      </c>
      <c r="N63">
        <v>65</v>
      </c>
      <c r="O63" t="s">
        <v>2817</v>
      </c>
      <c r="P63" s="16">
        <v>1800000</v>
      </c>
      <c r="Q63" s="17" t="str">
        <f>IF(AND(Table4[[#This Row],[Age]]&lt;=28,Table4[[#This Row],[Prefered foot]]="left",Table4[[#This Row],[Value]]&lt;10000000),"candidate","rejected")</f>
        <v>candidate</v>
      </c>
      <c r="R63" s="17" t="str">
        <f>IF(OR(Table4[[#This Row],[Age]]&lt;=21,Table4[[#This Row],[Rating]]&gt;=85,Table4[[#This Row],[Height (cm)]]&gt;=187),"minimum","")</f>
        <v>minimum</v>
      </c>
    </row>
    <row r="64" spans="10:18" x14ac:dyDescent="0.25">
      <c r="J64" t="s">
        <v>15</v>
      </c>
      <c r="K64">
        <v>23</v>
      </c>
      <c r="L64">
        <v>82</v>
      </c>
      <c r="M64">
        <v>170</v>
      </c>
      <c r="N64">
        <v>68</v>
      </c>
      <c r="O64" t="s">
        <v>2816</v>
      </c>
      <c r="P64" s="16">
        <v>43500000</v>
      </c>
      <c r="Q64" s="17" t="str">
        <f>IF(AND(Table4[[#This Row],[Age]]&lt;=28,Table4[[#This Row],[Prefered foot]]="left",Table4[[#This Row],[Value]]&lt;10000000),"candidate","rejected")</f>
        <v>rejected</v>
      </c>
      <c r="R64" s="17" t="str">
        <f>IF(OR(Table4[[#This Row],[Age]]&lt;=21,Table4[[#This Row],[Rating]]&gt;=85,Table4[[#This Row],[Height (cm)]]&gt;=187),"minimum","")</f>
        <v/>
      </c>
    </row>
    <row r="65" spans="10:18" x14ac:dyDescent="0.25">
      <c r="J65" t="s">
        <v>16</v>
      </c>
      <c r="K65">
        <v>17</v>
      </c>
      <c r="L65">
        <v>62</v>
      </c>
      <c r="M65">
        <v>178</v>
      </c>
      <c r="N65">
        <v>72</v>
      </c>
      <c r="O65" t="s">
        <v>2816</v>
      </c>
      <c r="P65" s="16">
        <v>1000000</v>
      </c>
      <c r="Q65" s="17" t="str">
        <f>IF(AND(Table4[[#This Row],[Age]]&lt;=28,Table4[[#This Row],[Prefered foot]]="left",Table4[[#This Row],[Value]]&lt;10000000),"candidate","rejected")</f>
        <v>rejected</v>
      </c>
      <c r="R65" s="17" t="str">
        <f>IF(OR(Table4[[#This Row],[Age]]&lt;=21,Table4[[#This Row],[Rating]]&gt;=85,Table4[[#This Row],[Height (cm)]]&gt;=187),"minimum","")</f>
        <v>minimum</v>
      </c>
    </row>
    <row r="66" spans="10:18" x14ac:dyDescent="0.25">
      <c r="J66" t="s">
        <v>17</v>
      </c>
      <c r="K66">
        <v>18</v>
      </c>
      <c r="L66">
        <v>77</v>
      </c>
      <c r="M66">
        <v>175</v>
      </c>
      <c r="N66">
        <v>70</v>
      </c>
      <c r="O66" t="s">
        <v>2817</v>
      </c>
      <c r="P66" s="16">
        <v>22000000</v>
      </c>
      <c r="Q66" s="17" t="str">
        <f>IF(AND(Table4[[#This Row],[Age]]&lt;=28,Table4[[#This Row],[Prefered foot]]="left",Table4[[#This Row],[Value]]&lt;10000000),"candidate","rejected")</f>
        <v>rejected</v>
      </c>
      <c r="R66" s="17" t="str">
        <f>IF(OR(Table4[[#This Row],[Age]]&lt;=21,Table4[[#This Row],[Rating]]&gt;=85,Table4[[#This Row],[Height (cm)]]&gt;=187),"minimum","")</f>
        <v>minimum</v>
      </c>
    </row>
    <row r="67" spans="10:18" x14ac:dyDescent="0.25">
      <c r="J67" t="s">
        <v>18</v>
      </c>
      <c r="K67">
        <v>26</v>
      </c>
      <c r="L67">
        <v>74</v>
      </c>
      <c r="M67">
        <v>168</v>
      </c>
      <c r="N67">
        <v>69</v>
      </c>
      <c r="O67" t="s">
        <v>2817</v>
      </c>
      <c r="P67" s="16">
        <v>5000000</v>
      </c>
      <c r="Q67" s="17" t="str">
        <f>IF(AND(Table4[[#This Row],[Age]]&lt;=28,Table4[[#This Row],[Prefered foot]]="left",Table4[[#This Row],[Value]]&lt;10000000),"candidate","rejected")</f>
        <v>candidate</v>
      </c>
      <c r="R67" s="17" t="str">
        <f>IF(OR(Table4[[#This Row],[Age]]&lt;=21,Table4[[#This Row],[Rating]]&gt;=85,Table4[[#This Row],[Height (cm)]]&gt;=187),"minimum","")</f>
        <v/>
      </c>
    </row>
    <row r="68" spans="10:18" x14ac:dyDescent="0.25">
      <c r="J68" t="s">
        <v>19</v>
      </c>
      <c r="K68">
        <v>18</v>
      </c>
      <c r="L68">
        <v>77</v>
      </c>
      <c r="M68">
        <v>179</v>
      </c>
      <c r="N68">
        <v>72</v>
      </c>
      <c r="O68" t="s">
        <v>2817</v>
      </c>
      <c r="P68" s="16">
        <v>22500000</v>
      </c>
      <c r="Q68" s="17" t="str">
        <f>IF(AND(Table4[[#This Row],[Age]]&lt;=28,Table4[[#This Row],[Prefered foot]]="left",Table4[[#This Row],[Value]]&lt;10000000),"candidate","rejected")</f>
        <v>rejected</v>
      </c>
      <c r="R68" s="17" t="str">
        <f>IF(OR(Table4[[#This Row],[Age]]&lt;=21,Table4[[#This Row],[Rating]]&gt;=85,Table4[[#This Row],[Height (cm)]]&gt;=187),"minimum","")</f>
        <v>minimum</v>
      </c>
    </row>
    <row r="69" spans="10:18" x14ac:dyDescent="0.25">
      <c r="J69" t="s">
        <v>20</v>
      </c>
      <c r="K69">
        <v>24</v>
      </c>
      <c r="L69">
        <v>82</v>
      </c>
      <c r="M69">
        <v>193</v>
      </c>
      <c r="N69">
        <v>82</v>
      </c>
      <c r="O69" t="s">
        <v>2817</v>
      </c>
      <c r="P69" s="16">
        <v>46000000</v>
      </c>
      <c r="Q69" s="17" t="str">
        <f>IF(AND(Table4[[#This Row],[Age]]&lt;=28,Table4[[#This Row],[Prefered foot]]="left",Table4[[#This Row],[Value]]&lt;10000000),"candidate","rejected")</f>
        <v>rejected</v>
      </c>
      <c r="R69" s="17" t="str">
        <f>IF(OR(Table4[[#This Row],[Age]]&lt;=21,Table4[[#This Row],[Rating]]&gt;=85,Table4[[#This Row],[Height (cm)]]&gt;=187),"minimum","")</f>
        <v>minimum</v>
      </c>
    </row>
    <row r="70" spans="10:18" x14ac:dyDescent="0.25">
      <c r="J70" t="s">
        <v>21</v>
      </c>
      <c r="K70">
        <v>20</v>
      </c>
      <c r="L70">
        <v>88</v>
      </c>
      <c r="M70">
        <v>186</v>
      </c>
      <c r="N70">
        <v>75</v>
      </c>
      <c r="O70" t="s">
        <v>2816</v>
      </c>
      <c r="P70" s="16">
        <v>128500000</v>
      </c>
      <c r="Q70" s="17" t="str">
        <f>IF(AND(Table4[[#This Row],[Age]]&lt;=28,Table4[[#This Row],[Prefered foot]]="left",Table4[[#This Row],[Value]]&lt;10000000),"candidate","rejected")</f>
        <v>rejected</v>
      </c>
      <c r="R70" s="17" t="str">
        <f>IF(OR(Table4[[#This Row],[Age]]&lt;=21,Table4[[#This Row],[Rating]]&gt;=85,Table4[[#This Row],[Height (cm)]]&gt;=187),"minimum","")</f>
        <v>minimum</v>
      </c>
    </row>
    <row r="71" spans="10:18" x14ac:dyDescent="0.25">
      <c r="J71" t="s">
        <v>22</v>
      </c>
      <c r="K71">
        <v>23</v>
      </c>
      <c r="L71">
        <v>74</v>
      </c>
      <c r="M71">
        <v>182</v>
      </c>
      <c r="N71">
        <v>70</v>
      </c>
      <c r="O71" t="s">
        <v>2817</v>
      </c>
      <c r="P71" s="16">
        <v>6000000</v>
      </c>
      <c r="Q71" s="17" t="str">
        <f>IF(AND(Table4[[#This Row],[Age]]&lt;=28,Table4[[#This Row],[Prefered foot]]="left",Table4[[#This Row],[Value]]&lt;10000000),"candidate","rejected")</f>
        <v>candidate</v>
      </c>
      <c r="R71" s="17" t="str">
        <f>IF(OR(Table4[[#This Row],[Age]]&lt;=21,Table4[[#This Row],[Rating]]&gt;=85,Table4[[#This Row],[Height (cm)]]&gt;=187),"minimum","")</f>
        <v/>
      </c>
    </row>
    <row r="72" spans="10:18" x14ac:dyDescent="0.25">
      <c r="J72" t="s">
        <v>23</v>
      </c>
      <c r="K72">
        <v>23</v>
      </c>
      <c r="L72">
        <v>84</v>
      </c>
      <c r="M72">
        <v>192</v>
      </c>
      <c r="N72">
        <v>77</v>
      </c>
      <c r="O72" t="s">
        <v>2816</v>
      </c>
      <c r="P72" s="16">
        <v>52500000</v>
      </c>
      <c r="Q72" s="17" t="str">
        <f>IF(AND(Table4[[#This Row],[Age]]&lt;=28,Table4[[#This Row],[Prefered foot]]="left",Table4[[#This Row],[Value]]&lt;10000000),"candidate","rejected")</f>
        <v>rejected</v>
      </c>
      <c r="R72" s="17" t="str">
        <f>IF(OR(Table4[[#This Row],[Age]]&lt;=21,Table4[[#This Row],[Rating]]&gt;=85,Table4[[#This Row],[Height (cm)]]&gt;=187),"minimum","")</f>
        <v>minimum</v>
      </c>
    </row>
    <row r="73" spans="10:18" x14ac:dyDescent="0.25">
      <c r="J73" t="s">
        <v>24</v>
      </c>
      <c r="K73">
        <v>34</v>
      </c>
      <c r="L73">
        <v>82</v>
      </c>
      <c r="M73">
        <v>180</v>
      </c>
      <c r="N73">
        <v>71</v>
      </c>
      <c r="O73" t="s">
        <v>2816</v>
      </c>
      <c r="P73" s="16">
        <v>14500000</v>
      </c>
      <c r="Q73" s="17" t="str">
        <f>IF(AND(Table4[[#This Row],[Age]]&lt;=28,Table4[[#This Row],[Prefered foot]]="left",Table4[[#This Row],[Value]]&lt;10000000),"candidate","rejected")</f>
        <v>rejected</v>
      </c>
      <c r="R73" s="17" t="str">
        <f>IF(OR(Table4[[#This Row],[Age]]&lt;=21,Table4[[#This Row],[Rating]]&gt;=85,Table4[[#This Row],[Height (cm)]]&gt;=187),"minimum","")</f>
        <v/>
      </c>
    </row>
    <row r="74" spans="10:18" x14ac:dyDescent="0.25">
      <c r="J74" t="s">
        <v>25</v>
      </c>
      <c r="K74">
        <v>21</v>
      </c>
      <c r="L74">
        <v>81</v>
      </c>
      <c r="M74">
        <v>189</v>
      </c>
      <c r="N74">
        <v>74</v>
      </c>
      <c r="O74" t="s">
        <v>2817</v>
      </c>
      <c r="P74" s="16">
        <v>39500000</v>
      </c>
      <c r="Q74" s="17" t="str">
        <f>IF(AND(Table4[[#This Row],[Age]]&lt;=28,Table4[[#This Row],[Prefered foot]]="left",Table4[[#This Row],[Value]]&lt;10000000),"candidate","rejected")</f>
        <v>rejected</v>
      </c>
      <c r="R74" s="17" t="str">
        <f>IF(OR(Table4[[#This Row],[Age]]&lt;=21,Table4[[#This Row],[Rating]]&gt;=85,Table4[[#This Row],[Height (cm)]]&gt;=187),"minimum","")</f>
        <v>minimum</v>
      </c>
    </row>
    <row r="75" spans="10:18" x14ac:dyDescent="0.25">
      <c r="J75" t="s">
        <v>27</v>
      </c>
      <c r="K75">
        <v>21</v>
      </c>
      <c r="L75">
        <v>70</v>
      </c>
      <c r="M75">
        <v>180</v>
      </c>
      <c r="N75">
        <v>75</v>
      </c>
      <c r="O75" t="s">
        <v>2816</v>
      </c>
      <c r="P75" s="16">
        <v>3300000</v>
      </c>
      <c r="Q75" s="17" t="str">
        <f>IF(AND(Table4[[#This Row],[Age]]&lt;=28,Table4[[#This Row],[Prefered foot]]="left",Table4[[#This Row],[Value]]&lt;10000000),"candidate","rejected")</f>
        <v>rejected</v>
      </c>
      <c r="R75" s="17" t="str">
        <f>IF(OR(Table4[[#This Row],[Age]]&lt;=21,Table4[[#This Row],[Rating]]&gt;=85,Table4[[#This Row],[Height (cm)]]&gt;=187),"minimum","")</f>
        <v>minimum</v>
      </c>
    </row>
    <row r="76" spans="10:18" x14ac:dyDescent="0.25">
      <c r="J76" t="s">
        <v>26</v>
      </c>
      <c r="K76">
        <v>17</v>
      </c>
      <c r="L76">
        <v>66</v>
      </c>
      <c r="M76">
        <v>191</v>
      </c>
      <c r="N76">
        <v>75</v>
      </c>
      <c r="O76" t="s">
        <v>2816</v>
      </c>
      <c r="P76" s="16">
        <v>2100000</v>
      </c>
      <c r="Q76" s="17" t="str">
        <f>IF(AND(Table4[[#This Row],[Age]]&lt;=28,Table4[[#This Row],[Prefered foot]]="left",Table4[[#This Row],[Value]]&lt;10000000),"candidate","rejected")</f>
        <v>rejected</v>
      </c>
      <c r="R76" s="17" t="str">
        <f>IF(OR(Table4[[#This Row],[Age]]&lt;=21,Table4[[#This Row],[Rating]]&gt;=85,Table4[[#This Row],[Height (cm)]]&gt;=187),"minimum","")</f>
        <v>minimum</v>
      </c>
    </row>
    <row r="77" spans="10:18" x14ac:dyDescent="0.25">
      <c r="J77" t="s">
        <v>28</v>
      </c>
      <c r="K77">
        <v>17</v>
      </c>
      <c r="L77">
        <v>81</v>
      </c>
      <c r="M77">
        <v>178</v>
      </c>
      <c r="N77">
        <v>68</v>
      </c>
      <c r="O77" t="s">
        <v>2816</v>
      </c>
      <c r="P77" s="16">
        <v>43500000</v>
      </c>
      <c r="Q77" s="17" t="str">
        <f>IF(AND(Table4[[#This Row],[Age]]&lt;=28,Table4[[#This Row],[Prefered foot]]="left",Table4[[#This Row],[Value]]&lt;10000000),"candidate","rejected")</f>
        <v>rejected</v>
      </c>
      <c r="R77" s="17" t="str">
        <f>IF(OR(Table4[[#This Row],[Age]]&lt;=21,Table4[[#This Row],[Rating]]&gt;=85,Table4[[#This Row],[Height (cm)]]&gt;=187),"minimum","")</f>
        <v>minimum</v>
      </c>
    </row>
    <row r="78" spans="10:18" x14ac:dyDescent="0.25">
      <c r="J78" t="s">
        <v>29</v>
      </c>
      <c r="K78">
        <v>22</v>
      </c>
      <c r="L78">
        <v>76</v>
      </c>
      <c r="M78">
        <v>182</v>
      </c>
      <c r="N78">
        <v>76</v>
      </c>
      <c r="O78" t="s">
        <v>2816</v>
      </c>
      <c r="P78" s="16">
        <v>11500000</v>
      </c>
      <c r="Q78" s="17" t="str">
        <f>IF(AND(Table4[[#This Row],[Age]]&lt;=28,Table4[[#This Row],[Prefered foot]]="left",Table4[[#This Row],[Value]]&lt;10000000),"candidate","rejected")</f>
        <v>rejected</v>
      </c>
      <c r="R78" s="17" t="str">
        <f>IF(OR(Table4[[#This Row],[Age]]&lt;=21,Table4[[#This Row],[Rating]]&gt;=85,Table4[[#This Row],[Height (cm)]]&gt;=187),"minimum","")</f>
        <v/>
      </c>
    </row>
    <row r="79" spans="10:18" x14ac:dyDescent="0.25">
      <c r="J79" t="s">
        <v>30</v>
      </c>
      <c r="K79">
        <v>25</v>
      </c>
      <c r="L79">
        <v>83</v>
      </c>
      <c r="M79">
        <v>187</v>
      </c>
      <c r="N79">
        <v>90</v>
      </c>
      <c r="O79" t="s">
        <v>2816</v>
      </c>
      <c r="P79" s="16">
        <v>45000000</v>
      </c>
      <c r="Q79" s="17" t="str">
        <f>IF(AND(Table4[[#This Row],[Age]]&lt;=28,Table4[[#This Row],[Prefered foot]]="left",Table4[[#This Row],[Value]]&lt;10000000),"candidate","rejected")</f>
        <v>rejected</v>
      </c>
      <c r="R79" s="17" t="str">
        <f>IF(OR(Table4[[#This Row],[Age]]&lt;=21,Table4[[#This Row],[Rating]]&gt;=85,Table4[[#This Row],[Height (cm)]]&gt;=187),"minimum","")</f>
        <v>minimum</v>
      </c>
    </row>
    <row r="80" spans="10:18" x14ac:dyDescent="0.25">
      <c r="J80" t="s">
        <v>31</v>
      </c>
      <c r="K80">
        <v>17</v>
      </c>
      <c r="L80">
        <v>73</v>
      </c>
      <c r="M80">
        <v>182</v>
      </c>
      <c r="N80">
        <v>76</v>
      </c>
      <c r="O80" t="s">
        <v>2817</v>
      </c>
      <c r="P80" s="16">
        <v>6500000</v>
      </c>
      <c r="Q80" s="17" t="str">
        <f>IF(AND(Table4[[#This Row],[Age]]&lt;=28,Table4[[#This Row],[Prefered foot]]="left",Table4[[#This Row],[Value]]&lt;10000000),"candidate","rejected")</f>
        <v>candidate</v>
      </c>
      <c r="R80" s="17" t="str">
        <f>IF(OR(Table4[[#This Row],[Age]]&lt;=21,Table4[[#This Row],[Rating]]&gt;=85,Table4[[#This Row],[Height (cm)]]&gt;=187),"minimum","")</f>
        <v>minimum</v>
      </c>
    </row>
    <row r="81" spans="10:18" x14ac:dyDescent="0.25">
      <c r="J81" t="s">
        <v>32</v>
      </c>
      <c r="K81">
        <v>20</v>
      </c>
      <c r="L81">
        <v>78</v>
      </c>
      <c r="M81">
        <v>191</v>
      </c>
      <c r="N81">
        <v>79</v>
      </c>
      <c r="O81" t="s">
        <v>2817</v>
      </c>
      <c r="P81" s="16">
        <v>31000000</v>
      </c>
      <c r="Q81" s="17" t="str">
        <f>IF(AND(Table4[[#This Row],[Age]]&lt;=28,Table4[[#This Row],[Prefered foot]]="left",Table4[[#This Row],[Value]]&lt;10000000),"candidate","rejected")</f>
        <v>rejected</v>
      </c>
      <c r="R81" s="17" t="str">
        <f>IF(OR(Table4[[#This Row],[Age]]&lt;=21,Table4[[#This Row],[Rating]]&gt;=85,Table4[[#This Row],[Height (cm)]]&gt;=187),"minimum","")</f>
        <v>minimum</v>
      </c>
    </row>
    <row r="82" spans="10:18" x14ac:dyDescent="0.25">
      <c r="J82" t="s">
        <v>33</v>
      </c>
      <c r="K82">
        <v>20</v>
      </c>
      <c r="L82">
        <v>87</v>
      </c>
      <c r="M82">
        <v>177</v>
      </c>
      <c r="N82">
        <v>71</v>
      </c>
      <c r="O82" t="s">
        <v>2816</v>
      </c>
      <c r="P82" s="16">
        <v>118500000</v>
      </c>
      <c r="Q82" s="17" t="str">
        <f>IF(AND(Table4[[#This Row],[Age]]&lt;=28,Table4[[#This Row],[Prefered foot]]="left",Table4[[#This Row],[Value]]&lt;10000000),"candidate","rejected")</f>
        <v>rejected</v>
      </c>
      <c r="R82" s="17" t="str">
        <f>IF(OR(Table4[[#This Row],[Age]]&lt;=21,Table4[[#This Row],[Rating]]&gt;=85,Table4[[#This Row],[Height (cm)]]&gt;=187),"minimum","")</f>
        <v>minimum</v>
      </c>
    </row>
    <row r="83" spans="10:18" x14ac:dyDescent="0.25">
      <c r="J83" t="s">
        <v>34</v>
      </c>
      <c r="K83">
        <v>17</v>
      </c>
      <c r="L83">
        <v>72</v>
      </c>
      <c r="M83">
        <v>187</v>
      </c>
      <c r="N83">
        <v>70</v>
      </c>
      <c r="O83" t="s">
        <v>2816</v>
      </c>
      <c r="P83" s="16">
        <v>5500000</v>
      </c>
      <c r="Q83" s="17" t="str">
        <f>IF(AND(Table4[[#This Row],[Age]]&lt;=28,Table4[[#This Row],[Prefered foot]]="left",Table4[[#This Row],[Value]]&lt;10000000),"candidate","rejected")</f>
        <v>rejected</v>
      </c>
      <c r="R83" s="17" t="str">
        <f>IF(OR(Table4[[#This Row],[Age]]&lt;=21,Table4[[#This Row],[Rating]]&gt;=85,Table4[[#This Row],[Height (cm)]]&gt;=187),"minimum","")</f>
        <v>minimum</v>
      </c>
    </row>
    <row r="84" spans="10:18" x14ac:dyDescent="0.25">
      <c r="J84" t="s">
        <v>35</v>
      </c>
      <c r="K84">
        <v>18</v>
      </c>
      <c r="L84">
        <v>76</v>
      </c>
      <c r="M84">
        <v>172</v>
      </c>
      <c r="N84">
        <v>78</v>
      </c>
      <c r="O84" t="s">
        <v>2816</v>
      </c>
      <c r="P84" s="16">
        <v>17500000</v>
      </c>
      <c r="Q84" s="17" t="str">
        <f>IF(AND(Table4[[#This Row],[Age]]&lt;=28,Table4[[#This Row],[Prefered foot]]="left",Table4[[#This Row],[Value]]&lt;10000000),"candidate","rejected")</f>
        <v>rejected</v>
      </c>
      <c r="R84" s="17" t="str">
        <f>IF(OR(Table4[[#This Row],[Age]]&lt;=21,Table4[[#This Row],[Rating]]&gt;=85,Table4[[#This Row],[Height (cm)]]&gt;=187),"minimum","")</f>
        <v>minimum</v>
      </c>
    </row>
    <row r="85" spans="10:18" x14ac:dyDescent="0.25">
      <c r="J85" t="s">
        <v>36</v>
      </c>
      <c r="K85">
        <v>22</v>
      </c>
      <c r="L85">
        <v>89</v>
      </c>
      <c r="M85">
        <v>176</v>
      </c>
      <c r="N85">
        <v>73</v>
      </c>
      <c r="O85" t="s">
        <v>2816</v>
      </c>
      <c r="P85" s="16">
        <v>158500000</v>
      </c>
      <c r="Q85" s="17" t="str">
        <f>IF(AND(Table4[[#This Row],[Age]]&lt;=28,Table4[[#This Row],[Prefered foot]]="left",Table4[[#This Row],[Value]]&lt;10000000),"candidate","rejected")</f>
        <v>rejected</v>
      </c>
      <c r="R85" s="17" t="str">
        <f>IF(OR(Table4[[#This Row],[Age]]&lt;=21,Table4[[#This Row],[Rating]]&gt;=85,Table4[[#This Row],[Height (cm)]]&gt;=187),"minimum","")</f>
        <v>minimum</v>
      </c>
    </row>
    <row r="86" spans="10:18" x14ac:dyDescent="0.25">
      <c r="J86" t="s">
        <v>37</v>
      </c>
      <c r="K86">
        <v>22</v>
      </c>
      <c r="L86">
        <v>78</v>
      </c>
      <c r="M86">
        <v>193</v>
      </c>
      <c r="N86">
        <v>89</v>
      </c>
      <c r="O86" t="s">
        <v>2816</v>
      </c>
      <c r="P86" s="16">
        <v>32000000</v>
      </c>
      <c r="Q86" s="17" t="str">
        <f>IF(AND(Table4[[#This Row],[Age]]&lt;=28,Table4[[#This Row],[Prefered foot]]="left",Table4[[#This Row],[Value]]&lt;10000000),"candidate","rejected")</f>
        <v>rejected</v>
      </c>
      <c r="R86" s="17" t="str">
        <f>IF(OR(Table4[[#This Row],[Age]]&lt;=21,Table4[[#This Row],[Rating]]&gt;=85,Table4[[#This Row],[Height (cm)]]&gt;=187),"minimum","")</f>
        <v>minimum</v>
      </c>
    </row>
    <row r="87" spans="10:18" x14ac:dyDescent="0.25">
      <c r="J87" t="s">
        <v>38</v>
      </c>
      <c r="K87">
        <v>22</v>
      </c>
      <c r="L87">
        <v>81</v>
      </c>
      <c r="M87">
        <v>173</v>
      </c>
      <c r="N87">
        <v>64</v>
      </c>
      <c r="O87" t="s">
        <v>2817</v>
      </c>
      <c r="P87" s="16">
        <v>52500000</v>
      </c>
      <c r="Q87" s="17" t="str">
        <f>IF(AND(Table4[[#This Row],[Age]]&lt;=28,Table4[[#This Row],[Prefered foot]]="left",Table4[[#This Row],[Value]]&lt;10000000),"candidate","rejected")</f>
        <v>rejected</v>
      </c>
      <c r="R87" s="17" t="str">
        <f>IF(OR(Table4[[#This Row],[Age]]&lt;=21,Table4[[#This Row],[Rating]]&gt;=85,Table4[[#This Row],[Height (cm)]]&gt;=187),"minimum","")</f>
        <v/>
      </c>
    </row>
    <row r="88" spans="10:18" x14ac:dyDescent="0.25">
      <c r="J88" t="s">
        <v>40</v>
      </c>
      <c r="K88">
        <v>18</v>
      </c>
      <c r="L88">
        <v>72</v>
      </c>
      <c r="M88">
        <v>184</v>
      </c>
      <c r="N88">
        <v>80</v>
      </c>
      <c r="O88" t="s">
        <v>2816</v>
      </c>
      <c r="P88" s="16">
        <v>5000000</v>
      </c>
      <c r="Q88" s="17" t="str">
        <f>IF(AND(Table4[[#This Row],[Age]]&lt;=28,Table4[[#This Row],[Prefered foot]]="left",Table4[[#This Row],[Value]]&lt;10000000),"candidate","rejected")</f>
        <v>rejected</v>
      </c>
      <c r="R88" s="17" t="str">
        <f>IF(OR(Table4[[#This Row],[Age]]&lt;=21,Table4[[#This Row],[Rating]]&gt;=85,Table4[[#This Row],[Height (cm)]]&gt;=187),"minimum","")</f>
        <v>minimum</v>
      </c>
    </row>
    <row r="89" spans="10:18" x14ac:dyDescent="0.25">
      <c r="J89" t="s">
        <v>41</v>
      </c>
      <c r="K89">
        <v>21</v>
      </c>
      <c r="L89">
        <v>80</v>
      </c>
      <c r="M89">
        <v>180</v>
      </c>
      <c r="N89">
        <v>77</v>
      </c>
      <c r="O89" t="s">
        <v>2817</v>
      </c>
      <c r="P89" s="16">
        <v>43000000</v>
      </c>
      <c r="Q89" s="17" t="str">
        <f>IF(AND(Table4[[#This Row],[Age]]&lt;=28,Table4[[#This Row],[Prefered foot]]="left",Table4[[#This Row],[Value]]&lt;10000000),"candidate","rejected")</f>
        <v>rejected</v>
      </c>
      <c r="R89" s="17" t="str">
        <f>IF(OR(Table4[[#This Row],[Age]]&lt;=21,Table4[[#This Row],[Rating]]&gt;=85,Table4[[#This Row],[Height (cm)]]&gt;=187),"minimum","")</f>
        <v>minimum</v>
      </c>
    </row>
    <row r="90" spans="10:18" x14ac:dyDescent="0.25">
      <c r="J90" t="s">
        <v>42</v>
      </c>
      <c r="K90">
        <v>27</v>
      </c>
      <c r="L90">
        <v>83</v>
      </c>
      <c r="M90">
        <v>187</v>
      </c>
      <c r="N90">
        <v>82</v>
      </c>
      <c r="O90" t="s">
        <v>2816</v>
      </c>
      <c r="P90" s="16">
        <v>33000000</v>
      </c>
      <c r="Q90" s="17" t="str">
        <f>IF(AND(Table4[[#This Row],[Age]]&lt;=28,Table4[[#This Row],[Prefered foot]]="left",Table4[[#This Row],[Value]]&lt;10000000),"candidate","rejected")</f>
        <v>rejected</v>
      </c>
      <c r="R90" s="17" t="str">
        <f>IF(OR(Table4[[#This Row],[Age]]&lt;=21,Table4[[#This Row],[Rating]]&gt;=85,Table4[[#This Row],[Height (cm)]]&gt;=187),"minimum","")</f>
        <v>minimum</v>
      </c>
    </row>
    <row r="91" spans="10:18" x14ac:dyDescent="0.25">
      <c r="J91" t="s">
        <v>39</v>
      </c>
      <c r="K91">
        <v>18</v>
      </c>
      <c r="L91">
        <v>75</v>
      </c>
      <c r="M91">
        <v>183</v>
      </c>
      <c r="N91">
        <v>77</v>
      </c>
      <c r="O91" t="s">
        <v>2816</v>
      </c>
      <c r="P91" s="16">
        <v>13000000</v>
      </c>
      <c r="Q91" s="17" t="str">
        <f>IF(AND(Table4[[#This Row],[Age]]&lt;=28,Table4[[#This Row],[Prefered foot]]="left",Table4[[#This Row],[Value]]&lt;10000000),"candidate","rejected")</f>
        <v>rejected</v>
      </c>
      <c r="R91" s="17" t="str">
        <f>IF(OR(Table4[[#This Row],[Age]]&lt;=21,Table4[[#This Row],[Rating]]&gt;=85,Table4[[#This Row],[Height (cm)]]&gt;=187),"minimum","")</f>
        <v>minimum</v>
      </c>
    </row>
    <row r="92" spans="10:18" x14ac:dyDescent="0.25">
      <c r="J92" t="s">
        <v>43</v>
      </c>
      <c r="K92">
        <v>18</v>
      </c>
      <c r="L92">
        <v>78</v>
      </c>
      <c r="M92">
        <v>174</v>
      </c>
      <c r="N92">
        <v>66</v>
      </c>
      <c r="O92" t="s">
        <v>2816</v>
      </c>
      <c r="P92" s="16">
        <v>22000000</v>
      </c>
      <c r="Q92" s="17" t="str">
        <f>IF(AND(Table4[[#This Row],[Age]]&lt;=28,Table4[[#This Row],[Prefered foot]]="left",Table4[[#This Row],[Value]]&lt;10000000),"candidate","rejected")</f>
        <v>rejected</v>
      </c>
      <c r="R92" s="17" t="str">
        <f>IF(OR(Table4[[#This Row],[Age]]&lt;=21,Table4[[#This Row],[Rating]]&gt;=85,Table4[[#This Row],[Height (cm)]]&gt;=187),"minimum","")</f>
        <v>minimum</v>
      </c>
    </row>
    <row r="93" spans="10:18" x14ac:dyDescent="0.25">
      <c r="J93" t="s">
        <v>44</v>
      </c>
      <c r="K93">
        <v>36</v>
      </c>
      <c r="L93">
        <v>90</v>
      </c>
      <c r="M93">
        <v>169</v>
      </c>
      <c r="N93">
        <v>67</v>
      </c>
      <c r="O93" t="s">
        <v>2817</v>
      </c>
      <c r="P93" s="16">
        <v>41000000</v>
      </c>
      <c r="Q93" s="17" t="str">
        <f>IF(AND(Table4[[#This Row],[Age]]&lt;=28,Table4[[#This Row],[Prefered foot]]="left",Table4[[#This Row],[Value]]&lt;10000000),"candidate","rejected")</f>
        <v>rejected</v>
      </c>
      <c r="R93" s="17" t="str">
        <f>IF(OR(Table4[[#This Row],[Age]]&lt;=21,Table4[[#This Row],[Rating]]&gt;=85,Table4[[#This Row],[Height (cm)]]&gt;=187),"minimum","")</f>
        <v>minimum</v>
      </c>
    </row>
    <row r="94" spans="10:18" x14ac:dyDescent="0.25">
      <c r="J94" t="s">
        <v>45</v>
      </c>
      <c r="K94">
        <v>38</v>
      </c>
      <c r="L94">
        <v>86</v>
      </c>
      <c r="M94">
        <v>187</v>
      </c>
      <c r="N94">
        <v>85</v>
      </c>
      <c r="O94" t="s">
        <v>2816</v>
      </c>
      <c r="P94" s="16">
        <v>23000000</v>
      </c>
      <c r="Q94" s="17" t="str">
        <f>IF(AND(Table4[[#This Row],[Age]]&lt;=28,Table4[[#This Row],[Prefered foot]]="left",Table4[[#This Row],[Value]]&lt;10000000),"candidate","rejected")</f>
        <v>rejected</v>
      </c>
      <c r="R94" s="17" t="str">
        <f>IF(OR(Table4[[#This Row],[Age]]&lt;=21,Table4[[#This Row],[Rating]]&gt;=85,Table4[[#This Row],[Height (cm)]]&gt;=187),"minimum","")</f>
        <v>minimum</v>
      </c>
    </row>
    <row r="95" spans="10:18" x14ac:dyDescent="0.25">
      <c r="J95" t="s">
        <v>48</v>
      </c>
      <c r="K95">
        <v>24</v>
      </c>
      <c r="L95">
        <v>87</v>
      </c>
      <c r="M95">
        <v>185</v>
      </c>
      <c r="N95">
        <v>80</v>
      </c>
      <c r="O95" t="s">
        <v>2816</v>
      </c>
      <c r="P95" s="16">
        <v>88500000</v>
      </c>
      <c r="Q95" s="17" t="str">
        <f>IF(AND(Table4[[#This Row],[Age]]&lt;=28,Table4[[#This Row],[Prefered foot]]="left",Table4[[#This Row],[Value]]&lt;10000000),"candidate","rejected")</f>
        <v>rejected</v>
      </c>
      <c r="R95" s="17" t="str">
        <f>IF(OR(Table4[[#This Row],[Age]]&lt;=21,Table4[[#This Row],[Rating]]&gt;=85,Table4[[#This Row],[Height (cm)]]&gt;=187),"minimum","")</f>
        <v>minimum</v>
      </c>
    </row>
    <row r="96" spans="10:18" x14ac:dyDescent="0.25">
      <c r="J96" t="s">
        <v>49</v>
      </c>
      <c r="K96">
        <v>20</v>
      </c>
      <c r="L96">
        <v>83</v>
      </c>
      <c r="M96">
        <v>182</v>
      </c>
      <c r="N96">
        <v>68</v>
      </c>
      <c r="O96" t="s">
        <v>2817</v>
      </c>
      <c r="P96" s="16">
        <v>71500000</v>
      </c>
      <c r="Q96" s="17" t="str">
        <f>IF(AND(Table4[[#This Row],[Age]]&lt;=28,Table4[[#This Row],[Prefered foot]]="left",Table4[[#This Row],[Value]]&lt;10000000),"candidate","rejected")</f>
        <v>rejected</v>
      </c>
      <c r="R96" s="17" t="str">
        <f>IF(OR(Table4[[#This Row],[Age]]&lt;=21,Table4[[#This Row],[Rating]]&gt;=85,Table4[[#This Row],[Height (cm)]]&gt;=187),"minimum","")</f>
        <v>minimum</v>
      </c>
    </row>
    <row r="97" spans="10:18" x14ac:dyDescent="0.25">
      <c r="J97" t="s">
        <v>46</v>
      </c>
      <c r="K97">
        <v>19</v>
      </c>
      <c r="L97">
        <v>77</v>
      </c>
      <c r="M97">
        <v>172</v>
      </c>
      <c r="N97">
        <v>67</v>
      </c>
      <c r="O97" t="s">
        <v>2816</v>
      </c>
      <c r="P97" s="16">
        <v>23000000</v>
      </c>
      <c r="Q97" s="17" t="str">
        <f>IF(AND(Table4[[#This Row],[Age]]&lt;=28,Table4[[#This Row],[Prefered foot]]="left",Table4[[#This Row],[Value]]&lt;10000000),"candidate","rejected")</f>
        <v>rejected</v>
      </c>
      <c r="R97" s="17" t="str">
        <f>IF(OR(Table4[[#This Row],[Age]]&lt;=21,Table4[[#This Row],[Rating]]&gt;=85,Table4[[#This Row],[Height (cm)]]&gt;=187),"minimum","")</f>
        <v>minimum</v>
      </c>
    </row>
    <row r="98" spans="10:18" x14ac:dyDescent="0.25">
      <c r="J98" t="s">
        <v>50</v>
      </c>
      <c r="K98">
        <v>23</v>
      </c>
      <c r="L98">
        <v>81</v>
      </c>
      <c r="M98">
        <v>180</v>
      </c>
      <c r="N98">
        <v>76</v>
      </c>
      <c r="O98" t="s">
        <v>2816</v>
      </c>
      <c r="P98" s="16">
        <v>37000000</v>
      </c>
      <c r="Q98" s="17" t="str">
        <f>IF(AND(Table4[[#This Row],[Age]]&lt;=28,Table4[[#This Row],[Prefered foot]]="left",Table4[[#This Row],[Value]]&lt;10000000),"candidate","rejected")</f>
        <v>rejected</v>
      </c>
      <c r="R98" s="17" t="str">
        <f>IF(OR(Table4[[#This Row],[Age]]&lt;=21,Table4[[#This Row],[Rating]]&gt;=85,Table4[[#This Row],[Height (cm)]]&gt;=187),"minimum","")</f>
        <v/>
      </c>
    </row>
    <row r="99" spans="10:18" x14ac:dyDescent="0.25">
      <c r="J99" t="s">
        <v>47</v>
      </c>
      <c r="K99">
        <v>17</v>
      </c>
      <c r="L99">
        <v>65</v>
      </c>
      <c r="M99">
        <v>185</v>
      </c>
      <c r="N99">
        <v>77</v>
      </c>
      <c r="O99" t="s">
        <v>2816</v>
      </c>
      <c r="P99" s="16">
        <v>2300000</v>
      </c>
      <c r="Q99" s="17" t="str">
        <f>IF(AND(Table4[[#This Row],[Age]]&lt;=28,Table4[[#This Row],[Prefered foot]]="left",Table4[[#This Row],[Value]]&lt;10000000),"candidate","rejected")</f>
        <v>rejected</v>
      </c>
      <c r="R99" s="17" t="str">
        <f>IF(OR(Table4[[#This Row],[Age]]&lt;=21,Table4[[#This Row],[Rating]]&gt;=85,Table4[[#This Row],[Height (cm)]]&gt;=187),"minimum","")</f>
        <v>minimum</v>
      </c>
    </row>
    <row r="100" spans="10:18" x14ac:dyDescent="0.25">
      <c r="J100" t="s">
        <v>51</v>
      </c>
      <c r="K100">
        <v>21</v>
      </c>
      <c r="L100">
        <v>76</v>
      </c>
      <c r="M100">
        <v>182</v>
      </c>
      <c r="N100">
        <v>77</v>
      </c>
      <c r="O100" t="s">
        <v>2817</v>
      </c>
      <c r="P100" s="16">
        <v>17000000</v>
      </c>
      <c r="Q100" s="17" t="str">
        <f>IF(AND(Table4[[#This Row],[Age]]&lt;=28,Table4[[#This Row],[Prefered foot]]="left",Table4[[#This Row],[Value]]&lt;10000000),"candidate","rejected")</f>
        <v>rejected</v>
      </c>
      <c r="R100" s="17" t="str">
        <f>IF(OR(Table4[[#This Row],[Age]]&lt;=21,Table4[[#This Row],[Rating]]&gt;=85,Table4[[#This Row],[Height (cm)]]&gt;=187),"minimum","")</f>
        <v>minimum</v>
      </c>
    </row>
    <row r="101" spans="10:18" x14ac:dyDescent="0.25">
      <c r="J101" t="s">
        <v>53</v>
      </c>
      <c r="K101">
        <v>21</v>
      </c>
      <c r="L101">
        <v>80</v>
      </c>
      <c r="M101">
        <v>184</v>
      </c>
      <c r="N101">
        <v>73</v>
      </c>
      <c r="O101" t="s">
        <v>2817</v>
      </c>
      <c r="P101" s="16">
        <v>47500000</v>
      </c>
      <c r="Q101" s="17" t="str">
        <f>IF(AND(Table4[[#This Row],[Age]]&lt;=28,Table4[[#This Row],[Prefered foot]]="left",Table4[[#This Row],[Value]]&lt;10000000),"candidate","rejected")</f>
        <v>rejected</v>
      </c>
      <c r="R101" s="17" t="str">
        <f>IF(OR(Table4[[#This Row],[Age]]&lt;=21,Table4[[#This Row],[Rating]]&gt;=85,Table4[[#This Row],[Height (cm)]]&gt;=187),"minimum","")</f>
        <v>minimum</v>
      </c>
    </row>
    <row r="102" spans="10:18" x14ac:dyDescent="0.25">
      <c r="J102" t="s">
        <v>52</v>
      </c>
      <c r="K102">
        <v>27</v>
      </c>
      <c r="L102">
        <v>84</v>
      </c>
      <c r="M102">
        <v>190</v>
      </c>
      <c r="N102">
        <v>85</v>
      </c>
      <c r="O102" t="s">
        <v>2816</v>
      </c>
      <c r="P102" s="16">
        <v>43000000</v>
      </c>
      <c r="Q102" s="17" t="str">
        <f>IF(AND(Table4[[#This Row],[Age]]&lt;=28,Table4[[#This Row],[Prefered foot]]="left",Table4[[#This Row],[Value]]&lt;10000000),"candidate","rejected")</f>
        <v>rejected</v>
      </c>
      <c r="R102" s="17" t="str">
        <f>IF(OR(Table4[[#This Row],[Age]]&lt;=21,Table4[[#This Row],[Rating]]&gt;=85,Table4[[#This Row],[Height (cm)]]&gt;=187),"minimum","")</f>
        <v>minimum</v>
      </c>
    </row>
    <row r="103" spans="10:18" x14ac:dyDescent="0.25">
      <c r="J103" t="s">
        <v>54</v>
      </c>
      <c r="K103">
        <v>20</v>
      </c>
      <c r="L103">
        <v>78</v>
      </c>
      <c r="M103">
        <v>179</v>
      </c>
      <c r="N103">
        <v>70</v>
      </c>
      <c r="O103" t="s">
        <v>2817</v>
      </c>
      <c r="P103" s="16">
        <v>31000000</v>
      </c>
      <c r="Q103" s="17" t="str">
        <f>IF(AND(Table4[[#This Row],[Age]]&lt;=28,Table4[[#This Row],[Prefered foot]]="left",Table4[[#This Row],[Value]]&lt;10000000),"candidate","rejected")</f>
        <v>rejected</v>
      </c>
      <c r="R103" s="17" t="str">
        <f>IF(OR(Table4[[#This Row],[Age]]&lt;=21,Table4[[#This Row],[Rating]]&gt;=85,Table4[[#This Row],[Height (cm)]]&gt;=187),"minimum","")</f>
        <v>minimum</v>
      </c>
    </row>
    <row r="104" spans="10:18" x14ac:dyDescent="0.25">
      <c r="J104" t="s">
        <v>55</v>
      </c>
      <c r="K104">
        <v>26</v>
      </c>
      <c r="L104">
        <v>84</v>
      </c>
      <c r="M104">
        <v>190</v>
      </c>
      <c r="N104">
        <v>86</v>
      </c>
      <c r="O104" t="s">
        <v>2816</v>
      </c>
      <c r="P104" s="16">
        <v>46000000</v>
      </c>
      <c r="Q104" s="17" t="str">
        <f>IF(AND(Table4[[#This Row],[Age]]&lt;=28,Table4[[#This Row],[Prefered foot]]="left",Table4[[#This Row],[Value]]&lt;10000000),"candidate","rejected")</f>
        <v>rejected</v>
      </c>
      <c r="R104" s="17" t="str">
        <f>IF(OR(Table4[[#This Row],[Age]]&lt;=21,Table4[[#This Row],[Rating]]&gt;=85,Table4[[#This Row],[Height (cm)]]&gt;=187),"minimum","")</f>
        <v>minimum</v>
      </c>
    </row>
    <row r="105" spans="10:18" x14ac:dyDescent="0.25">
      <c r="J105" t="s">
        <v>56</v>
      </c>
      <c r="K105">
        <v>22</v>
      </c>
      <c r="L105">
        <v>77</v>
      </c>
      <c r="M105">
        <v>175</v>
      </c>
      <c r="N105">
        <v>61</v>
      </c>
      <c r="O105" t="s">
        <v>2816</v>
      </c>
      <c r="P105" s="16">
        <v>21500000</v>
      </c>
      <c r="Q105" s="17" t="str">
        <f>IF(AND(Table4[[#This Row],[Age]]&lt;=28,Table4[[#This Row],[Prefered foot]]="left",Table4[[#This Row],[Value]]&lt;10000000),"candidate","rejected")</f>
        <v>rejected</v>
      </c>
      <c r="R105" s="17" t="str">
        <f>IF(OR(Table4[[#This Row],[Age]]&lt;=21,Table4[[#This Row],[Rating]]&gt;=85,Table4[[#This Row],[Height (cm)]]&gt;=187),"minimum","")</f>
        <v/>
      </c>
    </row>
    <row r="106" spans="10:18" x14ac:dyDescent="0.25">
      <c r="J106" t="s">
        <v>57</v>
      </c>
      <c r="K106">
        <v>22</v>
      </c>
      <c r="L106">
        <v>86</v>
      </c>
      <c r="M106">
        <v>183</v>
      </c>
      <c r="N106">
        <v>70</v>
      </c>
      <c r="O106" t="s">
        <v>2816</v>
      </c>
      <c r="P106" s="16">
        <v>109000000</v>
      </c>
      <c r="Q106" s="17" t="str">
        <f>IF(AND(Table4[[#This Row],[Age]]&lt;=28,Table4[[#This Row],[Prefered foot]]="left",Table4[[#This Row],[Value]]&lt;10000000),"candidate","rejected")</f>
        <v>rejected</v>
      </c>
      <c r="R106" s="17" t="str">
        <f>IF(OR(Table4[[#This Row],[Age]]&lt;=21,Table4[[#This Row],[Rating]]&gt;=85,Table4[[#This Row],[Height (cm)]]&gt;=187),"minimum","")</f>
        <v>minimum</v>
      </c>
    </row>
    <row r="107" spans="10:18" x14ac:dyDescent="0.25">
      <c r="J107" t="s">
        <v>59</v>
      </c>
      <c r="K107">
        <v>20</v>
      </c>
      <c r="L107">
        <v>80</v>
      </c>
      <c r="M107">
        <v>182</v>
      </c>
      <c r="N107">
        <v>72</v>
      </c>
      <c r="O107" t="s">
        <v>2816</v>
      </c>
      <c r="P107" s="16">
        <v>30500000</v>
      </c>
      <c r="Q107" s="17" t="str">
        <f>IF(AND(Table4[[#This Row],[Age]]&lt;=28,Table4[[#This Row],[Prefered foot]]="left",Table4[[#This Row],[Value]]&lt;10000000),"candidate","rejected")</f>
        <v>rejected</v>
      </c>
      <c r="R107" s="17" t="str">
        <f>IF(OR(Table4[[#This Row],[Age]]&lt;=21,Table4[[#This Row],[Rating]]&gt;=85,Table4[[#This Row],[Height (cm)]]&gt;=187),"minimum","")</f>
        <v>minimum</v>
      </c>
    </row>
    <row r="108" spans="10:18" x14ac:dyDescent="0.25">
      <c r="J108" t="s">
        <v>58</v>
      </c>
      <c r="K108">
        <v>22</v>
      </c>
      <c r="L108">
        <v>82</v>
      </c>
      <c r="M108">
        <v>190</v>
      </c>
      <c r="N108">
        <v>91</v>
      </c>
      <c r="O108" t="s">
        <v>2816</v>
      </c>
      <c r="P108" s="16">
        <v>40000000</v>
      </c>
      <c r="Q108" s="17" t="str">
        <f>IF(AND(Table4[[#This Row],[Age]]&lt;=28,Table4[[#This Row],[Prefered foot]]="left",Table4[[#This Row],[Value]]&lt;10000000),"candidate","rejected")</f>
        <v>rejected</v>
      </c>
      <c r="R108" s="17" t="str">
        <f>IF(OR(Table4[[#This Row],[Age]]&lt;=21,Table4[[#This Row],[Rating]]&gt;=85,Table4[[#This Row],[Height (cm)]]&gt;=187),"minimum","")</f>
        <v>minimum</v>
      </c>
    </row>
    <row r="109" spans="10:18" x14ac:dyDescent="0.25">
      <c r="J109" t="s">
        <v>60</v>
      </c>
      <c r="K109">
        <v>19</v>
      </c>
      <c r="L109">
        <v>76</v>
      </c>
      <c r="M109">
        <v>180</v>
      </c>
      <c r="N109">
        <v>72</v>
      </c>
      <c r="O109" t="s">
        <v>2816</v>
      </c>
      <c r="P109" s="16">
        <v>16000000</v>
      </c>
      <c r="Q109" s="17" t="str">
        <f>IF(AND(Table4[[#This Row],[Age]]&lt;=28,Table4[[#This Row],[Prefered foot]]="left",Table4[[#This Row],[Value]]&lt;10000000),"candidate","rejected")</f>
        <v>rejected</v>
      </c>
      <c r="R109" s="17" t="str">
        <f>IF(OR(Table4[[#This Row],[Age]]&lt;=21,Table4[[#This Row],[Rating]]&gt;=85,Table4[[#This Row],[Height (cm)]]&gt;=187),"minimum","")</f>
        <v>minimum</v>
      </c>
    </row>
    <row r="110" spans="10:18" x14ac:dyDescent="0.25">
      <c r="J110" t="s">
        <v>61</v>
      </c>
      <c r="K110">
        <v>18</v>
      </c>
      <c r="L110">
        <v>75</v>
      </c>
      <c r="M110">
        <v>169</v>
      </c>
      <c r="N110">
        <v>70</v>
      </c>
      <c r="O110" t="s">
        <v>2816</v>
      </c>
      <c r="P110" s="16">
        <v>11500000</v>
      </c>
      <c r="Q110" s="17" t="str">
        <f>IF(AND(Table4[[#This Row],[Age]]&lt;=28,Table4[[#This Row],[Prefered foot]]="left",Table4[[#This Row],[Value]]&lt;10000000),"candidate","rejected")</f>
        <v>rejected</v>
      </c>
      <c r="R110" s="17" t="str">
        <f>IF(OR(Table4[[#This Row],[Age]]&lt;=21,Table4[[#This Row],[Rating]]&gt;=85,Table4[[#This Row],[Height (cm)]]&gt;=187),"minimum","")</f>
        <v>minimum</v>
      </c>
    </row>
    <row r="111" spans="10:18" x14ac:dyDescent="0.25">
      <c r="J111" t="s">
        <v>62</v>
      </c>
      <c r="K111">
        <v>22</v>
      </c>
      <c r="L111">
        <v>91</v>
      </c>
      <c r="M111">
        <v>195</v>
      </c>
      <c r="N111">
        <v>94</v>
      </c>
      <c r="O111" t="s">
        <v>2817</v>
      </c>
      <c r="P111" s="16">
        <v>185000000</v>
      </c>
      <c r="Q111" s="17" t="str">
        <f>IF(AND(Table4[[#This Row],[Age]]&lt;=28,Table4[[#This Row],[Prefered foot]]="left",Table4[[#This Row],[Value]]&lt;10000000),"candidate","rejected")</f>
        <v>rejected</v>
      </c>
      <c r="R111" s="17" t="str">
        <f>IF(OR(Table4[[#This Row],[Age]]&lt;=21,Table4[[#This Row],[Rating]]&gt;=85,Table4[[#This Row],[Height (cm)]]&gt;=187),"minimum","")</f>
        <v>minimum</v>
      </c>
    </row>
    <row r="112" spans="10:18" x14ac:dyDescent="0.25">
      <c r="J112" t="s">
        <v>63</v>
      </c>
      <c r="K112">
        <v>21</v>
      </c>
      <c r="L112">
        <v>78</v>
      </c>
      <c r="M112">
        <v>181</v>
      </c>
      <c r="N112">
        <v>70</v>
      </c>
      <c r="O112" t="s">
        <v>2817</v>
      </c>
      <c r="P112" s="16">
        <v>28500000</v>
      </c>
      <c r="Q112" s="17" t="str">
        <f>IF(AND(Table4[[#This Row],[Age]]&lt;=28,Table4[[#This Row],[Prefered foot]]="left",Table4[[#This Row],[Value]]&lt;10000000),"candidate","rejected")</f>
        <v>rejected</v>
      </c>
      <c r="R112" s="17" t="str">
        <f>IF(OR(Table4[[#This Row],[Age]]&lt;=21,Table4[[#This Row],[Rating]]&gt;=85,Table4[[#This Row],[Height (cm)]]&gt;=187),"minimum","")</f>
        <v>minimum</v>
      </c>
    </row>
    <row r="113" spans="10:18" x14ac:dyDescent="0.25">
      <c r="J113" t="s">
        <v>65</v>
      </c>
      <c r="K113">
        <v>18</v>
      </c>
      <c r="L113">
        <v>72</v>
      </c>
      <c r="M113">
        <v>183</v>
      </c>
      <c r="N113">
        <v>74</v>
      </c>
      <c r="O113" t="s">
        <v>2816</v>
      </c>
      <c r="P113" s="16">
        <v>5000000</v>
      </c>
      <c r="Q113" s="17" t="str">
        <f>IF(AND(Table4[[#This Row],[Age]]&lt;=28,Table4[[#This Row],[Prefered foot]]="left",Table4[[#This Row],[Value]]&lt;10000000),"candidate","rejected")</f>
        <v>rejected</v>
      </c>
      <c r="R113" s="17" t="str">
        <f>IF(OR(Table4[[#This Row],[Age]]&lt;=21,Table4[[#This Row],[Rating]]&gt;=85,Table4[[#This Row],[Height (cm)]]&gt;=187),"minimum","")</f>
        <v>minimum</v>
      </c>
    </row>
    <row r="114" spans="10:18" x14ac:dyDescent="0.25">
      <c r="J114" t="s">
        <v>64</v>
      </c>
      <c r="K114">
        <v>17</v>
      </c>
      <c r="L114">
        <v>70</v>
      </c>
      <c r="M114">
        <v>173</v>
      </c>
      <c r="N114">
        <v>67</v>
      </c>
      <c r="O114" t="s">
        <v>2817</v>
      </c>
      <c r="P114" s="16">
        <v>3600000</v>
      </c>
      <c r="Q114" s="17" t="str">
        <f>IF(AND(Table4[[#This Row],[Age]]&lt;=28,Table4[[#This Row],[Prefered foot]]="left",Table4[[#This Row],[Value]]&lt;10000000),"candidate","rejected")</f>
        <v>candidate</v>
      </c>
      <c r="R114" s="17" t="str">
        <f>IF(OR(Table4[[#This Row],[Age]]&lt;=21,Table4[[#This Row],[Rating]]&gt;=85,Table4[[#This Row],[Height (cm)]]&gt;=187),"minimum","")</f>
        <v>minimum</v>
      </c>
    </row>
    <row r="115" spans="10:18" x14ac:dyDescent="0.25">
      <c r="J115" t="s">
        <v>67</v>
      </c>
      <c r="K115">
        <v>19</v>
      </c>
      <c r="L115">
        <v>79</v>
      </c>
      <c r="M115">
        <v>187</v>
      </c>
      <c r="N115">
        <v>82</v>
      </c>
      <c r="O115" t="s">
        <v>2816</v>
      </c>
      <c r="P115" s="16">
        <v>35500000</v>
      </c>
      <c r="Q115" s="17" t="str">
        <f>IF(AND(Table4[[#This Row],[Age]]&lt;=28,Table4[[#This Row],[Prefered foot]]="left",Table4[[#This Row],[Value]]&lt;10000000),"candidate","rejected")</f>
        <v>rejected</v>
      </c>
      <c r="R115" s="17" t="str">
        <f>IF(OR(Table4[[#This Row],[Age]]&lt;=21,Table4[[#This Row],[Rating]]&gt;=85,Table4[[#This Row],[Height (cm)]]&gt;=187),"minimum","")</f>
        <v>minimum</v>
      </c>
    </row>
    <row r="116" spans="10:18" x14ac:dyDescent="0.25">
      <c r="J116" t="s">
        <v>66</v>
      </c>
      <c r="K116">
        <v>24</v>
      </c>
      <c r="L116">
        <v>91</v>
      </c>
      <c r="M116">
        <v>182</v>
      </c>
      <c r="N116">
        <v>75</v>
      </c>
      <c r="O116" t="s">
        <v>2816</v>
      </c>
      <c r="P116" s="16">
        <v>181500000</v>
      </c>
      <c r="Q116" s="17" t="str">
        <f>IF(AND(Table4[[#This Row],[Age]]&lt;=28,Table4[[#This Row],[Prefered foot]]="left",Table4[[#This Row],[Value]]&lt;10000000),"candidate","rejected")</f>
        <v>rejected</v>
      </c>
      <c r="R116" s="17" t="str">
        <f>IF(OR(Table4[[#This Row],[Age]]&lt;=21,Table4[[#This Row],[Rating]]&gt;=85,Table4[[#This Row],[Height (cm)]]&gt;=187),"minimum","")</f>
        <v>minimum</v>
      </c>
    </row>
    <row r="117" spans="10:18" x14ac:dyDescent="0.25">
      <c r="J117" t="s">
        <v>68</v>
      </c>
      <c r="K117">
        <v>23</v>
      </c>
      <c r="L117">
        <v>83</v>
      </c>
      <c r="M117">
        <v>170</v>
      </c>
      <c r="N117">
        <v>71</v>
      </c>
      <c r="O117" t="s">
        <v>2816</v>
      </c>
      <c r="P117" s="16">
        <v>52500000</v>
      </c>
      <c r="Q117" s="17" t="str">
        <f>IF(AND(Table4[[#This Row],[Age]]&lt;=28,Table4[[#This Row],[Prefered foot]]="left",Table4[[#This Row],[Value]]&lt;10000000),"candidate","rejected")</f>
        <v>rejected</v>
      </c>
      <c r="R117" s="17" t="str">
        <f>IF(OR(Table4[[#This Row],[Age]]&lt;=21,Table4[[#This Row],[Rating]]&gt;=85,Table4[[#This Row],[Height (cm)]]&gt;=187),"minimum","")</f>
        <v/>
      </c>
    </row>
    <row r="118" spans="10:18" x14ac:dyDescent="0.25">
      <c r="J118" t="s">
        <v>69</v>
      </c>
      <c r="K118">
        <v>25</v>
      </c>
      <c r="L118">
        <v>73</v>
      </c>
      <c r="M118">
        <v>185</v>
      </c>
      <c r="N118">
        <v>75</v>
      </c>
      <c r="O118" t="s">
        <v>2816</v>
      </c>
      <c r="P118" s="16">
        <v>3800000</v>
      </c>
      <c r="Q118" s="17" t="str">
        <f>IF(AND(Table4[[#This Row],[Age]]&lt;=28,Table4[[#This Row],[Prefered foot]]="left",Table4[[#This Row],[Value]]&lt;10000000),"candidate","rejected")</f>
        <v>rejected</v>
      </c>
      <c r="R118" s="17" t="str">
        <f>IF(OR(Table4[[#This Row],[Age]]&lt;=21,Table4[[#This Row],[Rating]]&gt;=85,Table4[[#This Row],[Height (cm)]]&gt;=187),"minimum","")</f>
        <v/>
      </c>
    </row>
    <row r="119" spans="10:18" x14ac:dyDescent="0.25">
      <c r="J119" t="s">
        <v>70</v>
      </c>
      <c r="K119">
        <v>16</v>
      </c>
      <c r="L119">
        <v>64</v>
      </c>
      <c r="M119">
        <v>182</v>
      </c>
      <c r="N119">
        <v>75</v>
      </c>
      <c r="O119" t="s">
        <v>2816</v>
      </c>
      <c r="P119" s="16">
        <v>1400000</v>
      </c>
      <c r="Q119" s="17" t="str">
        <f>IF(AND(Table4[[#This Row],[Age]]&lt;=28,Table4[[#This Row],[Prefered foot]]="left",Table4[[#This Row],[Value]]&lt;10000000),"candidate","rejected")</f>
        <v>rejected</v>
      </c>
      <c r="R119" s="17" t="str">
        <f>IF(OR(Table4[[#This Row],[Age]]&lt;=21,Table4[[#This Row],[Rating]]&gt;=85,Table4[[#This Row],[Height (cm)]]&gt;=187),"minimum","")</f>
        <v>minimum</v>
      </c>
    </row>
    <row r="120" spans="10:18" x14ac:dyDescent="0.25">
      <c r="J120" t="s">
        <v>71</v>
      </c>
      <c r="K120">
        <v>22</v>
      </c>
      <c r="L120">
        <v>77</v>
      </c>
      <c r="M120">
        <v>180</v>
      </c>
      <c r="N120">
        <v>70</v>
      </c>
      <c r="O120" t="s">
        <v>2817</v>
      </c>
      <c r="P120" s="16">
        <v>16000000</v>
      </c>
      <c r="Q120" s="17" t="str">
        <f>IF(AND(Table4[[#This Row],[Age]]&lt;=28,Table4[[#This Row],[Prefered foot]]="left",Table4[[#This Row],[Value]]&lt;10000000),"candidate","rejected")</f>
        <v>rejected</v>
      </c>
      <c r="R120" s="17" t="str">
        <f>IF(OR(Table4[[#This Row],[Age]]&lt;=21,Table4[[#This Row],[Rating]]&gt;=85,Table4[[#This Row],[Height (cm)]]&gt;=187),"minimum","")</f>
        <v/>
      </c>
    </row>
    <row r="121" spans="10:18" x14ac:dyDescent="0.25">
      <c r="J121" t="s">
        <v>72</v>
      </c>
      <c r="K121">
        <v>19</v>
      </c>
      <c r="L121">
        <v>73</v>
      </c>
      <c r="M121">
        <v>181</v>
      </c>
      <c r="N121">
        <v>76</v>
      </c>
      <c r="O121" t="s">
        <v>2816</v>
      </c>
      <c r="P121" s="16">
        <v>7000000</v>
      </c>
      <c r="Q121" s="17" t="str">
        <f>IF(AND(Table4[[#This Row],[Age]]&lt;=28,Table4[[#This Row],[Prefered foot]]="left",Table4[[#This Row],[Value]]&lt;10000000),"candidate","rejected")</f>
        <v>rejected</v>
      </c>
      <c r="R121" s="17" t="str">
        <f>IF(OR(Table4[[#This Row],[Age]]&lt;=21,Table4[[#This Row],[Rating]]&gt;=85,Table4[[#This Row],[Height (cm)]]&gt;=187),"minimum","")</f>
        <v>minimum</v>
      </c>
    </row>
    <row r="122" spans="10:18" x14ac:dyDescent="0.25">
      <c r="J122" t="s">
        <v>71</v>
      </c>
      <c r="K122">
        <v>22</v>
      </c>
      <c r="L122">
        <v>77</v>
      </c>
      <c r="M122">
        <v>180</v>
      </c>
      <c r="N122">
        <v>70</v>
      </c>
      <c r="O122" t="s">
        <v>2817</v>
      </c>
      <c r="P122" s="16">
        <v>16000000</v>
      </c>
      <c r="Q122" s="17" t="str">
        <f>IF(AND(Table4[[#This Row],[Age]]&lt;=28,Table4[[#This Row],[Prefered foot]]="left",Table4[[#This Row],[Value]]&lt;10000000),"candidate","rejected")</f>
        <v>rejected</v>
      </c>
      <c r="R122" s="17" t="str">
        <f>IF(OR(Table4[[#This Row],[Age]]&lt;=21,Table4[[#This Row],[Rating]]&gt;=85,Table4[[#This Row],[Height (cm)]]&gt;=187),"minimum","")</f>
        <v/>
      </c>
    </row>
    <row r="123" spans="10:18" x14ac:dyDescent="0.25">
      <c r="J123" t="s">
        <v>73</v>
      </c>
      <c r="K123">
        <v>20</v>
      </c>
      <c r="L123">
        <v>82</v>
      </c>
      <c r="M123">
        <v>179</v>
      </c>
      <c r="N123">
        <v>61</v>
      </c>
      <c r="O123" t="s">
        <v>2816</v>
      </c>
      <c r="P123" s="16">
        <v>60500000</v>
      </c>
      <c r="Q123" s="17" t="str">
        <f>IF(AND(Table4[[#This Row],[Age]]&lt;=28,Table4[[#This Row],[Prefered foot]]="left",Table4[[#This Row],[Value]]&lt;10000000),"candidate","rejected")</f>
        <v>rejected</v>
      </c>
      <c r="R123" s="17" t="str">
        <f>IF(OR(Table4[[#This Row],[Age]]&lt;=21,Table4[[#This Row],[Rating]]&gt;=85,Table4[[#This Row],[Height (cm)]]&gt;=187),"minimum","")</f>
        <v>minimum</v>
      </c>
    </row>
    <row r="124" spans="10:18" x14ac:dyDescent="0.25">
      <c r="J124" t="s">
        <v>74</v>
      </c>
      <c r="K124">
        <v>20</v>
      </c>
      <c r="L124">
        <v>81</v>
      </c>
      <c r="M124">
        <v>186</v>
      </c>
      <c r="N124">
        <v>73</v>
      </c>
      <c r="O124" t="s">
        <v>2817</v>
      </c>
      <c r="P124" s="16">
        <v>35500000</v>
      </c>
      <c r="Q124" s="17" t="str">
        <f>IF(AND(Table4[[#This Row],[Age]]&lt;=28,Table4[[#This Row],[Prefered foot]]="left",Table4[[#This Row],[Value]]&lt;10000000),"candidate","rejected")</f>
        <v>rejected</v>
      </c>
      <c r="R124" s="17" t="str">
        <f>IF(OR(Table4[[#This Row],[Age]]&lt;=21,Table4[[#This Row],[Rating]]&gt;=85,Table4[[#This Row],[Height (cm)]]&gt;=187),"minimum","")</f>
        <v>minimum</v>
      </c>
    </row>
    <row r="125" spans="10:18" x14ac:dyDescent="0.25">
      <c r="J125" t="s">
        <v>75</v>
      </c>
      <c r="K125">
        <v>22</v>
      </c>
      <c r="L125">
        <v>80</v>
      </c>
      <c r="M125">
        <v>193</v>
      </c>
      <c r="N125">
        <v>81</v>
      </c>
      <c r="O125" t="s">
        <v>2817</v>
      </c>
      <c r="P125" s="16">
        <v>31000000</v>
      </c>
      <c r="Q125" s="17" t="str">
        <f>IF(AND(Table4[[#This Row],[Age]]&lt;=28,Table4[[#This Row],[Prefered foot]]="left",Table4[[#This Row],[Value]]&lt;10000000),"candidate","rejected")</f>
        <v>rejected</v>
      </c>
      <c r="R125" s="17" t="str">
        <f>IF(OR(Table4[[#This Row],[Age]]&lt;=21,Table4[[#This Row],[Rating]]&gt;=85,Table4[[#This Row],[Height (cm)]]&gt;=187),"minimum","")</f>
        <v>minimum</v>
      </c>
    </row>
    <row r="126" spans="10:18" x14ac:dyDescent="0.25">
      <c r="J126" t="s">
        <v>76</v>
      </c>
      <c r="K126">
        <v>33</v>
      </c>
      <c r="L126">
        <v>82</v>
      </c>
      <c r="M126">
        <v>191</v>
      </c>
      <c r="N126">
        <v>86</v>
      </c>
      <c r="O126" t="s">
        <v>2816</v>
      </c>
      <c r="P126" s="16">
        <v>19500000</v>
      </c>
      <c r="Q126" s="17" t="str">
        <f>IF(AND(Table4[[#This Row],[Age]]&lt;=28,Table4[[#This Row],[Prefered foot]]="left",Table4[[#This Row],[Value]]&lt;10000000),"candidate","rejected")</f>
        <v>rejected</v>
      </c>
      <c r="R126" s="17" t="str">
        <f>IF(OR(Table4[[#This Row],[Age]]&lt;=21,Table4[[#This Row],[Rating]]&gt;=85,Table4[[#This Row],[Height (cm)]]&gt;=187),"minimum","")</f>
        <v>minimum</v>
      </c>
    </row>
    <row r="127" spans="10:18" x14ac:dyDescent="0.25">
      <c r="J127" t="s">
        <v>77</v>
      </c>
      <c r="K127">
        <v>22</v>
      </c>
      <c r="L127">
        <v>82</v>
      </c>
      <c r="M127">
        <v>186</v>
      </c>
      <c r="N127">
        <v>74</v>
      </c>
      <c r="O127" t="s">
        <v>2816</v>
      </c>
      <c r="P127" s="16">
        <v>47000000</v>
      </c>
      <c r="Q127" s="17" t="str">
        <f>IF(AND(Table4[[#This Row],[Age]]&lt;=28,Table4[[#This Row],[Prefered foot]]="left",Table4[[#This Row],[Value]]&lt;10000000),"candidate","rejected")</f>
        <v>rejected</v>
      </c>
      <c r="R127" s="17" t="str">
        <f>IF(OR(Table4[[#This Row],[Age]]&lt;=21,Table4[[#This Row],[Rating]]&gt;=85,Table4[[#This Row],[Height (cm)]]&gt;=187),"minimum","")</f>
        <v/>
      </c>
    </row>
    <row r="128" spans="10:18" x14ac:dyDescent="0.25">
      <c r="J128" t="s">
        <v>78</v>
      </c>
      <c r="K128">
        <v>24</v>
      </c>
      <c r="L128">
        <v>86</v>
      </c>
      <c r="M128">
        <v>188</v>
      </c>
      <c r="N128">
        <v>81</v>
      </c>
      <c r="O128" t="s">
        <v>2816</v>
      </c>
      <c r="P128" s="16">
        <v>102500000</v>
      </c>
      <c r="Q128" s="17" t="str">
        <f>IF(AND(Table4[[#This Row],[Age]]&lt;=28,Table4[[#This Row],[Prefered foot]]="left",Table4[[#This Row],[Value]]&lt;10000000),"candidate","rejected")</f>
        <v>rejected</v>
      </c>
      <c r="R128" s="17" t="str">
        <f>IF(OR(Table4[[#This Row],[Age]]&lt;=21,Table4[[#This Row],[Rating]]&gt;=85,Table4[[#This Row],[Height (cm)]]&gt;=187),"minimum","")</f>
        <v>minimum</v>
      </c>
    </row>
    <row r="129" spans="10:18" x14ac:dyDescent="0.25">
      <c r="J129" t="s">
        <v>79</v>
      </c>
      <c r="K129">
        <v>26</v>
      </c>
      <c r="L129">
        <v>81</v>
      </c>
      <c r="M129">
        <v>189</v>
      </c>
      <c r="N129">
        <v>78</v>
      </c>
      <c r="O129" t="s">
        <v>2817</v>
      </c>
      <c r="P129" s="16">
        <v>28000000</v>
      </c>
      <c r="Q129" s="17" t="str">
        <f>IF(AND(Table4[[#This Row],[Age]]&lt;=28,Table4[[#This Row],[Prefered foot]]="left",Table4[[#This Row],[Value]]&lt;10000000),"candidate","rejected")</f>
        <v>rejected</v>
      </c>
      <c r="R129" s="17" t="str">
        <f>IF(OR(Table4[[#This Row],[Age]]&lt;=21,Table4[[#This Row],[Rating]]&gt;=85,Table4[[#This Row],[Height (cm)]]&gt;=187),"minimum","")</f>
        <v>minimum</v>
      </c>
    </row>
    <row r="130" spans="10:18" x14ac:dyDescent="0.25">
      <c r="J130" t="s">
        <v>80</v>
      </c>
      <c r="K130">
        <v>21</v>
      </c>
      <c r="L130">
        <v>72</v>
      </c>
      <c r="M130">
        <v>189</v>
      </c>
      <c r="N130">
        <v>78</v>
      </c>
      <c r="O130" t="s">
        <v>2816</v>
      </c>
      <c r="P130" s="16">
        <v>4600000</v>
      </c>
      <c r="Q130" s="17" t="str">
        <f>IF(AND(Table4[[#This Row],[Age]]&lt;=28,Table4[[#This Row],[Prefered foot]]="left",Table4[[#This Row],[Value]]&lt;10000000),"candidate","rejected")</f>
        <v>rejected</v>
      </c>
      <c r="R130" s="17" t="str">
        <f>IF(OR(Table4[[#This Row],[Age]]&lt;=21,Table4[[#This Row],[Rating]]&gt;=85,Table4[[#This Row],[Height (cm)]]&gt;=187),"minimum","")</f>
        <v>minimum</v>
      </c>
    </row>
    <row r="131" spans="10:18" x14ac:dyDescent="0.25">
      <c r="J131" t="s">
        <v>81</v>
      </c>
      <c r="K131">
        <v>20</v>
      </c>
      <c r="L131">
        <v>77</v>
      </c>
      <c r="M131">
        <v>181</v>
      </c>
      <c r="N131">
        <v>71</v>
      </c>
      <c r="O131" t="s">
        <v>2816</v>
      </c>
      <c r="P131" s="16">
        <v>22000000</v>
      </c>
      <c r="Q131" s="17" t="str">
        <f>IF(AND(Table4[[#This Row],[Age]]&lt;=28,Table4[[#This Row],[Prefered foot]]="left",Table4[[#This Row],[Value]]&lt;10000000),"candidate","rejected")</f>
        <v>rejected</v>
      </c>
      <c r="R131" s="17" t="str">
        <f>IF(OR(Table4[[#This Row],[Age]]&lt;=21,Table4[[#This Row],[Rating]]&gt;=85,Table4[[#This Row],[Height (cm)]]&gt;=187),"minimum","")</f>
        <v>minimum</v>
      </c>
    </row>
    <row r="132" spans="10:18" x14ac:dyDescent="0.25">
      <c r="J132" t="s">
        <v>82</v>
      </c>
      <c r="K132">
        <v>19</v>
      </c>
      <c r="L132">
        <v>80</v>
      </c>
      <c r="M132">
        <v>176</v>
      </c>
      <c r="N132">
        <v>71</v>
      </c>
      <c r="O132" t="s">
        <v>2817</v>
      </c>
      <c r="P132" s="16">
        <v>45500000</v>
      </c>
      <c r="Q132" s="17" t="str">
        <f>IF(AND(Table4[[#This Row],[Age]]&lt;=28,Table4[[#This Row],[Prefered foot]]="left",Table4[[#This Row],[Value]]&lt;10000000),"candidate","rejected")</f>
        <v>rejected</v>
      </c>
      <c r="R132" s="17" t="str">
        <f>IF(OR(Table4[[#This Row],[Age]]&lt;=21,Table4[[#This Row],[Rating]]&gt;=85,Table4[[#This Row],[Height (cm)]]&gt;=187),"minimum","")</f>
        <v>minimum</v>
      </c>
    </row>
    <row r="133" spans="10:18" x14ac:dyDescent="0.25">
      <c r="J133" t="s">
        <v>83</v>
      </c>
      <c r="K133">
        <v>22</v>
      </c>
      <c r="L133">
        <v>78</v>
      </c>
      <c r="M133">
        <v>182</v>
      </c>
      <c r="N133">
        <v>69</v>
      </c>
      <c r="O133" t="s">
        <v>2817</v>
      </c>
      <c r="P133" s="16">
        <v>27500000</v>
      </c>
      <c r="Q133" s="17" t="str">
        <f>IF(AND(Table4[[#This Row],[Age]]&lt;=28,Table4[[#This Row],[Prefered foot]]="left",Table4[[#This Row],[Value]]&lt;10000000),"candidate","rejected")</f>
        <v>rejected</v>
      </c>
      <c r="R133" s="17" t="str">
        <f>IF(OR(Table4[[#This Row],[Age]]&lt;=21,Table4[[#This Row],[Rating]]&gt;=85,Table4[[#This Row],[Height (cm)]]&gt;=187),"minimum","")</f>
        <v/>
      </c>
    </row>
    <row r="134" spans="10:18" x14ac:dyDescent="0.25">
      <c r="J134" t="s">
        <v>84</v>
      </c>
      <c r="K134">
        <v>21</v>
      </c>
      <c r="L134">
        <v>75</v>
      </c>
      <c r="M134">
        <v>188</v>
      </c>
      <c r="N134">
        <v>86</v>
      </c>
      <c r="O134" t="s">
        <v>2817</v>
      </c>
      <c r="P134" s="16">
        <v>12000000</v>
      </c>
      <c r="Q134" s="17" t="str">
        <f>IF(AND(Table4[[#This Row],[Age]]&lt;=28,Table4[[#This Row],[Prefered foot]]="left",Table4[[#This Row],[Value]]&lt;10000000),"candidate","rejected")</f>
        <v>rejected</v>
      </c>
      <c r="R134" s="17" t="str">
        <f>IF(OR(Table4[[#This Row],[Age]]&lt;=21,Table4[[#This Row],[Rating]]&gt;=85,Table4[[#This Row],[Height (cm)]]&gt;=187),"minimum","")</f>
        <v>minimum</v>
      </c>
    </row>
    <row r="135" spans="10:18" x14ac:dyDescent="0.25">
      <c r="J135" t="s">
        <v>85</v>
      </c>
      <c r="K135">
        <v>19</v>
      </c>
      <c r="L135">
        <v>75</v>
      </c>
      <c r="M135">
        <v>176</v>
      </c>
      <c r="N135">
        <v>71</v>
      </c>
      <c r="O135" t="s">
        <v>2817</v>
      </c>
      <c r="P135" s="16">
        <v>11500000</v>
      </c>
      <c r="Q135" s="17" t="str">
        <f>IF(AND(Table4[[#This Row],[Age]]&lt;=28,Table4[[#This Row],[Prefered foot]]="left",Table4[[#This Row],[Value]]&lt;10000000),"candidate","rejected")</f>
        <v>rejected</v>
      </c>
      <c r="R135" s="17" t="str">
        <f>IF(OR(Table4[[#This Row],[Age]]&lt;=21,Table4[[#This Row],[Rating]]&gt;=85,Table4[[#This Row],[Height (cm)]]&gt;=187),"minimum","")</f>
        <v>minimum</v>
      </c>
    </row>
    <row r="136" spans="10:18" x14ac:dyDescent="0.25">
      <c r="J136" t="s">
        <v>86</v>
      </c>
      <c r="K136">
        <v>28</v>
      </c>
      <c r="L136">
        <v>82</v>
      </c>
      <c r="M136">
        <v>171</v>
      </c>
      <c r="N136">
        <v>67</v>
      </c>
      <c r="O136" t="s">
        <v>2816</v>
      </c>
      <c r="P136" s="16">
        <v>31000000</v>
      </c>
      <c r="Q136" s="17" t="str">
        <f>IF(AND(Table4[[#This Row],[Age]]&lt;=28,Table4[[#This Row],[Prefered foot]]="left",Table4[[#This Row],[Value]]&lt;10000000),"candidate","rejected")</f>
        <v>rejected</v>
      </c>
      <c r="R136" s="17" t="str">
        <f>IF(OR(Table4[[#This Row],[Age]]&lt;=21,Table4[[#This Row],[Rating]]&gt;=85,Table4[[#This Row],[Height (cm)]]&gt;=187),"minimum","")</f>
        <v/>
      </c>
    </row>
    <row r="137" spans="10:18" x14ac:dyDescent="0.25">
      <c r="J137" t="s">
        <v>87</v>
      </c>
      <c r="K137">
        <v>24</v>
      </c>
      <c r="L137">
        <v>88</v>
      </c>
      <c r="M137">
        <v>182</v>
      </c>
      <c r="N137">
        <v>78</v>
      </c>
      <c r="O137" t="s">
        <v>2816</v>
      </c>
      <c r="P137" s="16">
        <v>124000000</v>
      </c>
      <c r="Q137" s="17" t="str">
        <f>IF(AND(Table4[[#This Row],[Age]]&lt;=28,Table4[[#This Row],[Prefered foot]]="left",Table4[[#This Row],[Value]]&lt;10000000),"candidate","rejected")</f>
        <v>rejected</v>
      </c>
      <c r="R137" s="17" t="str">
        <f>IF(OR(Table4[[#This Row],[Age]]&lt;=21,Table4[[#This Row],[Rating]]&gt;=85,Table4[[#This Row],[Height (cm)]]&gt;=187),"minimum","")</f>
        <v>minimum</v>
      </c>
    </row>
    <row r="138" spans="10:18" x14ac:dyDescent="0.25">
      <c r="J138" t="s">
        <v>88</v>
      </c>
      <c r="K138">
        <v>22</v>
      </c>
      <c r="L138">
        <v>80</v>
      </c>
      <c r="M138">
        <v>171</v>
      </c>
      <c r="N138">
        <v>62</v>
      </c>
      <c r="O138" t="s">
        <v>2816</v>
      </c>
      <c r="P138" s="16">
        <v>47500000</v>
      </c>
      <c r="Q138" s="17" t="str">
        <f>IF(AND(Table4[[#This Row],[Age]]&lt;=28,Table4[[#This Row],[Prefered foot]]="left",Table4[[#This Row],[Value]]&lt;10000000),"candidate","rejected")</f>
        <v>rejected</v>
      </c>
      <c r="R138" s="17" t="str">
        <f>IF(OR(Table4[[#This Row],[Age]]&lt;=21,Table4[[#This Row],[Rating]]&gt;=85,Table4[[#This Row],[Height (cm)]]&gt;=187),"minimum","")</f>
        <v/>
      </c>
    </row>
    <row r="139" spans="10:18" x14ac:dyDescent="0.25">
      <c r="J139" t="s">
        <v>89</v>
      </c>
      <c r="K139">
        <v>24</v>
      </c>
      <c r="L139">
        <v>83</v>
      </c>
      <c r="M139">
        <v>187</v>
      </c>
      <c r="N139">
        <v>81</v>
      </c>
      <c r="O139" t="s">
        <v>2816</v>
      </c>
      <c r="P139" s="16">
        <v>52500000</v>
      </c>
      <c r="Q139" s="17" t="str">
        <f>IF(AND(Table4[[#This Row],[Age]]&lt;=28,Table4[[#This Row],[Prefered foot]]="left",Table4[[#This Row],[Value]]&lt;10000000),"candidate","rejected")</f>
        <v>rejected</v>
      </c>
      <c r="R139" s="17" t="str">
        <f>IF(OR(Table4[[#This Row],[Age]]&lt;=21,Table4[[#This Row],[Rating]]&gt;=85,Table4[[#This Row],[Height (cm)]]&gt;=187),"minimum","")</f>
        <v>minimum</v>
      </c>
    </row>
    <row r="140" spans="10:18" x14ac:dyDescent="0.25">
      <c r="J140" t="s">
        <v>90</v>
      </c>
      <c r="K140">
        <v>21</v>
      </c>
      <c r="L140">
        <v>79</v>
      </c>
      <c r="M140">
        <v>183</v>
      </c>
      <c r="N140">
        <v>77</v>
      </c>
      <c r="O140" t="s">
        <v>2817</v>
      </c>
      <c r="P140" s="16">
        <v>33000000</v>
      </c>
      <c r="Q140" s="17" t="str">
        <f>IF(AND(Table4[[#This Row],[Age]]&lt;=28,Table4[[#This Row],[Prefered foot]]="left",Table4[[#This Row],[Value]]&lt;10000000),"candidate","rejected")</f>
        <v>rejected</v>
      </c>
      <c r="R140" s="17" t="str">
        <f>IF(OR(Table4[[#This Row],[Age]]&lt;=21,Table4[[#This Row],[Rating]]&gt;=85,Table4[[#This Row],[Height (cm)]]&gt;=187),"minimum","")</f>
        <v>minimum</v>
      </c>
    </row>
    <row r="141" spans="10:18" x14ac:dyDescent="0.25">
      <c r="J141" t="s">
        <v>91</v>
      </c>
      <c r="K141">
        <v>21</v>
      </c>
      <c r="L141">
        <v>80</v>
      </c>
      <c r="M141">
        <v>185</v>
      </c>
      <c r="N141">
        <v>78</v>
      </c>
      <c r="O141" t="s">
        <v>2817</v>
      </c>
      <c r="P141" s="16">
        <v>40000000</v>
      </c>
      <c r="Q141" s="17" t="str">
        <f>IF(AND(Table4[[#This Row],[Age]]&lt;=28,Table4[[#This Row],[Prefered foot]]="left",Table4[[#This Row],[Value]]&lt;10000000),"candidate","rejected")</f>
        <v>rejected</v>
      </c>
      <c r="R141" s="17" t="str">
        <f>IF(OR(Table4[[#This Row],[Age]]&lt;=21,Table4[[#This Row],[Rating]]&gt;=85,Table4[[#This Row],[Height (cm)]]&gt;=187),"minimum","")</f>
        <v>minimum</v>
      </c>
    </row>
    <row r="142" spans="10:18" x14ac:dyDescent="0.25">
      <c r="J142" t="s">
        <v>92</v>
      </c>
      <c r="K142">
        <v>16</v>
      </c>
      <c r="L142">
        <v>70</v>
      </c>
      <c r="M142">
        <v>185</v>
      </c>
      <c r="N142">
        <v>76</v>
      </c>
      <c r="O142" t="s">
        <v>2817</v>
      </c>
      <c r="P142" s="16">
        <v>4000000</v>
      </c>
      <c r="Q142" s="17" t="str">
        <f>IF(AND(Table4[[#This Row],[Age]]&lt;=28,Table4[[#This Row],[Prefered foot]]="left",Table4[[#This Row],[Value]]&lt;10000000),"candidate","rejected")</f>
        <v>candidate</v>
      </c>
      <c r="R142" s="17" t="str">
        <f>IF(OR(Table4[[#This Row],[Age]]&lt;=21,Table4[[#This Row],[Rating]]&gt;=85,Table4[[#This Row],[Height (cm)]]&gt;=187),"minimum","")</f>
        <v>minimum</v>
      </c>
    </row>
    <row r="143" spans="10:18" x14ac:dyDescent="0.25">
      <c r="J143" t="s">
        <v>93</v>
      </c>
      <c r="K143">
        <v>29</v>
      </c>
      <c r="L143">
        <v>90</v>
      </c>
      <c r="M143">
        <v>188</v>
      </c>
      <c r="N143">
        <v>85</v>
      </c>
      <c r="O143" t="s">
        <v>2816</v>
      </c>
      <c r="P143" s="16">
        <v>119500000</v>
      </c>
      <c r="Q143" s="17" t="str">
        <f>IF(AND(Table4[[#This Row],[Age]]&lt;=28,Table4[[#This Row],[Prefered foot]]="left",Table4[[#This Row],[Value]]&lt;10000000),"candidate","rejected")</f>
        <v>rejected</v>
      </c>
      <c r="R143" s="17" t="str">
        <f>IF(OR(Table4[[#This Row],[Age]]&lt;=21,Table4[[#This Row],[Rating]]&gt;=85,Table4[[#This Row],[Height (cm)]]&gt;=187),"minimum","")</f>
        <v>minimum</v>
      </c>
    </row>
    <row r="144" spans="10:18" x14ac:dyDescent="0.25">
      <c r="J144" t="s">
        <v>94</v>
      </c>
      <c r="K144">
        <v>21</v>
      </c>
      <c r="L144">
        <v>77</v>
      </c>
      <c r="M144">
        <v>195</v>
      </c>
      <c r="N144">
        <v>74</v>
      </c>
      <c r="O144" t="s">
        <v>2817</v>
      </c>
      <c r="P144" s="16">
        <v>22000000</v>
      </c>
      <c r="Q144" s="17" t="str">
        <f>IF(AND(Table4[[#This Row],[Age]]&lt;=28,Table4[[#This Row],[Prefered foot]]="left",Table4[[#This Row],[Value]]&lt;10000000),"candidate","rejected")</f>
        <v>rejected</v>
      </c>
      <c r="R144" s="17" t="str">
        <f>IF(OR(Table4[[#This Row],[Age]]&lt;=21,Table4[[#This Row],[Rating]]&gt;=85,Table4[[#This Row],[Height (cm)]]&gt;=187),"minimum","")</f>
        <v>minimum</v>
      </c>
    </row>
    <row r="145" spans="10:18" x14ac:dyDescent="0.25">
      <c r="J145" t="s">
        <v>95</v>
      </c>
      <c r="K145">
        <v>19</v>
      </c>
      <c r="L145">
        <v>74</v>
      </c>
      <c r="M145">
        <v>166</v>
      </c>
      <c r="N145">
        <v>71</v>
      </c>
      <c r="O145" t="s">
        <v>2816</v>
      </c>
      <c r="P145" s="16">
        <v>9000000</v>
      </c>
      <c r="Q145" s="17" t="str">
        <f>IF(AND(Table4[[#This Row],[Age]]&lt;=28,Table4[[#This Row],[Prefered foot]]="left",Table4[[#This Row],[Value]]&lt;10000000),"candidate","rejected")</f>
        <v>rejected</v>
      </c>
      <c r="R145" s="17" t="str">
        <f>IF(OR(Table4[[#This Row],[Age]]&lt;=21,Table4[[#This Row],[Rating]]&gt;=85,Table4[[#This Row],[Height (cm)]]&gt;=187),"minimum","")</f>
        <v>minimum</v>
      </c>
    </row>
    <row r="146" spans="10:18" x14ac:dyDescent="0.25">
      <c r="J146" t="s">
        <v>96</v>
      </c>
      <c r="K146">
        <v>25</v>
      </c>
      <c r="L146">
        <v>83</v>
      </c>
      <c r="M146">
        <v>186</v>
      </c>
      <c r="N146">
        <v>70</v>
      </c>
      <c r="O146" t="s">
        <v>2816</v>
      </c>
      <c r="P146" s="16">
        <v>43500000</v>
      </c>
      <c r="Q146" s="17" t="str">
        <f>IF(AND(Table4[[#This Row],[Age]]&lt;=28,Table4[[#This Row],[Prefered foot]]="left",Table4[[#This Row],[Value]]&lt;10000000),"candidate","rejected")</f>
        <v>rejected</v>
      </c>
      <c r="R146" s="17" t="str">
        <f>IF(OR(Table4[[#This Row],[Age]]&lt;=21,Table4[[#This Row],[Rating]]&gt;=85,Table4[[#This Row],[Height (cm)]]&gt;=187),"minimum","")</f>
        <v/>
      </c>
    </row>
    <row r="147" spans="10:18" x14ac:dyDescent="0.25">
      <c r="J147" t="s">
        <v>97</v>
      </c>
      <c r="K147">
        <v>20</v>
      </c>
      <c r="L147">
        <v>86</v>
      </c>
      <c r="M147">
        <v>184</v>
      </c>
      <c r="N147">
        <v>72</v>
      </c>
      <c r="O147" t="s">
        <v>2816</v>
      </c>
      <c r="P147" s="16">
        <v>134500000</v>
      </c>
      <c r="Q147" s="17" t="str">
        <f>IF(AND(Table4[[#This Row],[Age]]&lt;=28,Table4[[#This Row],[Prefered foot]]="left",Table4[[#This Row],[Value]]&lt;10000000),"candidate","rejected")</f>
        <v>rejected</v>
      </c>
      <c r="R147" s="17" t="str">
        <f>IF(OR(Table4[[#This Row],[Age]]&lt;=21,Table4[[#This Row],[Rating]]&gt;=85,Table4[[#This Row],[Height (cm)]]&gt;=187),"minimum","")</f>
        <v>minimum</v>
      </c>
    </row>
    <row r="148" spans="10:18" x14ac:dyDescent="0.25">
      <c r="J148" t="s">
        <v>98</v>
      </c>
      <c r="K148">
        <v>18</v>
      </c>
      <c r="L148">
        <v>74</v>
      </c>
      <c r="M148">
        <v>179</v>
      </c>
      <c r="N148">
        <v>77</v>
      </c>
      <c r="O148" t="s">
        <v>2816</v>
      </c>
      <c r="P148" s="16">
        <v>10000000</v>
      </c>
      <c r="Q148" s="17" t="str">
        <f>IF(AND(Table4[[#This Row],[Age]]&lt;=28,Table4[[#This Row],[Prefered foot]]="left",Table4[[#This Row],[Value]]&lt;10000000),"candidate","rejected")</f>
        <v>rejected</v>
      </c>
      <c r="R148" s="17" t="str">
        <f>IF(OR(Table4[[#This Row],[Age]]&lt;=21,Table4[[#This Row],[Rating]]&gt;=85,Table4[[#This Row],[Height (cm)]]&gt;=187),"minimum","")</f>
        <v>minimum</v>
      </c>
    </row>
    <row r="149" spans="10:18" x14ac:dyDescent="0.25">
      <c r="J149" t="s">
        <v>99</v>
      </c>
      <c r="K149">
        <v>17</v>
      </c>
      <c r="L149">
        <v>69</v>
      </c>
      <c r="M149">
        <v>166</v>
      </c>
      <c r="N149">
        <v>64</v>
      </c>
      <c r="O149" t="s">
        <v>2817</v>
      </c>
      <c r="P149" s="16">
        <v>3000000</v>
      </c>
      <c r="Q149" s="17" t="str">
        <f>IF(AND(Table4[[#This Row],[Age]]&lt;=28,Table4[[#This Row],[Prefered foot]]="left",Table4[[#This Row],[Value]]&lt;10000000),"candidate","rejected")</f>
        <v>candidate</v>
      </c>
      <c r="R149" s="17" t="str">
        <f>IF(OR(Table4[[#This Row],[Age]]&lt;=21,Table4[[#This Row],[Rating]]&gt;=85,Table4[[#This Row],[Height (cm)]]&gt;=187),"minimum","")</f>
        <v>minimum</v>
      </c>
    </row>
    <row r="150" spans="10:18" x14ac:dyDescent="0.25">
      <c r="J150" t="s">
        <v>100</v>
      </c>
      <c r="K150">
        <v>27</v>
      </c>
      <c r="L150">
        <v>75</v>
      </c>
      <c r="M150">
        <v>168</v>
      </c>
      <c r="N150">
        <v>67</v>
      </c>
      <c r="O150" t="s">
        <v>2816</v>
      </c>
      <c r="P150" s="16">
        <v>6000000</v>
      </c>
      <c r="Q150" s="17" t="str">
        <f>IF(AND(Table4[[#This Row],[Age]]&lt;=28,Table4[[#This Row],[Prefered foot]]="left",Table4[[#This Row],[Value]]&lt;10000000),"candidate","rejected")</f>
        <v>rejected</v>
      </c>
      <c r="R150" s="17" t="str">
        <f>IF(OR(Table4[[#This Row],[Age]]&lt;=21,Table4[[#This Row],[Rating]]&gt;=85,Table4[[#This Row],[Height (cm)]]&gt;=187),"minimum","")</f>
        <v/>
      </c>
    </row>
    <row r="151" spans="10:18" x14ac:dyDescent="0.25">
      <c r="J151" t="s">
        <v>101</v>
      </c>
      <c r="K151">
        <v>24</v>
      </c>
      <c r="L151">
        <v>87</v>
      </c>
      <c r="M151">
        <v>178</v>
      </c>
      <c r="N151">
        <v>68</v>
      </c>
      <c r="O151" t="s">
        <v>2817</v>
      </c>
      <c r="P151" s="16">
        <v>108000000</v>
      </c>
      <c r="Q151" s="17" t="str">
        <f>IF(AND(Table4[[#This Row],[Age]]&lt;=28,Table4[[#This Row],[Prefered foot]]="left",Table4[[#This Row],[Value]]&lt;10000000),"candidate","rejected")</f>
        <v>rejected</v>
      </c>
      <c r="R151" s="17" t="str">
        <f>IF(OR(Table4[[#This Row],[Age]]&lt;=21,Table4[[#This Row],[Rating]]&gt;=85,Table4[[#This Row],[Height (cm)]]&gt;=187),"minimum","")</f>
        <v>minimum</v>
      </c>
    </row>
    <row r="152" spans="10:18" x14ac:dyDescent="0.25">
      <c r="J152" t="s">
        <v>102</v>
      </c>
      <c r="K152">
        <v>30</v>
      </c>
      <c r="L152">
        <v>77</v>
      </c>
      <c r="M152">
        <v>197</v>
      </c>
      <c r="N152">
        <v>84</v>
      </c>
      <c r="O152" t="s">
        <v>2816</v>
      </c>
      <c r="P152" s="16">
        <v>10500000</v>
      </c>
      <c r="Q152" s="17" t="str">
        <f>IF(AND(Table4[[#This Row],[Age]]&lt;=28,Table4[[#This Row],[Prefered foot]]="left",Table4[[#This Row],[Value]]&lt;10000000),"candidate","rejected")</f>
        <v>rejected</v>
      </c>
      <c r="R152" s="17" t="str">
        <f>IF(OR(Table4[[#This Row],[Age]]&lt;=21,Table4[[#This Row],[Rating]]&gt;=85,Table4[[#This Row],[Height (cm)]]&gt;=187),"minimum","")</f>
        <v>minimum</v>
      </c>
    </row>
    <row r="153" spans="10:18" x14ac:dyDescent="0.25">
      <c r="J153" t="s">
        <v>103</v>
      </c>
      <c r="K153">
        <v>24</v>
      </c>
      <c r="L153">
        <v>82</v>
      </c>
      <c r="M153">
        <v>191</v>
      </c>
      <c r="N153">
        <v>83</v>
      </c>
      <c r="O153" t="s">
        <v>2816</v>
      </c>
      <c r="P153" s="16">
        <v>25500000</v>
      </c>
      <c r="Q153" s="17" t="str">
        <f>IF(AND(Table4[[#This Row],[Age]]&lt;=28,Table4[[#This Row],[Prefered foot]]="left",Table4[[#This Row],[Value]]&lt;10000000),"candidate","rejected")</f>
        <v>rejected</v>
      </c>
      <c r="R153" s="17" t="str">
        <f>IF(OR(Table4[[#This Row],[Age]]&lt;=21,Table4[[#This Row],[Rating]]&gt;=85,Table4[[#This Row],[Height (cm)]]&gt;=187),"minimum","")</f>
        <v>minimum</v>
      </c>
    </row>
    <row r="154" spans="10:18" x14ac:dyDescent="0.25">
      <c r="J154" t="s">
        <v>104</v>
      </c>
      <c r="K154">
        <v>21</v>
      </c>
      <c r="L154">
        <v>86</v>
      </c>
      <c r="M154">
        <v>178</v>
      </c>
      <c r="N154">
        <v>65</v>
      </c>
      <c r="O154" t="s">
        <v>2817</v>
      </c>
      <c r="P154" s="16">
        <v>99000000</v>
      </c>
      <c r="Q154" s="17" t="str">
        <f>IF(AND(Table4[[#This Row],[Age]]&lt;=28,Table4[[#This Row],[Prefered foot]]="left",Table4[[#This Row],[Value]]&lt;10000000),"candidate","rejected")</f>
        <v>rejected</v>
      </c>
      <c r="R154" s="17" t="str">
        <f>IF(OR(Table4[[#This Row],[Age]]&lt;=21,Table4[[#This Row],[Rating]]&gt;=85,Table4[[#This Row],[Height (cm)]]&gt;=187),"minimum","")</f>
        <v>minimum</v>
      </c>
    </row>
    <row r="155" spans="10:18" x14ac:dyDescent="0.25">
      <c r="J155" t="s">
        <v>105</v>
      </c>
      <c r="K155">
        <v>21</v>
      </c>
      <c r="L155">
        <v>76</v>
      </c>
      <c r="M155">
        <v>168</v>
      </c>
      <c r="N155">
        <v>57</v>
      </c>
      <c r="O155" t="s">
        <v>2817</v>
      </c>
      <c r="P155" s="16">
        <v>16000000</v>
      </c>
      <c r="Q155" s="17" t="str">
        <f>IF(AND(Table4[[#This Row],[Age]]&lt;=28,Table4[[#This Row],[Prefered foot]]="left",Table4[[#This Row],[Value]]&lt;10000000),"candidate","rejected")</f>
        <v>rejected</v>
      </c>
      <c r="R155" s="17" t="str">
        <f>IF(OR(Table4[[#This Row],[Age]]&lt;=21,Table4[[#This Row],[Rating]]&gt;=85,Table4[[#This Row],[Height (cm)]]&gt;=187),"minimum","")</f>
        <v>minimum</v>
      </c>
    </row>
    <row r="156" spans="10:18" x14ac:dyDescent="0.25">
      <c r="J156" t="s">
        <v>106</v>
      </c>
      <c r="K156">
        <v>19</v>
      </c>
      <c r="L156">
        <v>81</v>
      </c>
      <c r="M156">
        <v>175</v>
      </c>
      <c r="N156">
        <v>69</v>
      </c>
      <c r="O156" t="s">
        <v>2817</v>
      </c>
      <c r="P156" s="16">
        <v>53000000</v>
      </c>
      <c r="Q156" s="17" t="str">
        <f>IF(AND(Table4[[#This Row],[Age]]&lt;=28,Table4[[#This Row],[Prefered foot]]="left",Table4[[#This Row],[Value]]&lt;10000000),"candidate","rejected")</f>
        <v>rejected</v>
      </c>
      <c r="R156" s="17" t="str">
        <f>IF(OR(Table4[[#This Row],[Age]]&lt;=21,Table4[[#This Row],[Rating]]&gt;=85,Table4[[#This Row],[Height (cm)]]&gt;=187),"minimum","")</f>
        <v>minimum</v>
      </c>
    </row>
    <row r="157" spans="10:18" x14ac:dyDescent="0.25">
      <c r="J157" t="s">
        <v>107</v>
      </c>
      <c r="K157">
        <v>19</v>
      </c>
      <c r="L157">
        <v>75</v>
      </c>
      <c r="M157">
        <v>180</v>
      </c>
      <c r="N157">
        <v>72</v>
      </c>
      <c r="O157" t="s">
        <v>2816</v>
      </c>
      <c r="P157" s="16">
        <v>13500000</v>
      </c>
      <c r="Q157" s="17" t="str">
        <f>IF(AND(Table4[[#This Row],[Age]]&lt;=28,Table4[[#This Row],[Prefered foot]]="left",Table4[[#This Row],[Value]]&lt;10000000),"candidate","rejected")</f>
        <v>rejected</v>
      </c>
      <c r="R157" s="17" t="str">
        <f>IF(OR(Table4[[#This Row],[Age]]&lt;=21,Table4[[#This Row],[Rating]]&gt;=85,Table4[[#This Row],[Height (cm)]]&gt;=187),"minimum","")</f>
        <v>minimum</v>
      </c>
    </row>
    <row r="158" spans="10:18" x14ac:dyDescent="0.25">
      <c r="J158" t="s">
        <v>108</v>
      </c>
      <c r="K158">
        <v>26</v>
      </c>
      <c r="L158">
        <v>86</v>
      </c>
      <c r="M158">
        <v>172</v>
      </c>
      <c r="N158">
        <v>68</v>
      </c>
      <c r="O158" t="s">
        <v>2816</v>
      </c>
      <c r="P158" s="16">
        <v>79500000</v>
      </c>
      <c r="Q158" s="17" t="str">
        <f>IF(AND(Table4[[#This Row],[Age]]&lt;=28,Table4[[#This Row],[Prefered foot]]="left",Table4[[#This Row],[Value]]&lt;10000000),"candidate","rejected")</f>
        <v>rejected</v>
      </c>
      <c r="R158" s="17" t="str">
        <f>IF(OR(Table4[[#This Row],[Age]]&lt;=21,Table4[[#This Row],[Rating]]&gt;=85,Table4[[#This Row],[Height (cm)]]&gt;=187),"minimum","")</f>
        <v>minimum</v>
      </c>
    </row>
    <row r="159" spans="10:18" x14ac:dyDescent="0.25">
      <c r="J159" t="s">
        <v>109</v>
      </c>
      <c r="K159">
        <v>24</v>
      </c>
      <c r="L159">
        <v>87</v>
      </c>
      <c r="M159">
        <v>186</v>
      </c>
      <c r="N159">
        <v>77</v>
      </c>
      <c r="O159" t="s">
        <v>2816</v>
      </c>
      <c r="P159" s="16">
        <v>110000000</v>
      </c>
      <c r="Q159" s="17" t="str">
        <f>IF(AND(Table4[[#This Row],[Age]]&lt;=28,Table4[[#This Row],[Prefered foot]]="left",Table4[[#This Row],[Value]]&lt;10000000),"candidate","rejected")</f>
        <v>rejected</v>
      </c>
      <c r="R159" s="17" t="str">
        <f>IF(OR(Table4[[#This Row],[Age]]&lt;=21,Table4[[#This Row],[Rating]]&gt;=85,Table4[[#This Row],[Height (cm)]]&gt;=187),"minimum","")</f>
        <v>minimum</v>
      </c>
    </row>
    <row r="160" spans="10:18" x14ac:dyDescent="0.25">
      <c r="J160" t="s">
        <v>110</v>
      </c>
      <c r="K160">
        <v>22</v>
      </c>
      <c r="L160">
        <v>82</v>
      </c>
      <c r="M160">
        <v>185</v>
      </c>
      <c r="N160">
        <v>77</v>
      </c>
      <c r="O160" t="s">
        <v>2817</v>
      </c>
      <c r="P160" s="16">
        <v>43500000</v>
      </c>
      <c r="Q160" s="17" t="str">
        <f>IF(AND(Table4[[#This Row],[Age]]&lt;=28,Table4[[#This Row],[Prefered foot]]="left",Table4[[#This Row],[Value]]&lt;10000000),"candidate","rejected")</f>
        <v>rejected</v>
      </c>
      <c r="R160" s="17" t="str">
        <f>IF(OR(Table4[[#This Row],[Age]]&lt;=21,Table4[[#This Row],[Rating]]&gt;=85,Table4[[#This Row],[Height (cm)]]&gt;=187),"minimum","")</f>
        <v/>
      </c>
    </row>
    <row r="161" spans="10:18" x14ac:dyDescent="0.25">
      <c r="J161" t="s">
        <v>111</v>
      </c>
      <c r="K161">
        <v>22</v>
      </c>
      <c r="L161">
        <v>79</v>
      </c>
      <c r="M161">
        <v>188</v>
      </c>
      <c r="N161">
        <v>77</v>
      </c>
      <c r="O161" t="s">
        <v>2817</v>
      </c>
      <c r="P161" s="16">
        <v>31500000</v>
      </c>
      <c r="Q161" s="17" t="str">
        <f>IF(AND(Table4[[#This Row],[Age]]&lt;=28,Table4[[#This Row],[Prefered foot]]="left",Table4[[#This Row],[Value]]&lt;10000000),"candidate","rejected")</f>
        <v>rejected</v>
      </c>
      <c r="R161" s="17" t="str">
        <f>IF(OR(Table4[[#This Row],[Age]]&lt;=21,Table4[[#This Row],[Rating]]&gt;=85,Table4[[#This Row],[Height (cm)]]&gt;=187),"minimum","")</f>
        <v>minimum</v>
      </c>
    </row>
    <row r="162" spans="10:18" x14ac:dyDescent="0.25">
      <c r="J162" t="s">
        <v>112</v>
      </c>
      <c r="K162">
        <v>22</v>
      </c>
      <c r="L162">
        <v>84</v>
      </c>
      <c r="M162">
        <v>171</v>
      </c>
      <c r="N162">
        <v>64</v>
      </c>
      <c r="O162" t="s">
        <v>2816</v>
      </c>
      <c r="P162" s="16">
        <v>57000000</v>
      </c>
      <c r="Q162" s="17" t="str">
        <f>IF(AND(Table4[[#This Row],[Age]]&lt;=28,Table4[[#This Row],[Prefered foot]]="left",Table4[[#This Row],[Value]]&lt;10000000),"candidate","rejected")</f>
        <v>rejected</v>
      </c>
      <c r="R162" s="17" t="str">
        <f>IF(OR(Table4[[#This Row],[Age]]&lt;=21,Table4[[#This Row],[Rating]]&gt;=85,Table4[[#This Row],[Height (cm)]]&gt;=187),"minimum","")</f>
        <v/>
      </c>
    </row>
    <row r="163" spans="10:18" x14ac:dyDescent="0.25">
      <c r="J163" t="s">
        <v>113</v>
      </c>
      <c r="K163">
        <v>21</v>
      </c>
      <c r="L163">
        <v>77</v>
      </c>
      <c r="M163">
        <v>192</v>
      </c>
      <c r="N163">
        <v>76</v>
      </c>
      <c r="O163" t="s">
        <v>2816</v>
      </c>
      <c r="P163" s="16">
        <v>15500000</v>
      </c>
      <c r="Q163" s="17" t="str">
        <f>IF(AND(Table4[[#This Row],[Age]]&lt;=28,Table4[[#This Row],[Prefered foot]]="left",Table4[[#This Row],[Value]]&lt;10000000),"candidate","rejected")</f>
        <v>rejected</v>
      </c>
      <c r="R163" s="17" t="str">
        <f>IF(OR(Table4[[#This Row],[Age]]&lt;=21,Table4[[#This Row],[Rating]]&gt;=85,Table4[[#This Row],[Height (cm)]]&gt;=187),"minimum","")</f>
        <v>minimum</v>
      </c>
    </row>
    <row r="164" spans="10:18" x14ac:dyDescent="0.25">
      <c r="J164" t="s">
        <v>114</v>
      </c>
      <c r="K164">
        <v>21</v>
      </c>
      <c r="L164">
        <v>67</v>
      </c>
      <c r="M164">
        <v>178</v>
      </c>
      <c r="N164">
        <v>73</v>
      </c>
      <c r="O164" t="s">
        <v>2816</v>
      </c>
      <c r="P164" s="16">
        <v>2500000</v>
      </c>
      <c r="Q164" s="17" t="str">
        <f>IF(AND(Table4[[#This Row],[Age]]&lt;=28,Table4[[#This Row],[Prefered foot]]="left",Table4[[#This Row],[Value]]&lt;10000000),"candidate","rejected")</f>
        <v>rejected</v>
      </c>
      <c r="R164" s="17" t="str">
        <f>IF(OR(Table4[[#This Row],[Age]]&lt;=21,Table4[[#This Row],[Rating]]&gt;=85,Table4[[#This Row],[Height (cm)]]&gt;=187),"minimum","")</f>
        <v>minimum</v>
      </c>
    </row>
    <row r="165" spans="10:18" x14ac:dyDescent="0.25">
      <c r="J165" t="s">
        <v>115</v>
      </c>
      <c r="K165">
        <v>20</v>
      </c>
      <c r="L165">
        <v>80</v>
      </c>
      <c r="M165">
        <v>186</v>
      </c>
      <c r="N165">
        <v>70</v>
      </c>
      <c r="O165" t="s">
        <v>2816</v>
      </c>
      <c r="P165" s="16">
        <v>35000000</v>
      </c>
      <c r="Q165" s="17" t="str">
        <f>IF(AND(Table4[[#This Row],[Age]]&lt;=28,Table4[[#This Row],[Prefered foot]]="left",Table4[[#This Row],[Value]]&lt;10000000),"candidate","rejected")</f>
        <v>rejected</v>
      </c>
      <c r="R165" s="17" t="str">
        <f>IF(OR(Table4[[#This Row],[Age]]&lt;=21,Table4[[#This Row],[Rating]]&gt;=85,Table4[[#This Row],[Height (cm)]]&gt;=187),"minimum","")</f>
        <v>minimum</v>
      </c>
    </row>
    <row r="166" spans="10:18" x14ac:dyDescent="0.25">
      <c r="J166" t="s">
        <v>116</v>
      </c>
      <c r="K166">
        <v>27</v>
      </c>
      <c r="L166">
        <v>86</v>
      </c>
      <c r="M166">
        <v>171</v>
      </c>
      <c r="N166">
        <v>68</v>
      </c>
      <c r="O166" t="s">
        <v>2817</v>
      </c>
      <c r="P166" s="16">
        <v>65500000</v>
      </c>
      <c r="Q166" s="17" t="str">
        <f>IF(AND(Table4[[#This Row],[Age]]&lt;=28,Table4[[#This Row],[Prefered foot]]="left",Table4[[#This Row],[Value]]&lt;10000000),"candidate","rejected")</f>
        <v>rejected</v>
      </c>
      <c r="R166" s="17" t="str">
        <f>IF(OR(Table4[[#This Row],[Age]]&lt;=21,Table4[[#This Row],[Rating]]&gt;=85,Table4[[#This Row],[Height (cm)]]&gt;=187),"minimum","")</f>
        <v>minimum</v>
      </c>
    </row>
    <row r="167" spans="10:18" x14ac:dyDescent="0.25">
      <c r="J167" t="s">
        <v>117</v>
      </c>
      <c r="K167">
        <v>23</v>
      </c>
      <c r="L167">
        <v>86</v>
      </c>
      <c r="M167">
        <v>171</v>
      </c>
      <c r="N167">
        <v>69</v>
      </c>
      <c r="O167" t="s">
        <v>2817</v>
      </c>
      <c r="P167" s="16">
        <v>97500000</v>
      </c>
      <c r="Q167" s="17" t="str">
        <f>IF(AND(Table4[[#This Row],[Age]]&lt;=28,Table4[[#This Row],[Prefered foot]]="left",Table4[[#This Row],[Value]]&lt;10000000),"candidate","rejected")</f>
        <v>rejected</v>
      </c>
      <c r="R167" s="17" t="str">
        <f>IF(OR(Table4[[#This Row],[Age]]&lt;=21,Table4[[#This Row],[Rating]]&gt;=85,Table4[[#This Row],[Height (cm)]]&gt;=187),"minimum","")</f>
        <v>minimum</v>
      </c>
    </row>
    <row r="168" spans="10:18" x14ac:dyDescent="0.25">
      <c r="J168" t="s">
        <v>118</v>
      </c>
      <c r="K168">
        <v>24</v>
      </c>
      <c r="L168">
        <v>74</v>
      </c>
      <c r="M168">
        <v>189</v>
      </c>
      <c r="N168">
        <v>82</v>
      </c>
      <c r="O168" t="s">
        <v>2816</v>
      </c>
      <c r="P168" s="16">
        <v>6000000</v>
      </c>
      <c r="Q168" s="17" t="str">
        <f>IF(AND(Table4[[#This Row],[Age]]&lt;=28,Table4[[#This Row],[Prefered foot]]="left",Table4[[#This Row],[Value]]&lt;10000000),"candidate","rejected")</f>
        <v>rejected</v>
      </c>
      <c r="R168" s="17" t="str">
        <f>IF(OR(Table4[[#This Row],[Age]]&lt;=21,Table4[[#This Row],[Rating]]&gt;=85,Table4[[#This Row],[Height (cm)]]&gt;=187),"minimum","")</f>
        <v>minimum</v>
      </c>
    </row>
    <row r="169" spans="10:18" x14ac:dyDescent="0.25">
      <c r="J169" t="s">
        <v>119</v>
      </c>
      <c r="K169">
        <v>21</v>
      </c>
      <c r="L169">
        <v>78</v>
      </c>
      <c r="M169">
        <v>184</v>
      </c>
      <c r="N169">
        <v>71</v>
      </c>
      <c r="O169" t="s">
        <v>2816</v>
      </c>
      <c r="P169" s="16">
        <v>31500000</v>
      </c>
      <c r="Q169" s="17" t="str">
        <f>IF(AND(Table4[[#This Row],[Age]]&lt;=28,Table4[[#This Row],[Prefered foot]]="left",Table4[[#This Row],[Value]]&lt;10000000),"candidate","rejected")</f>
        <v>rejected</v>
      </c>
      <c r="R169" s="17" t="str">
        <f>IF(OR(Table4[[#This Row],[Age]]&lt;=21,Table4[[#This Row],[Rating]]&gt;=85,Table4[[#This Row],[Height (cm)]]&gt;=187),"minimum","")</f>
        <v>minimum</v>
      </c>
    </row>
    <row r="170" spans="10:18" x14ac:dyDescent="0.25">
      <c r="J170" t="s">
        <v>120</v>
      </c>
      <c r="K170">
        <v>18</v>
      </c>
      <c r="L170">
        <v>75</v>
      </c>
      <c r="M170">
        <v>188</v>
      </c>
      <c r="N170">
        <v>82</v>
      </c>
      <c r="O170" t="s">
        <v>2817</v>
      </c>
      <c r="P170" s="16">
        <v>11500000</v>
      </c>
      <c r="Q170" s="17" t="str">
        <f>IF(AND(Table4[[#This Row],[Age]]&lt;=28,Table4[[#This Row],[Prefered foot]]="left",Table4[[#This Row],[Value]]&lt;10000000),"candidate","rejected")</f>
        <v>rejected</v>
      </c>
      <c r="R170" s="17" t="str">
        <f>IF(OR(Table4[[#This Row],[Age]]&lt;=21,Table4[[#This Row],[Rating]]&gt;=85,Table4[[#This Row],[Height (cm)]]&gt;=187),"minimum","")</f>
        <v>minimum</v>
      </c>
    </row>
    <row r="171" spans="10:18" x14ac:dyDescent="0.25">
      <c r="J171" t="s">
        <v>121</v>
      </c>
      <c r="K171">
        <v>24</v>
      </c>
      <c r="L171">
        <v>83</v>
      </c>
      <c r="M171">
        <v>176</v>
      </c>
      <c r="N171">
        <v>68</v>
      </c>
      <c r="O171" t="s">
        <v>2816</v>
      </c>
      <c r="P171" s="16">
        <v>47000000</v>
      </c>
      <c r="Q171" s="17" t="str">
        <f>IF(AND(Table4[[#This Row],[Age]]&lt;=28,Table4[[#This Row],[Prefered foot]]="left",Table4[[#This Row],[Value]]&lt;10000000),"candidate","rejected")</f>
        <v>rejected</v>
      </c>
      <c r="R171" s="17" t="str">
        <f>IF(OR(Table4[[#This Row],[Age]]&lt;=21,Table4[[#This Row],[Rating]]&gt;=85,Table4[[#This Row],[Height (cm)]]&gt;=187),"minimum","")</f>
        <v/>
      </c>
    </row>
    <row r="172" spans="10:18" x14ac:dyDescent="0.25">
      <c r="J172" t="s">
        <v>122</v>
      </c>
      <c r="K172">
        <v>25</v>
      </c>
      <c r="L172">
        <v>72</v>
      </c>
      <c r="M172">
        <v>178</v>
      </c>
      <c r="N172">
        <v>73</v>
      </c>
      <c r="O172" t="s">
        <v>2816</v>
      </c>
      <c r="P172" s="16">
        <v>2800000</v>
      </c>
      <c r="Q172" s="17" t="str">
        <f>IF(AND(Table4[[#This Row],[Age]]&lt;=28,Table4[[#This Row],[Prefered foot]]="left",Table4[[#This Row],[Value]]&lt;10000000),"candidate","rejected")</f>
        <v>rejected</v>
      </c>
      <c r="R172" s="17" t="str">
        <f>IF(OR(Table4[[#This Row],[Age]]&lt;=21,Table4[[#This Row],[Rating]]&gt;=85,Table4[[#This Row],[Height (cm)]]&gt;=187),"minimum","")</f>
        <v/>
      </c>
    </row>
    <row r="173" spans="10:18" x14ac:dyDescent="0.25">
      <c r="J173" t="s">
        <v>123</v>
      </c>
      <c r="K173">
        <v>22</v>
      </c>
      <c r="L173">
        <v>79</v>
      </c>
      <c r="M173">
        <v>173</v>
      </c>
      <c r="N173">
        <v>66</v>
      </c>
      <c r="O173" t="s">
        <v>2817</v>
      </c>
      <c r="P173" s="16">
        <v>35500000</v>
      </c>
      <c r="Q173" s="17" t="str">
        <f>IF(AND(Table4[[#This Row],[Age]]&lt;=28,Table4[[#This Row],[Prefered foot]]="left",Table4[[#This Row],[Value]]&lt;10000000),"candidate","rejected")</f>
        <v>rejected</v>
      </c>
      <c r="R173" s="17" t="str">
        <f>IF(OR(Table4[[#This Row],[Age]]&lt;=21,Table4[[#This Row],[Rating]]&gt;=85,Table4[[#This Row],[Height (cm)]]&gt;=187),"minimum","")</f>
        <v/>
      </c>
    </row>
    <row r="174" spans="10:18" x14ac:dyDescent="0.25">
      <c r="J174" t="s">
        <v>124</v>
      </c>
      <c r="K174">
        <v>22</v>
      </c>
      <c r="L174">
        <v>80</v>
      </c>
      <c r="M174">
        <v>191</v>
      </c>
      <c r="N174">
        <v>82</v>
      </c>
      <c r="O174" t="s">
        <v>2816</v>
      </c>
      <c r="P174" s="16">
        <v>31000000</v>
      </c>
      <c r="Q174" s="17" t="str">
        <f>IF(AND(Table4[[#This Row],[Age]]&lt;=28,Table4[[#This Row],[Prefered foot]]="left",Table4[[#This Row],[Value]]&lt;10000000),"candidate","rejected")</f>
        <v>rejected</v>
      </c>
      <c r="R174" s="17" t="str">
        <f>IF(OR(Table4[[#This Row],[Age]]&lt;=21,Table4[[#This Row],[Rating]]&gt;=85,Table4[[#This Row],[Height (cm)]]&gt;=187),"minimum","")</f>
        <v>minimum</v>
      </c>
    </row>
    <row r="175" spans="10:18" x14ac:dyDescent="0.25">
      <c r="J175" t="s">
        <v>125</v>
      </c>
      <c r="K175">
        <v>21</v>
      </c>
      <c r="L175">
        <v>78</v>
      </c>
      <c r="M175">
        <v>178</v>
      </c>
      <c r="N175">
        <v>66</v>
      </c>
      <c r="O175" t="s">
        <v>2816</v>
      </c>
      <c r="P175" s="16">
        <v>23000000</v>
      </c>
      <c r="Q175" s="17" t="str">
        <f>IF(AND(Table4[[#This Row],[Age]]&lt;=28,Table4[[#This Row],[Prefered foot]]="left",Table4[[#This Row],[Value]]&lt;10000000),"candidate","rejected")</f>
        <v>rejected</v>
      </c>
      <c r="R175" s="17" t="str">
        <f>IF(OR(Table4[[#This Row],[Age]]&lt;=21,Table4[[#This Row],[Rating]]&gt;=85,Table4[[#This Row],[Height (cm)]]&gt;=187),"minimum","")</f>
        <v>minimum</v>
      </c>
    </row>
    <row r="176" spans="10:18" x14ac:dyDescent="0.25">
      <c r="J176" t="s">
        <v>126</v>
      </c>
      <c r="K176">
        <v>20</v>
      </c>
      <c r="L176">
        <v>82</v>
      </c>
      <c r="M176">
        <v>181</v>
      </c>
      <c r="N176">
        <v>67</v>
      </c>
      <c r="O176" t="s">
        <v>2816</v>
      </c>
      <c r="P176" s="16">
        <v>47500000</v>
      </c>
      <c r="Q176" s="17" t="str">
        <f>IF(AND(Table4[[#This Row],[Age]]&lt;=28,Table4[[#This Row],[Prefered foot]]="left",Table4[[#This Row],[Value]]&lt;10000000),"candidate","rejected")</f>
        <v>rejected</v>
      </c>
      <c r="R176" s="17" t="str">
        <f>IF(OR(Table4[[#This Row],[Age]]&lt;=21,Table4[[#This Row],[Rating]]&gt;=85,Table4[[#This Row],[Height (cm)]]&gt;=187),"minimum","")</f>
        <v>minimum</v>
      </c>
    </row>
    <row r="177" spans="10:18" x14ac:dyDescent="0.25">
      <c r="J177" t="s">
        <v>127</v>
      </c>
      <c r="K177">
        <v>21</v>
      </c>
      <c r="L177">
        <v>78</v>
      </c>
      <c r="M177">
        <v>168</v>
      </c>
      <c r="N177">
        <v>60</v>
      </c>
      <c r="O177" t="s">
        <v>2816</v>
      </c>
      <c r="P177" s="16">
        <v>28500000</v>
      </c>
      <c r="Q177" s="17" t="str">
        <f>IF(AND(Table4[[#This Row],[Age]]&lt;=28,Table4[[#This Row],[Prefered foot]]="left",Table4[[#This Row],[Value]]&lt;10000000),"candidate","rejected")</f>
        <v>rejected</v>
      </c>
      <c r="R177" s="17" t="str">
        <f>IF(OR(Table4[[#This Row],[Age]]&lt;=21,Table4[[#This Row],[Rating]]&gt;=85,Table4[[#This Row],[Height (cm)]]&gt;=187),"minimum","")</f>
        <v>minimum</v>
      </c>
    </row>
    <row r="178" spans="10:18" x14ac:dyDescent="0.25">
      <c r="J178" t="s">
        <v>128</v>
      </c>
      <c r="K178">
        <v>17</v>
      </c>
      <c r="L178">
        <v>66</v>
      </c>
      <c r="M178">
        <v>170</v>
      </c>
      <c r="N178">
        <v>67</v>
      </c>
      <c r="O178" t="s">
        <v>2816</v>
      </c>
      <c r="P178" s="16">
        <v>2700000</v>
      </c>
      <c r="Q178" s="17" t="str">
        <f>IF(AND(Table4[[#This Row],[Age]]&lt;=28,Table4[[#This Row],[Prefered foot]]="left",Table4[[#This Row],[Value]]&lt;10000000),"candidate","rejected")</f>
        <v>rejected</v>
      </c>
      <c r="R178" s="17" t="str">
        <f>IF(OR(Table4[[#This Row],[Age]]&lt;=21,Table4[[#This Row],[Rating]]&gt;=85,Table4[[#This Row],[Height (cm)]]&gt;=187),"minimum","")</f>
        <v>minimum</v>
      </c>
    </row>
    <row r="179" spans="10:18" x14ac:dyDescent="0.25">
      <c r="J179" t="s">
        <v>129</v>
      </c>
      <c r="K179">
        <v>19</v>
      </c>
      <c r="L179">
        <v>77</v>
      </c>
      <c r="M179">
        <v>194</v>
      </c>
      <c r="N179">
        <v>75</v>
      </c>
      <c r="O179" t="s">
        <v>2816</v>
      </c>
      <c r="P179" s="16">
        <v>21000000</v>
      </c>
      <c r="Q179" s="17" t="str">
        <f>IF(AND(Table4[[#This Row],[Age]]&lt;=28,Table4[[#This Row],[Prefered foot]]="left",Table4[[#This Row],[Value]]&lt;10000000),"candidate","rejected")</f>
        <v>rejected</v>
      </c>
      <c r="R179" s="17" t="str">
        <f>IF(OR(Table4[[#This Row],[Age]]&lt;=21,Table4[[#This Row],[Rating]]&gt;=85,Table4[[#This Row],[Height (cm)]]&gt;=187),"minimum","")</f>
        <v>minimum</v>
      </c>
    </row>
    <row r="180" spans="10:18" x14ac:dyDescent="0.25">
      <c r="J180" t="s">
        <v>130</v>
      </c>
      <c r="K180">
        <v>21</v>
      </c>
      <c r="L180">
        <v>76</v>
      </c>
      <c r="M180">
        <v>182</v>
      </c>
      <c r="N180">
        <v>75</v>
      </c>
      <c r="O180" t="s">
        <v>2817</v>
      </c>
      <c r="P180" s="16">
        <v>15000000</v>
      </c>
      <c r="Q180" s="17" t="str">
        <f>IF(AND(Table4[[#This Row],[Age]]&lt;=28,Table4[[#This Row],[Prefered foot]]="left",Table4[[#This Row],[Value]]&lt;10000000),"candidate","rejected")</f>
        <v>rejected</v>
      </c>
      <c r="R180" s="17" t="str">
        <f>IF(OR(Table4[[#This Row],[Age]]&lt;=21,Table4[[#This Row],[Rating]]&gt;=85,Table4[[#This Row],[Height (cm)]]&gt;=187),"minimum","")</f>
        <v>minimum</v>
      </c>
    </row>
    <row r="181" spans="10:18" x14ac:dyDescent="0.25">
      <c r="J181" t="s">
        <v>131</v>
      </c>
      <c r="K181">
        <v>18</v>
      </c>
      <c r="L181">
        <v>73</v>
      </c>
      <c r="M181">
        <v>172</v>
      </c>
      <c r="N181">
        <v>68</v>
      </c>
      <c r="O181" t="s">
        <v>2817</v>
      </c>
      <c r="P181" s="16">
        <v>7000000</v>
      </c>
      <c r="Q181" s="17" t="str">
        <f>IF(AND(Table4[[#This Row],[Age]]&lt;=28,Table4[[#This Row],[Prefered foot]]="left",Table4[[#This Row],[Value]]&lt;10000000),"candidate","rejected")</f>
        <v>candidate</v>
      </c>
      <c r="R181" s="17" t="str">
        <f>IF(OR(Table4[[#This Row],[Age]]&lt;=21,Table4[[#This Row],[Rating]]&gt;=85,Table4[[#This Row],[Height (cm)]]&gt;=187),"minimum","")</f>
        <v>minimum</v>
      </c>
    </row>
    <row r="182" spans="10:18" x14ac:dyDescent="0.25">
      <c r="J182" t="s">
        <v>132</v>
      </c>
      <c r="K182">
        <v>37</v>
      </c>
      <c r="L182">
        <v>86</v>
      </c>
      <c r="M182">
        <v>172</v>
      </c>
      <c r="N182">
        <v>66</v>
      </c>
      <c r="O182" t="s">
        <v>2816</v>
      </c>
      <c r="P182" s="16">
        <v>21500000</v>
      </c>
      <c r="Q182" s="17" t="str">
        <f>IF(AND(Table4[[#This Row],[Age]]&lt;=28,Table4[[#This Row],[Prefered foot]]="left",Table4[[#This Row],[Value]]&lt;10000000),"candidate","rejected")</f>
        <v>rejected</v>
      </c>
      <c r="R182" s="17" t="str">
        <f>IF(OR(Table4[[#This Row],[Age]]&lt;=21,Table4[[#This Row],[Rating]]&gt;=85,Table4[[#This Row],[Height (cm)]]&gt;=187),"minimum","")</f>
        <v>minimum</v>
      </c>
    </row>
    <row r="183" spans="10:18" x14ac:dyDescent="0.25">
      <c r="J183" t="s">
        <v>133</v>
      </c>
      <c r="K183">
        <v>34</v>
      </c>
      <c r="L183">
        <v>90</v>
      </c>
      <c r="M183">
        <v>185</v>
      </c>
      <c r="N183">
        <v>81</v>
      </c>
      <c r="O183" t="s">
        <v>2816</v>
      </c>
      <c r="P183" s="16">
        <v>58000000</v>
      </c>
      <c r="Q183" s="17" t="str">
        <f>IF(AND(Table4[[#This Row],[Age]]&lt;=28,Table4[[#This Row],[Prefered foot]]="left",Table4[[#This Row],[Value]]&lt;10000000),"candidate","rejected")</f>
        <v>rejected</v>
      </c>
      <c r="R183" s="17" t="str">
        <f>IF(OR(Table4[[#This Row],[Age]]&lt;=21,Table4[[#This Row],[Rating]]&gt;=85,Table4[[#This Row],[Height (cm)]]&gt;=187),"minimum","")</f>
        <v>minimum</v>
      </c>
    </row>
    <row r="184" spans="10:18" x14ac:dyDescent="0.25">
      <c r="J184" t="s">
        <v>134</v>
      </c>
      <c r="K184">
        <v>22</v>
      </c>
      <c r="L184">
        <v>85</v>
      </c>
      <c r="M184">
        <v>174</v>
      </c>
      <c r="N184">
        <v>64</v>
      </c>
      <c r="O184" t="s">
        <v>2816</v>
      </c>
      <c r="P184" s="16">
        <v>86500000</v>
      </c>
      <c r="Q184" s="17" t="str">
        <f>IF(AND(Table4[[#This Row],[Age]]&lt;=28,Table4[[#This Row],[Prefered foot]]="left",Table4[[#This Row],[Value]]&lt;10000000),"candidate","rejected")</f>
        <v>rejected</v>
      </c>
      <c r="R184" s="17" t="str">
        <f>IF(OR(Table4[[#This Row],[Age]]&lt;=21,Table4[[#This Row],[Rating]]&gt;=85,Table4[[#This Row],[Height (cm)]]&gt;=187),"minimum","")</f>
        <v>minimum</v>
      </c>
    </row>
    <row r="185" spans="10:18" x14ac:dyDescent="0.25">
      <c r="J185" t="s">
        <v>135</v>
      </c>
      <c r="K185">
        <v>22</v>
      </c>
      <c r="L185">
        <v>78</v>
      </c>
      <c r="M185">
        <v>194</v>
      </c>
      <c r="N185">
        <v>80</v>
      </c>
      <c r="O185" t="s">
        <v>2816</v>
      </c>
      <c r="P185" s="16">
        <v>22500000</v>
      </c>
      <c r="Q185" s="17" t="str">
        <f>IF(AND(Table4[[#This Row],[Age]]&lt;=28,Table4[[#This Row],[Prefered foot]]="left",Table4[[#This Row],[Value]]&lt;10000000),"candidate","rejected")</f>
        <v>rejected</v>
      </c>
      <c r="R185" s="17" t="str">
        <f>IF(OR(Table4[[#This Row],[Age]]&lt;=21,Table4[[#This Row],[Rating]]&gt;=85,Table4[[#This Row],[Height (cm)]]&gt;=187),"minimum","")</f>
        <v>minimum</v>
      </c>
    </row>
    <row r="186" spans="10:18" x14ac:dyDescent="0.25">
      <c r="J186" t="s">
        <v>136</v>
      </c>
      <c r="K186">
        <v>23</v>
      </c>
      <c r="L186">
        <v>74</v>
      </c>
      <c r="M186">
        <v>179</v>
      </c>
      <c r="N186">
        <v>73</v>
      </c>
      <c r="O186" t="s">
        <v>2816</v>
      </c>
      <c r="P186" s="16">
        <v>0</v>
      </c>
      <c r="Q186" s="17" t="str">
        <f>IF(AND(Table4[[#This Row],[Age]]&lt;=28,Table4[[#This Row],[Prefered foot]]="left",Table4[[#This Row],[Value]]&lt;10000000),"candidate","rejected")</f>
        <v>rejected</v>
      </c>
      <c r="R186" s="17" t="str">
        <f>IF(OR(Table4[[#This Row],[Age]]&lt;=21,Table4[[#This Row],[Rating]]&gt;=85,Table4[[#This Row],[Height (cm)]]&gt;=187),"minimum","")</f>
        <v/>
      </c>
    </row>
    <row r="187" spans="10:18" x14ac:dyDescent="0.25">
      <c r="J187" t="s">
        <v>130</v>
      </c>
      <c r="K187">
        <v>21</v>
      </c>
      <c r="L187">
        <v>76</v>
      </c>
      <c r="M187">
        <v>182</v>
      </c>
      <c r="N187">
        <v>75</v>
      </c>
      <c r="O187" t="s">
        <v>2817</v>
      </c>
      <c r="P187" s="16">
        <v>15000000</v>
      </c>
      <c r="Q187" s="17" t="str">
        <f>IF(AND(Table4[[#This Row],[Age]]&lt;=28,Table4[[#This Row],[Prefered foot]]="left",Table4[[#This Row],[Value]]&lt;10000000),"candidate","rejected")</f>
        <v>rejected</v>
      </c>
      <c r="R187" s="17" t="str">
        <f>IF(OR(Table4[[#This Row],[Age]]&lt;=21,Table4[[#This Row],[Rating]]&gt;=85,Table4[[#This Row],[Height (cm)]]&gt;=187),"minimum","")</f>
        <v>minimum</v>
      </c>
    </row>
    <row r="188" spans="10:18" x14ac:dyDescent="0.25">
      <c r="J188" t="s">
        <v>127</v>
      </c>
      <c r="K188">
        <v>21</v>
      </c>
      <c r="L188">
        <v>78</v>
      </c>
      <c r="M188">
        <v>168</v>
      </c>
      <c r="N188">
        <v>60</v>
      </c>
      <c r="O188" t="s">
        <v>2816</v>
      </c>
      <c r="P188" s="16">
        <v>28500000</v>
      </c>
      <c r="Q188" s="17" t="str">
        <f>IF(AND(Table4[[#This Row],[Age]]&lt;=28,Table4[[#This Row],[Prefered foot]]="left",Table4[[#This Row],[Value]]&lt;10000000),"candidate","rejected")</f>
        <v>rejected</v>
      </c>
      <c r="R188" s="17" t="str">
        <f>IF(OR(Table4[[#This Row],[Age]]&lt;=21,Table4[[#This Row],[Rating]]&gt;=85,Table4[[#This Row],[Height (cm)]]&gt;=187),"minimum","")</f>
        <v>minimum</v>
      </c>
    </row>
    <row r="189" spans="10:18" x14ac:dyDescent="0.25">
      <c r="J189" t="s">
        <v>137</v>
      </c>
      <c r="K189">
        <v>22</v>
      </c>
      <c r="L189">
        <v>81</v>
      </c>
      <c r="M189">
        <v>183</v>
      </c>
      <c r="N189">
        <v>72</v>
      </c>
      <c r="O189" t="s">
        <v>2816</v>
      </c>
      <c r="P189" s="16">
        <v>32500000</v>
      </c>
      <c r="Q189" s="17" t="str">
        <f>IF(AND(Table4[[#This Row],[Age]]&lt;=28,Table4[[#This Row],[Prefered foot]]="left",Table4[[#This Row],[Value]]&lt;10000000),"candidate","rejected")</f>
        <v>rejected</v>
      </c>
      <c r="R189" s="17" t="str">
        <f>IF(OR(Table4[[#This Row],[Age]]&lt;=21,Table4[[#This Row],[Rating]]&gt;=85,Table4[[#This Row],[Height (cm)]]&gt;=187),"minimum","")</f>
        <v/>
      </c>
    </row>
    <row r="190" spans="10:18" x14ac:dyDescent="0.25">
      <c r="J190" t="s">
        <v>138</v>
      </c>
      <c r="K190">
        <v>22</v>
      </c>
      <c r="L190">
        <v>84</v>
      </c>
      <c r="M190">
        <v>178</v>
      </c>
      <c r="N190">
        <v>75</v>
      </c>
      <c r="O190" t="s">
        <v>2816</v>
      </c>
      <c r="P190" s="16">
        <v>61500000</v>
      </c>
      <c r="Q190" s="17" t="str">
        <f>IF(AND(Table4[[#This Row],[Age]]&lt;=28,Table4[[#This Row],[Prefered foot]]="left",Table4[[#This Row],[Value]]&lt;10000000),"candidate","rejected")</f>
        <v>rejected</v>
      </c>
      <c r="R190" s="17" t="str">
        <f>IF(OR(Table4[[#This Row],[Age]]&lt;=21,Table4[[#This Row],[Rating]]&gt;=85,Table4[[#This Row],[Height (cm)]]&gt;=187),"minimum","")</f>
        <v/>
      </c>
    </row>
    <row r="191" spans="10:18" x14ac:dyDescent="0.25">
      <c r="J191" t="s">
        <v>139</v>
      </c>
      <c r="K191">
        <v>19</v>
      </c>
      <c r="L191">
        <v>74</v>
      </c>
      <c r="M191">
        <v>177</v>
      </c>
      <c r="N191">
        <v>71</v>
      </c>
      <c r="O191" t="s">
        <v>2817</v>
      </c>
      <c r="P191" s="16">
        <v>9000000</v>
      </c>
      <c r="Q191" s="17" t="str">
        <f>IF(AND(Table4[[#This Row],[Age]]&lt;=28,Table4[[#This Row],[Prefered foot]]="left",Table4[[#This Row],[Value]]&lt;10000000),"candidate","rejected")</f>
        <v>candidate</v>
      </c>
      <c r="R191" s="17" t="str">
        <f>IF(OR(Table4[[#This Row],[Age]]&lt;=21,Table4[[#This Row],[Rating]]&gt;=85,Table4[[#This Row],[Height (cm)]]&gt;=187),"minimum","")</f>
        <v>minimum</v>
      </c>
    </row>
    <row r="192" spans="10:18" x14ac:dyDescent="0.25">
      <c r="J192" t="s">
        <v>140</v>
      </c>
      <c r="K192">
        <v>20</v>
      </c>
      <c r="L192">
        <v>86</v>
      </c>
      <c r="M192">
        <v>174</v>
      </c>
      <c r="N192">
        <v>60</v>
      </c>
      <c r="O192" t="s">
        <v>2816</v>
      </c>
      <c r="P192" s="16">
        <v>105000000</v>
      </c>
      <c r="Q192" s="17" t="str">
        <f>IF(AND(Table4[[#This Row],[Age]]&lt;=28,Table4[[#This Row],[Prefered foot]]="left",Table4[[#This Row],[Value]]&lt;10000000),"candidate","rejected")</f>
        <v>rejected</v>
      </c>
      <c r="R192" s="17" t="str">
        <f>IF(OR(Table4[[#This Row],[Age]]&lt;=21,Table4[[#This Row],[Rating]]&gt;=85,Table4[[#This Row],[Height (cm)]]&gt;=187),"minimum","")</f>
        <v>minimum</v>
      </c>
    </row>
    <row r="193" spans="10:18" x14ac:dyDescent="0.25">
      <c r="J193" t="s">
        <v>141</v>
      </c>
      <c r="K193">
        <v>20</v>
      </c>
      <c r="L193">
        <v>77</v>
      </c>
      <c r="M193">
        <v>195</v>
      </c>
      <c r="N193">
        <v>85</v>
      </c>
      <c r="O193" t="s">
        <v>2816</v>
      </c>
      <c r="P193" s="16">
        <v>23500000</v>
      </c>
      <c r="Q193" s="17" t="str">
        <f>IF(AND(Table4[[#This Row],[Age]]&lt;=28,Table4[[#This Row],[Prefered foot]]="left",Table4[[#This Row],[Value]]&lt;10000000),"candidate","rejected")</f>
        <v>rejected</v>
      </c>
      <c r="R193" s="17" t="str">
        <f>IF(OR(Table4[[#This Row],[Age]]&lt;=21,Table4[[#This Row],[Rating]]&gt;=85,Table4[[#This Row],[Height (cm)]]&gt;=187),"minimum","")</f>
        <v>minimum</v>
      </c>
    </row>
    <row r="194" spans="10:18" x14ac:dyDescent="0.25">
      <c r="J194" t="s">
        <v>142</v>
      </c>
      <c r="K194">
        <v>19</v>
      </c>
      <c r="L194">
        <v>72</v>
      </c>
      <c r="M194">
        <v>169</v>
      </c>
      <c r="N194">
        <v>58</v>
      </c>
      <c r="O194" t="s">
        <v>2817</v>
      </c>
      <c r="P194" s="16">
        <v>5500000</v>
      </c>
      <c r="Q194" s="17" t="str">
        <f>IF(AND(Table4[[#This Row],[Age]]&lt;=28,Table4[[#This Row],[Prefered foot]]="left",Table4[[#This Row],[Value]]&lt;10000000),"candidate","rejected")</f>
        <v>candidate</v>
      </c>
      <c r="R194" s="17" t="str">
        <f>IF(OR(Table4[[#This Row],[Age]]&lt;=21,Table4[[#This Row],[Rating]]&gt;=85,Table4[[#This Row],[Height (cm)]]&gt;=187),"minimum","")</f>
        <v>minimum</v>
      </c>
    </row>
    <row r="195" spans="10:18" x14ac:dyDescent="0.25">
      <c r="J195" t="s">
        <v>143</v>
      </c>
      <c r="K195">
        <v>26</v>
      </c>
      <c r="L195">
        <v>87</v>
      </c>
      <c r="M195">
        <v>181</v>
      </c>
      <c r="N195">
        <v>74</v>
      </c>
      <c r="O195" t="s">
        <v>2816</v>
      </c>
      <c r="P195" s="16">
        <v>103500000</v>
      </c>
      <c r="Q195" s="17" t="str">
        <f>IF(AND(Table4[[#This Row],[Age]]&lt;=28,Table4[[#This Row],[Prefered foot]]="left",Table4[[#This Row],[Value]]&lt;10000000),"candidate","rejected")</f>
        <v>rejected</v>
      </c>
      <c r="R195" s="17" t="str">
        <f>IF(OR(Table4[[#This Row],[Age]]&lt;=21,Table4[[#This Row],[Rating]]&gt;=85,Table4[[#This Row],[Height (cm)]]&gt;=187),"minimum","")</f>
        <v>minimum</v>
      </c>
    </row>
    <row r="196" spans="10:18" x14ac:dyDescent="0.25">
      <c r="J196" t="s">
        <v>144</v>
      </c>
      <c r="K196">
        <v>25</v>
      </c>
      <c r="L196">
        <v>82</v>
      </c>
      <c r="M196">
        <v>185</v>
      </c>
      <c r="N196">
        <v>77</v>
      </c>
      <c r="O196" t="s">
        <v>2816</v>
      </c>
      <c r="P196" s="16">
        <v>35000000</v>
      </c>
      <c r="Q196" s="17" t="str">
        <f>IF(AND(Table4[[#This Row],[Age]]&lt;=28,Table4[[#This Row],[Prefered foot]]="left",Table4[[#This Row],[Value]]&lt;10000000),"candidate","rejected")</f>
        <v>rejected</v>
      </c>
      <c r="R196" s="17" t="str">
        <f>IF(OR(Table4[[#This Row],[Age]]&lt;=21,Table4[[#This Row],[Rating]]&gt;=85,Table4[[#This Row],[Height (cm)]]&gt;=187),"minimum","")</f>
        <v/>
      </c>
    </row>
    <row r="197" spans="10:18" x14ac:dyDescent="0.25">
      <c r="J197" t="s">
        <v>145</v>
      </c>
      <c r="K197">
        <v>24</v>
      </c>
      <c r="L197">
        <v>78</v>
      </c>
      <c r="M197">
        <v>188</v>
      </c>
      <c r="N197">
        <v>84</v>
      </c>
      <c r="O197" t="s">
        <v>2816</v>
      </c>
      <c r="P197" s="16">
        <v>20000000</v>
      </c>
      <c r="Q197" s="17" t="str">
        <f>IF(AND(Table4[[#This Row],[Age]]&lt;=28,Table4[[#This Row],[Prefered foot]]="left",Table4[[#This Row],[Value]]&lt;10000000),"candidate","rejected")</f>
        <v>rejected</v>
      </c>
      <c r="R197" s="17" t="str">
        <f>IF(OR(Table4[[#This Row],[Age]]&lt;=21,Table4[[#This Row],[Rating]]&gt;=85,Table4[[#This Row],[Height (cm)]]&gt;=187),"minimum","")</f>
        <v>minimum</v>
      </c>
    </row>
    <row r="198" spans="10:18" x14ac:dyDescent="0.25">
      <c r="J198" t="s">
        <v>146</v>
      </c>
      <c r="K198">
        <v>23</v>
      </c>
      <c r="L198">
        <v>79</v>
      </c>
      <c r="M198">
        <v>184</v>
      </c>
      <c r="N198">
        <v>74</v>
      </c>
      <c r="O198" t="s">
        <v>2816</v>
      </c>
      <c r="P198" s="16">
        <v>24500000</v>
      </c>
      <c r="Q198" s="17" t="str">
        <f>IF(AND(Table4[[#This Row],[Age]]&lt;=28,Table4[[#This Row],[Prefered foot]]="left",Table4[[#This Row],[Value]]&lt;10000000),"candidate","rejected")</f>
        <v>rejected</v>
      </c>
      <c r="R198" s="17" t="str">
        <f>IF(OR(Table4[[#This Row],[Age]]&lt;=21,Table4[[#This Row],[Rating]]&gt;=85,Table4[[#This Row],[Height (cm)]]&gt;=187),"minimum","")</f>
        <v/>
      </c>
    </row>
    <row r="199" spans="10:18" x14ac:dyDescent="0.25">
      <c r="J199" t="s">
        <v>147</v>
      </c>
      <c r="K199">
        <v>23</v>
      </c>
      <c r="L199">
        <v>84</v>
      </c>
      <c r="M199">
        <v>188</v>
      </c>
      <c r="N199">
        <v>82</v>
      </c>
      <c r="O199" t="s">
        <v>2816</v>
      </c>
      <c r="P199" s="16">
        <v>58500000</v>
      </c>
      <c r="Q199" s="17" t="str">
        <f>IF(AND(Table4[[#This Row],[Age]]&lt;=28,Table4[[#This Row],[Prefered foot]]="left",Table4[[#This Row],[Value]]&lt;10000000),"candidate","rejected")</f>
        <v>rejected</v>
      </c>
      <c r="R199" s="17" t="str">
        <f>IF(OR(Table4[[#This Row],[Age]]&lt;=21,Table4[[#This Row],[Rating]]&gt;=85,Table4[[#This Row],[Height (cm)]]&gt;=187),"minimum","")</f>
        <v>minimum</v>
      </c>
    </row>
    <row r="200" spans="10:18" x14ac:dyDescent="0.25">
      <c r="J200" t="s">
        <v>148</v>
      </c>
      <c r="K200">
        <v>23</v>
      </c>
      <c r="L200">
        <v>78</v>
      </c>
      <c r="M200">
        <v>169</v>
      </c>
      <c r="N200">
        <v>63</v>
      </c>
      <c r="O200" t="s">
        <v>2817</v>
      </c>
      <c r="P200" s="16">
        <v>27000000</v>
      </c>
      <c r="Q200" s="17" t="str">
        <f>IF(AND(Table4[[#This Row],[Age]]&lt;=28,Table4[[#This Row],[Prefered foot]]="left",Table4[[#This Row],[Value]]&lt;10000000),"candidate","rejected")</f>
        <v>rejected</v>
      </c>
      <c r="R200" s="17" t="str">
        <f>IF(OR(Table4[[#This Row],[Age]]&lt;=21,Table4[[#This Row],[Rating]]&gt;=85,Table4[[#This Row],[Height (cm)]]&gt;=187),"minimum","")</f>
        <v/>
      </c>
    </row>
    <row r="201" spans="10:18" x14ac:dyDescent="0.25">
      <c r="J201" t="s">
        <v>149</v>
      </c>
      <c r="K201">
        <v>25</v>
      </c>
      <c r="L201">
        <v>84</v>
      </c>
      <c r="M201">
        <v>182</v>
      </c>
      <c r="N201">
        <v>74</v>
      </c>
      <c r="O201" t="s">
        <v>2816</v>
      </c>
      <c r="P201" s="16">
        <v>55500000</v>
      </c>
      <c r="Q201" s="17" t="str">
        <f>IF(AND(Table4[[#This Row],[Age]]&lt;=28,Table4[[#This Row],[Prefered foot]]="left",Table4[[#This Row],[Value]]&lt;10000000),"candidate","rejected")</f>
        <v>rejected</v>
      </c>
      <c r="R201" s="17" t="str">
        <f>IF(OR(Table4[[#This Row],[Age]]&lt;=21,Table4[[#This Row],[Rating]]&gt;=85,Table4[[#This Row],[Height (cm)]]&gt;=187),"minimum","")</f>
        <v/>
      </c>
    </row>
    <row r="202" spans="10:18" x14ac:dyDescent="0.25">
      <c r="J202" t="s">
        <v>150</v>
      </c>
      <c r="K202">
        <v>21</v>
      </c>
      <c r="L202">
        <v>79</v>
      </c>
      <c r="M202">
        <v>178</v>
      </c>
      <c r="N202">
        <v>73</v>
      </c>
      <c r="O202" t="s">
        <v>2816</v>
      </c>
      <c r="P202" s="16">
        <v>33500000</v>
      </c>
      <c r="Q202" s="17" t="str">
        <f>IF(AND(Table4[[#This Row],[Age]]&lt;=28,Table4[[#This Row],[Prefered foot]]="left",Table4[[#This Row],[Value]]&lt;10000000),"candidate","rejected")</f>
        <v>rejected</v>
      </c>
      <c r="R202" s="17" t="str">
        <f>IF(OR(Table4[[#This Row],[Age]]&lt;=21,Table4[[#This Row],[Rating]]&gt;=85,Table4[[#This Row],[Height (cm)]]&gt;=187),"minimum","")</f>
        <v>minimum</v>
      </c>
    </row>
    <row r="203" spans="10:18" x14ac:dyDescent="0.25">
      <c r="J203" t="s">
        <v>151</v>
      </c>
      <c r="K203">
        <v>18</v>
      </c>
      <c r="L203">
        <v>76</v>
      </c>
      <c r="M203">
        <v>180</v>
      </c>
      <c r="N203">
        <v>71</v>
      </c>
      <c r="O203" t="s">
        <v>2816</v>
      </c>
      <c r="P203" s="16">
        <v>15000000</v>
      </c>
      <c r="Q203" s="17" t="str">
        <f>IF(AND(Table4[[#This Row],[Age]]&lt;=28,Table4[[#This Row],[Prefered foot]]="left",Table4[[#This Row],[Value]]&lt;10000000),"candidate","rejected")</f>
        <v>rejected</v>
      </c>
      <c r="R203" s="17" t="str">
        <f>IF(OR(Table4[[#This Row],[Age]]&lt;=21,Table4[[#This Row],[Rating]]&gt;=85,Table4[[#This Row],[Height (cm)]]&gt;=187),"minimum","")</f>
        <v>minimum</v>
      </c>
    </row>
    <row r="204" spans="10:18" x14ac:dyDescent="0.25">
      <c r="J204" t="s">
        <v>152</v>
      </c>
      <c r="K204">
        <v>31</v>
      </c>
      <c r="L204">
        <v>87</v>
      </c>
      <c r="M204">
        <v>175</v>
      </c>
      <c r="N204">
        <v>68</v>
      </c>
      <c r="O204" t="s">
        <v>2816</v>
      </c>
      <c r="P204" s="16">
        <v>75500000</v>
      </c>
      <c r="Q204" s="17" t="str">
        <f>IF(AND(Table4[[#This Row],[Age]]&lt;=28,Table4[[#This Row],[Prefered foot]]="left",Table4[[#This Row],[Value]]&lt;10000000),"candidate","rejected")</f>
        <v>rejected</v>
      </c>
      <c r="R204" s="17" t="str">
        <f>IF(OR(Table4[[#This Row],[Age]]&lt;=21,Table4[[#This Row],[Rating]]&gt;=85,Table4[[#This Row],[Height (cm)]]&gt;=187),"minimum","")</f>
        <v>minimum</v>
      </c>
    </row>
    <row r="205" spans="10:18" x14ac:dyDescent="0.25">
      <c r="J205" t="s">
        <v>153</v>
      </c>
      <c r="K205">
        <v>23</v>
      </c>
      <c r="L205">
        <v>78</v>
      </c>
      <c r="M205">
        <v>174</v>
      </c>
      <c r="N205">
        <v>73</v>
      </c>
      <c r="O205" t="s">
        <v>2816</v>
      </c>
      <c r="P205" s="16">
        <v>20000000</v>
      </c>
      <c r="Q205" s="17" t="str">
        <f>IF(AND(Table4[[#This Row],[Age]]&lt;=28,Table4[[#This Row],[Prefered foot]]="left",Table4[[#This Row],[Value]]&lt;10000000),"candidate","rejected")</f>
        <v>rejected</v>
      </c>
      <c r="R205" s="17" t="str">
        <f>IF(OR(Table4[[#This Row],[Age]]&lt;=21,Table4[[#This Row],[Rating]]&gt;=85,Table4[[#This Row],[Height (cm)]]&gt;=187),"minimum","")</f>
        <v/>
      </c>
    </row>
    <row r="206" spans="10:18" x14ac:dyDescent="0.25">
      <c r="J206" t="s">
        <v>154</v>
      </c>
      <c r="K206">
        <v>22</v>
      </c>
      <c r="L206">
        <v>75</v>
      </c>
      <c r="M206">
        <v>196</v>
      </c>
      <c r="N206">
        <v>87</v>
      </c>
      <c r="O206" t="s">
        <v>2816</v>
      </c>
      <c r="P206" s="16">
        <v>12000000</v>
      </c>
      <c r="Q206" s="17" t="str">
        <f>IF(AND(Table4[[#This Row],[Age]]&lt;=28,Table4[[#This Row],[Prefered foot]]="left",Table4[[#This Row],[Value]]&lt;10000000),"candidate","rejected")</f>
        <v>rejected</v>
      </c>
      <c r="R206" s="17" t="str">
        <f>IF(OR(Table4[[#This Row],[Age]]&lt;=21,Table4[[#This Row],[Rating]]&gt;=85,Table4[[#This Row],[Height (cm)]]&gt;=187),"minimum","")</f>
        <v>minimum</v>
      </c>
    </row>
    <row r="207" spans="10:18" x14ac:dyDescent="0.25">
      <c r="J207" t="s">
        <v>155</v>
      </c>
      <c r="K207">
        <v>21</v>
      </c>
      <c r="L207">
        <v>79</v>
      </c>
      <c r="M207">
        <v>173</v>
      </c>
      <c r="N207">
        <v>77</v>
      </c>
      <c r="O207" t="s">
        <v>2816</v>
      </c>
      <c r="P207" s="16">
        <v>39500000</v>
      </c>
      <c r="Q207" s="17" t="str">
        <f>IF(AND(Table4[[#This Row],[Age]]&lt;=28,Table4[[#This Row],[Prefered foot]]="left",Table4[[#This Row],[Value]]&lt;10000000),"candidate","rejected")</f>
        <v>rejected</v>
      </c>
      <c r="R207" s="17" t="str">
        <f>IF(OR(Table4[[#This Row],[Age]]&lt;=21,Table4[[#This Row],[Rating]]&gt;=85,Table4[[#This Row],[Height (cm)]]&gt;=187),"minimum","")</f>
        <v>minimum</v>
      </c>
    </row>
    <row r="208" spans="10:18" x14ac:dyDescent="0.25">
      <c r="J208" t="s">
        <v>156</v>
      </c>
      <c r="K208">
        <v>22</v>
      </c>
      <c r="L208">
        <v>78</v>
      </c>
      <c r="M208">
        <v>192</v>
      </c>
      <c r="N208">
        <v>80</v>
      </c>
      <c r="O208" t="s">
        <v>2816</v>
      </c>
      <c r="P208" s="16">
        <v>21500000</v>
      </c>
      <c r="Q208" s="17" t="str">
        <f>IF(AND(Table4[[#This Row],[Age]]&lt;=28,Table4[[#This Row],[Prefered foot]]="left",Table4[[#This Row],[Value]]&lt;10000000),"candidate","rejected")</f>
        <v>rejected</v>
      </c>
      <c r="R208" s="17" t="str">
        <f>IF(OR(Table4[[#This Row],[Age]]&lt;=21,Table4[[#This Row],[Rating]]&gt;=85,Table4[[#This Row],[Height (cm)]]&gt;=187),"minimum","")</f>
        <v>minimum</v>
      </c>
    </row>
    <row r="209" spans="10:18" x14ac:dyDescent="0.25">
      <c r="J209" t="s">
        <v>157</v>
      </c>
      <c r="K209">
        <v>23</v>
      </c>
      <c r="L209">
        <v>83</v>
      </c>
      <c r="M209">
        <v>191</v>
      </c>
      <c r="N209">
        <v>86</v>
      </c>
      <c r="O209" t="s">
        <v>2817</v>
      </c>
      <c r="P209" s="16">
        <v>44500000</v>
      </c>
      <c r="Q209" s="17" t="str">
        <f>IF(AND(Table4[[#This Row],[Age]]&lt;=28,Table4[[#This Row],[Prefered foot]]="left",Table4[[#This Row],[Value]]&lt;10000000),"candidate","rejected")</f>
        <v>rejected</v>
      </c>
      <c r="R209" s="17" t="str">
        <f>IF(OR(Table4[[#This Row],[Age]]&lt;=21,Table4[[#This Row],[Rating]]&gt;=85,Table4[[#This Row],[Height (cm)]]&gt;=187),"minimum","")</f>
        <v>minimum</v>
      </c>
    </row>
    <row r="210" spans="10:18" x14ac:dyDescent="0.25">
      <c r="J210" t="s">
        <v>158</v>
      </c>
      <c r="K210">
        <v>21</v>
      </c>
      <c r="L210">
        <v>76</v>
      </c>
      <c r="M210">
        <v>181</v>
      </c>
      <c r="N210">
        <v>76</v>
      </c>
      <c r="O210" t="s">
        <v>2816</v>
      </c>
      <c r="P210" s="16">
        <v>16000000</v>
      </c>
      <c r="Q210" s="17" t="str">
        <f>IF(AND(Table4[[#This Row],[Age]]&lt;=28,Table4[[#This Row],[Prefered foot]]="left",Table4[[#This Row],[Value]]&lt;10000000),"candidate","rejected")</f>
        <v>rejected</v>
      </c>
      <c r="R210" s="17" t="str">
        <f>IF(OR(Table4[[#This Row],[Age]]&lt;=21,Table4[[#This Row],[Rating]]&gt;=85,Table4[[#This Row],[Height (cm)]]&gt;=187),"minimum","")</f>
        <v>minimum</v>
      </c>
    </row>
    <row r="211" spans="10:18" x14ac:dyDescent="0.25">
      <c r="J211" t="s">
        <v>159</v>
      </c>
      <c r="K211">
        <v>21</v>
      </c>
      <c r="L211">
        <v>78</v>
      </c>
      <c r="M211">
        <v>186</v>
      </c>
      <c r="N211">
        <v>81</v>
      </c>
      <c r="O211" t="s">
        <v>2817</v>
      </c>
      <c r="P211" s="16">
        <v>26500000</v>
      </c>
      <c r="Q211" s="17" t="str">
        <f>IF(AND(Table4[[#This Row],[Age]]&lt;=28,Table4[[#This Row],[Prefered foot]]="left",Table4[[#This Row],[Value]]&lt;10000000),"candidate","rejected")</f>
        <v>rejected</v>
      </c>
      <c r="R211" s="17" t="str">
        <f>IF(OR(Table4[[#This Row],[Age]]&lt;=21,Table4[[#This Row],[Rating]]&gt;=85,Table4[[#This Row],[Height (cm)]]&gt;=187),"minimum","")</f>
        <v>minimum</v>
      </c>
    </row>
    <row r="212" spans="10:18" x14ac:dyDescent="0.25">
      <c r="J212" t="s">
        <v>160</v>
      </c>
      <c r="K212">
        <v>21</v>
      </c>
      <c r="L212">
        <v>78</v>
      </c>
      <c r="M212">
        <v>180</v>
      </c>
      <c r="N212">
        <v>73</v>
      </c>
      <c r="O212" t="s">
        <v>2817</v>
      </c>
      <c r="P212" s="16">
        <v>27000000</v>
      </c>
      <c r="Q212" s="17" t="str">
        <f>IF(AND(Table4[[#This Row],[Age]]&lt;=28,Table4[[#This Row],[Prefered foot]]="left",Table4[[#This Row],[Value]]&lt;10000000),"candidate","rejected")</f>
        <v>rejected</v>
      </c>
      <c r="R212" s="17" t="str">
        <f>IF(OR(Table4[[#This Row],[Age]]&lt;=21,Table4[[#This Row],[Rating]]&gt;=85,Table4[[#This Row],[Height (cm)]]&gt;=187),"minimum","")</f>
        <v>minimum</v>
      </c>
    </row>
    <row r="213" spans="10:18" x14ac:dyDescent="0.25">
      <c r="J213" t="s">
        <v>161</v>
      </c>
      <c r="K213">
        <v>19</v>
      </c>
      <c r="L213">
        <v>78</v>
      </c>
      <c r="M213">
        <v>190</v>
      </c>
      <c r="N213">
        <v>86</v>
      </c>
      <c r="O213" t="s">
        <v>2816</v>
      </c>
      <c r="P213" s="16">
        <v>28500000</v>
      </c>
      <c r="Q213" s="17" t="str">
        <f>IF(AND(Table4[[#This Row],[Age]]&lt;=28,Table4[[#This Row],[Prefered foot]]="left",Table4[[#This Row],[Value]]&lt;10000000),"candidate","rejected")</f>
        <v>rejected</v>
      </c>
      <c r="R213" s="17" t="str">
        <f>IF(OR(Table4[[#This Row],[Age]]&lt;=21,Table4[[#This Row],[Rating]]&gt;=85,Table4[[#This Row],[Height (cm)]]&gt;=187),"minimum","")</f>
        <v>minimum</v>
      </c>
    </row>
    <row r="214" spans="10:18" x14ac:dyDescent="0.25">
      <c r="J214" t="s">
        <v>162</v>
      </c>
      <c r="K214">
        <v>18</v>
      </c>
      <c r="L214">
        <v>73</v>
      </c>
      <c r="M214">
        <v>181</v>
      </c>
      <c r="N214">
        <v>79</v>
      </c>
      <c r="O214" t="s">
        <v>2816</v>
      </c>
      <c r="P214" s="16">
        <v>7000000</v>
      </c>
      <c r="Q214" s="17" t="str">
        <f>IF(AND(Table4[[#This Row],[Age]]&lt;=28,Table4[[#This Row],[Prefered foot]]="left",Table4[[#This Row],[Value]]&lt;10000000),"candidate","rejected")</f>
        <v>rejected</v>
      </c>
      <c r="R214" s="17" t="str">
        <f>IF(OR(Table4[[#This Row],[Age]]&lt;=21,Table4[[#This Row],[Rating]]&gt;=85,Table4[[#This Row],[Height (cm)]]&gt;=187),"minimum","")</f>
        <v>minimum</v>
      </c>
    </row>
    <row r="215" spans="10:18" x14ac:dyDescent="0.25">
      <c r="J215" t="s">
        <v>163</v>
      </c>
      <c r="K215">
        <v>18</v>
      </c>
      <c r="L215">
        <v>72</v>
      </c>
      <c r="M215">
        <v>178</v>
      </c>
      <c r="N215">
        <v>72</v>
      </c>
      <c r="O215" t="s">
        <v>2816</v>
      </c>
      <c r="P215" s="16">
        <v>5500000</v>
      </c>
      <c r="Q215" s="17" t="str">
        <f>IF(AND(Table4[[#This Row],[Age]]&lt;=28,Table4[[#This Row],[Prefered foot]]="left",Table4[[#This Row],[Value]]&lt;10000000),"candidate","rejected")</f>
        <v>rejected</v>
      </c>
      <c r="R215" s="17" t="str">
        <f>IF(OR(Table4[[#This Row],[Age]]&lt;=21,Table4[[#This Row],[Rating]]&gt;=85,Table4[[#This Row],[Height (cm)]]&gt;=187),"minimum","")</f>
        <v>minimum</v>
      </c>
    </row>
    <row r="216" spans="10:18" x14ac:dyDescent="0.25">
      <c r="J216" t="s">
        <v>164</v>
      </c>
      <c r="K216">
        <v>17</v>
      </c>
      <c r="L216">
        <v>70</v>
      </c>
      <c r="M216">
        <v>189</v>
      </c>
      <c r="N216">
        <v>68</v>
      </c>
      <c r="O216" t="s">
        <v>2816</v>
      </c>
      <c r="P216" s="16">
        <v>3600000</v>
      </c>
      <c r="Q216" s="17" t="str">
        <f>IF(AND(Table4[[#This Row],[Age]]&lt;=28,Table4[[#This Row],[Prefered foot]]="left",Table4[[#This Row],[Value]]&lt;10000000),"candidate","rejected")</f>
        <v>rejected</v>
      </c>
      <c r="R216" s="17" t="str">
        <f>IF(OR(Table4[[#This Row],[Age]]&lt;=21,Table4[[#This Row],[Rating]]&gt;=85,Table4[[#This Row],[Height (cm)]]&gt;=187),"minimum","")</f>
        <v>minimum</v>
      </c>
    </row>
    <row r="217" spans="10:18" x14ac:dyDescent="0.25">
      <c r="J217" t="s">
        <v>165</v>
      </c>
      <c r="K217">
        <v>31</v>
      </c>
      <c r="L217">
        <v>90</v>
      </c>
      <c r="M217">
        <v>200</v>
      </c>
      <c r="N217">
        <v>96</v>
      </c>
      <c r="O217" t="s">
        <v>2817</v>
      </c>
      <c r="P217" s="16">
        <v>63000000</v>
      </c>
      <c r="Q217" s="17" t="str">
        <f>IF(AND(Table4[[#This Row],[Age]]&lt;=28,Table4[[#This Row],[Prefered foot]]="left",Table4[[#This Row],[Value]]&lt;10000000),"candidate","rejected")</f>
        <v>rejected</v>
      </c>
      <c r="R217" s="17" t="str">
        <f>IF(OR(Table4[[#This Row],[Age]]&lt;=21,Table4[[#This Row],[Rating]]&gt;=85,Table4[[#This Row],[Height (cm)]]&gt;=187),"minimum","")</f>
        <v>minimum</v>
      </c>
    </row>
    <row r="218" spans="10:18" x14ac:dyDescent="0.25">
      <c r="J218" t="s">
        <v>166</v>
      </c>
      <c r="K218">
        <v>31</v>
      </c>
      <c r="L218">
        <v>74</v>
      </c>
      <c r="M218">
        <v>175</v>
      </c>
      <c r="N218">
        <v>75</v>
      </c>
      <c r="O218" t="s">
        <v>2816</v>
      </c>
      <c r="P218" s="16">
        <v>3000000</v>
      </c>
      <c r="Q218" s="17" t="str">
        <f>IF(AND(Table4[[#This Row],[Age]]&lt;=28,Table4[[#This Row],[Prefered foot]]="left",Table4[[#This Row],[Value]]&lt;10000000),"candidate","rejected")</f>
        <v>rejected</v>
      </c>
      <c r="R218" s="17" t="str">
        <f>IF(OR(Table4[[#This Row],[Age]]&lt;=21,Table4[[#This Row],[Rating]]&gt;=85,Table4[[#This Row],[Height (cm)]]&gt;=187),"minimum","")</f>
        <v/>
      </c>
    </row>
    <row r="219" spans="10:18" x14ac:dyDescent="0.25">
      <c r="J219" t="s">
        <v>167</v>
      </c>
      <c r="K219">
        <v>33</v>
      </c>
      <c r="L219">
        <v>82</v>
      </c>
      <c r="M219">
        <v>180</v>
      </c>
      <c r="N219">
        <v>76</v>
      </c>
      <c r="O219" t="s">
        <v>2816</v>
      </c>
      <c r="P219" s="16">
        <v>14500000</v>
      </c>
      <c r="Q219" s="17" t="str">
        <f>IF(AND(Table4[[#This Row],[Age]]&lt;=28,Table4[[#This Row],[Prefered foot]]="left",Table4[[#This Row],[Value]]&lt;10000000),"candidate","rejected")</f>
        <v>rejected</v>
      </c>
      <c r="R219" s="17" t="str">
        <f>IF(OR(Table4[[#This Row],[Age]]&lt;=21,Table4[[#This Row],[Rating]]&gt;=85,Table4[[#This Row],[Height (cm)]]&gt;=187),"minimum","")</f>
        <v/>
      </c>
    </row>
    <row r="220" spans="10:18" x14ac:dyDescent="0.25">
      <c r="J220" t="s">
        <v>168</v>
      </c>
      <c r="K220">
        <v>25</v>
      </c>
      <c r="L220">
        <v>85</v>
      </c>
      <c r="M220">
        <v>184</v>
      </c>
      <c r="N220">
        <v>81</v>
      </c>
      <c r="O220" t="s">
        <v>2817</v>
      </c>
      <c r="P220" s="16">
        <v>66000000</v>
      </c>
      <c r="Q220" s="17" t="str">
        <f>IF(AND(Table4[[#This Row],[Age]]&lt;=28,Table4[[#This Row],[Prefered foot]]="left",Table4[[#This Row],[Value]]&lt;10000000),"candidate","rejected")</f>
        <v>rejected</v>
      </c>
      <c r="R220" s="17" t="str">
        <f>IF(OR(Table4[[#This Row],[Age]]&lt;=21,Table4[[#This Row],[Rating]]&gt;=85,Table4[[#This Row],[Height (cm)]]&gt;=187),"minimum","")</f>
        <v>minimum</v>
      </c>
    </row>
    <row r="221" spans="10:18" x14ac:dyDescent="0.25">
      <c r="J221" t="s">
        <v>169</v>
      </c>
      <c r="K221">
        <v>25</v>
      </c>
      <c r="L221">
        <v>87</v>
      </c>
      <c r="M221">
        <v>195</v>
      </c>
      <c r="N221">
        <v>88</v>
      </c>
      <c r="O221" t="s">
        <v>2816</v>
      </c>
      <c r="P221" s="16">
        <v>81500000</v>
      </c>
      <c r="Q221" s="17" t="str">
        <f>IF(AND(Table4[[#This Row],[Age]]&lt;=28,Table4[[#This Row],[Prefered foot]]="left",Table4[[#This Row],[Value]]&lt;10000000),"candidate","rejected")</f>
        <v>rejected</v>
      </c>
      <c r="R221" s="17" t="str">
        <f>IF(OR(Table4[[#This Row],[Age]]&lt;=21,Table4[[#This Row],[Rating]]&gt;=85,Table4[[#This Row],[Height (cm)]]&gt;=187),"minimum","")</f>
        <v>minimum</v>
      </c>
    </row>
    <row r="222" spans="10:18" x14ac:dyDescent="0.25">
      <c r="J222" t="s">
        <v>170</v>
      </c>
      <c r="K222">
        <v>23</v>
      </c>
      <c r="L222">
        <v>72</v>
      </c>
      <c r="M222">
        <v>179</v>
      </c>
      <c r="N222">
        <v>71</v>
      </c>
      <c r="O222" t="s">
        <v>2816</v>
      </c>
      <c r="P222" s="16">
        <v>3400000</v>
      </c>
      <c r="Q222" s="17" t="str">
        <f>IF(AND(Table4[[#This Row],[Age]]&lt;=28,Table4[[#This Row],[Prefered foot]]="left",Table4[[#This Row],[Value]]&lt;10000000),"candidate","rejected")</f>
        <v>rejected</v>
      </c>
      <c r="R222" s="17" t="str">
        <f>IF(OR(Table4[[#This Row],[Age]]&lt;=21,Table4[[#This Row],[Rating]]&gt;=85,Table4[[#This Row],[Height (cm)]]&gt;=187),"minimum","")</f>
        <v/>
      </c>
    </row>
    <row r="223" spans="10:18" x14ac:dyDescent="0.25">
      <c r="J223" t="s">
        <v>171</v>
      </c>
      <c r="K223">
        <v>23</v>
      </c>
      <c r="L223">
        <v>83</v>
      </c>
      <c r="M223">
        <v>177</v>
      </c>
      <c r="N223">
        <v>75</v>
      </c>
      <c r="O223" t="s">
        <v>2816</v>
      </c>
      <c r="P223" s="16">
        <v>50000000</v>
      </c>
      <c r="Q223" s="17" t="str">
        <f>IF(AND(Table4[[#This Row],[Age]]&lt;=28,Table4[[#This Row],[Prefered foot]]="left",Table4[[#This Row],[Value]]&lt;10000000),"candidate","rejected")</f>
        <v>rejected</v>
      </c>
      <c r="R223" s="17" t="str">
        <f>IF(OR(Table4[[#This Row],[Age]]&lt;=21,Table4[[#This Row],[Rating]]&gt;=85,Table4[[#This Row],[Height (cm)]]&gt;=187),"minimum","")</f>
        <v/>
      </c>
    </row>
    <row r="224" spans="10:18" x14ac:dyDescent="0.25">
      <c r="J224" t="s">
        <v>172</v>
      </c>
      <c r="K224">
        <v>24</v>
      </c>
      <c r="L224">
        <v>81</v>
      </c>
      <c r="M224">
        <v>194</v>
      </c>
      <c r="N224">
        <v>84</v>
      </c>
      <c r="O224" t="s">
        <v>2816</v>
      </c>
      <c r="P224" s="16">
        <v>33000000</v>
      </c>
      <c r="Q224" s="17" t="str">
        <f>IF(AND(Table4[[#This Row],[Age]]&lt;=28,Table4[[#This Row],[Prefered foot]]="left",Table4[[#This Row],[Value]]&lt;10000000),"candidate","rejected")</f>
        <v>rejected</v>
      </c>
      <c r="R224" s="17" t="str">
        <f>IF(OR(Table4[[#This Row],[Age]]&lt;=21,Table4[[#This Row],[Rating]]&gt;=85,Table4[[#This Row],[Height (cm)]]&gt;=187),"minimum","")</f>
        <v>minimum</v>
      </c>
    </row>
    <row r="225" spans="10:18" x14ac:dyDescent="0.25">
      <c r="J225" t="s">
        <v>173</v>
      </c>
      <c r="K225">
        <v>20</v>
      </c>
      <c r="L225">
        <v>75</v>
      </c>
      <c r="M225">
        <v>194</v>
      </c>
      <c r="N225">
        <v>89</v>
      </c>
      <c r="O225" t="s">
        <v>2816</v>
      </c>
      <c r="P225" s="16">
        <v>10500000</v>
      </c>
      <c r="Q225" s="17" t="str">
        <f>IF(AND(Table4[[#This Row],[Age]]&lt;=28,Table4[[#This Row],[Prefered foot]]="left",Table4[[#This Row],[Value]]&lt;10000000),"candidate","rejected")</f>
        <v>rejected</v>
      </c>
      <c r="R225" s="17" t="str">
        <f>IF(OR(Table4[[#This Row],[Age]]&lt;=21,Table4[[#This Row],[Rating]]&gt;=85,Table4[[#This Row],[Height (cm)]]&gt;=187),"minimum","")</f>
        <v>minimum</v>
      </c>
    </row>
    <row r="226" spans="10:18" x14ac:dyDescent="0.25">
      <c r="J226" t="s">
        <v>174</v>
      </c>
      <c r="K226">
        <v>22</v>
      </c>
      <c r="L226">
        <v>77</v>
      </c>
      <c r="M226">
        <v>178</v>
      </c>
      <c r="N226">
        <v>72</v>
      </c>
      <c r="O226" t="s">
        <v>2817</v>
      </c>
      <c r="P226" s="16">
        <v>22500000</v>
      </c>
      <c r="Q226" s="17" t="str">
        <f>IF(AND(Table4[[#This Row],[Age]]&lt;=28,Table4[[#This Row],[Prefered foot]]="left",Table4[[#This Row],[Value]]&lt;10000000),"candidate","rejected")</f>
        <v>rejected</v>
      </c>
      <c r="R226" s="17" t="str">
        <f>IF(OR(Table4[[#This Row],[Age]]&lt;=21,Table4[[#This Row],[Rating]]&gt;=85,Table4[[#This Row],[Height (cm)]]&gt;=187),"minimum","")</f>
        <v/>
      </c>
    </row>
    <row r="227" spans="10:18" x14ac:dyDescent="0.25">
      <c r="J227" t="s">
        <v>175</v>
      </c>
      <c r="K227">
        <v>18</v>
      </c>
      <c r="L227">
        <v>65</v>
      </c>
      <c r="M227">
        <v>187</v>
      </c>
      <c r="N227">
        <v>75</v>
      </c>
      <c r="O227" t="s">
        <v>2816</v>
      </c>
      <c r="P227" s="16">
        <v>1700000</v>
      </c>
      <c r="Q227" s="17" t="str">
        <f>IF(AND(Table4[[#This Row],[Age]]&lt;=28,Table4[[#This Row],[Prefered foot]]="left",Table4[[#This Row],[Value]]&lt;10000000),"candidate","rejected")</f>
        <v>rejected</v>
      </c>
      <c r="R227" s="17" t="str">
        <f>IF(OR(Table4[[#This Row],[Age]]&lt;=21,Table4[[#This Row],[Rating]]&gt;=85,Table4[[#This Row],[Height (cm)]]&gt;=187),"minimum","")</f>
        <v>minimum</v>
      </c>
    </row>
    <row r="228" spans="10:18" x14ac:dyDescent="0.25">
      <c r="J228" t="s">
        <v>176</v>
      </c>
      <c r="K228">
        <v>23</v>
      </c>
      <c r="L228">
        <v>76</v>
      </c>
      <c r="M228">
        <v>189</v>
      </c>
      <c r="N228">
        <v>75</v>
      </c>
      <c r="O228" t="s">
        <v>2817</v>
      </c>
      <c r="P228" s="16">
        <v>14000000</v>
      </c>
      <c r="Q228" s="17" t="str">
        <f>IF(AND(Table4[[#This Row],[Age]]&lt;=28,Table4[[#This Row],[Prefered foot]]="left",Table4[[#This Row],[Value]]&lt;10000000),"candidate","rejected")</f>
        <v>rejected</v>
      </c>
      <c r="R228" s="17" t="str">
        <f>IF(OR(Table4[[#This Row],[Age]]&lt;=21,Table4[[#This Row],[Rating]]&gt;=85,Table4[[#This Row],[Height (cm)]]&gt;=187),"minimum","")</f>
        <v>minimum</v>
      </c>
    </row>
    <row r="229" spans="10:18" x14ac:dyDescent="0.25">
      <c r="J229" t="s">
        <v>177</v>
      </c>
      <c r="K229">
        <v>18</v>
      </c>
      <c r="L229">
        <v>72</v>
      </c>
      <c r="M229">
        <v>185</v>
      </c>
      <c r="N229">
        <v>77</v>
      </c>
      <c r="O229" t="s">
        <v>2816</v>
      </c>
      <c r="P229" s="16">
        <v>5000000</v>
      </c>
      <c r="Q229" s="17" t="str">
        <f>IF(AND(Table4[[#This Row],[Age]]&lt;=28,Table4[[#This Row],[Prefered foot]]="left",Table4[[#This Row],[Value]]&lt;10000000),"candidate","rejected")</f>
        <v>rejected</v>
      </c>
      <c r="R229" s="17" t="str">
        <f>IF(OR(Table4[[#This Row],[Age]]&lt;=21,Table4[[#This Row],[Rating]]&gt;=85,Table4[[#This Row],[Height (cm)]]&gt;=187),"minimum","")</f>
        <v>minimum</v>
      </c>
    </row>
    <row r="230" spans="10:18" x14ac:dyDescent="0.25">
      <c r="J230" t="s">
        <v>178</v>
      </c>
      <c r="K230">
        <v>32</v>
      </c>
      <c r="L230">
        <v>91</v>
      </c>
      <c r="M230">
        <v>181</v>
      </c>
      <c r="N230">
        <v>75</v>
      </c>
      <c r="O230" t="s">
        <v>2816</v>
      </c>
      <c r="P230" s="16">
        <v>103000000</v>
      </c>
      <c r="Q230" s="17" t="str">
        <f>IF(AND(Table4[[#This Row],[Age]]&lt;=28,Table4[[#This Row],[Prefered foot]]="left",Table4[[#This Row],[Value]]&lt;10000000),"candidate","rejected")</f>
        <v>rejected</v>
      </c>
      <c r="R230" s="17" t="str">
        <f>IF(OR(Table4[[#This Row],[Age]]&lt;=21,Table4[[#This Row],[Rating]]&gt;=85,Table4[[#This Row],[Height (cm)]]&gt;=187),"minimum","")</f>
        <v>minimum</v>
      </c>
    </row>
    <row r="231" spans="10:18" x14ac:dyDescent="0.25">
      <c r="J231" t="s">
        <v>179</v>
      </c>
      <c r="K231">
        <v>22</v>
      </c>
      <c r="L231">
        <v>82</v>
      </c>
      <c r="M231">
        <v>175</v>
      </c>
      <c r="N231">
        <v>69</v>
      </c>
      <c r="O231" t="s">
        <v>2816</v>
      </c>
      <c r="P231" s="16">
        <v>44000000</v>
      </c>
      <c r="Q231" s="17" t="str">
        <f>IF(AND(Table4[[#This Row],[Age]]&lt;=28,Table4[[#This Row],[Prefered foot]]="left",Table4[[#This Row],[Value]]&lt;10000000),"candidate","rejected")</f>
        <v>rejected</v>
      </c>
      <c r="R231" s="17" t="str">
        <f>IF(OR(Table4[[#This Row],[Age]]&lt;=21,Table4[[#This Row],[Rating]]&gt;=85,Table4[[#This Row],[Height (cm)]]&gt;=187),"minimum","")</f>
        <v/>
      </c>
    </row>
    <row r="232" spans="10:18" x14ac:dyDescent="0.25">
      <c r="J232" t="s">
        <v>180</v>
      </c>
      <c r="K232">
        <v>24</v>
      </c>
      <c r="L232">
        <v>81</v>
      </c>
      <c r="M232">
        <v>181</v>
      </c>
      <c r="N232">
        <v>74</v>
      </c>
      <c r="O232" t="s">
        <v>2816</v>
      </c>
      <c r="P232" s="16">
        <v>35500000</v>
      </c>
      <c r="Q232" s="17" t="str">
        <f>IF(AND(Table4[[#This Row],[Age]]&lt;=28,Table4[[#This Row],[Prefered foot]]="left",Table4[[#This Row],[Value]]&lt;10000000),"candidate","rejected")</f>
        <v>rejected</v>
      </c>
      <c r="R232" s="17" t="str">
        <f>IF(OR(Table4[[#This Row],[Age]]&lt;=21,Table4[[#This Row],[Rating]]&gt;=85,Table4[[#This Row],[Height (cm)]]&gt;=187),"minimum","")</f>
        <v/>
      </c>
    </row>
    <row r="233" spans="10:18" x14ac:dyDescent="0.25">
      <c r="J233" t="s">
        <v>181</v>
      </c>
      <c r="K233">
        <v>21</v>
      </c>
      <c r="L233">
        <v>76</v>
      </c>
      <c r="M233">
        <v>174</v>
      </c>
      <c r="N233">
        <v>64</v>
      </c>
      <c r="O233" t="s">
        <v>2816</v>
      </c>
      <c r="P233" s="16">
        <v>17000000</v>
      </c>
      <c r="Q233" s="17" t="str">
        <f>IF(AND(Table4[[#This Row],[Age]]&lt;=28,Table4[[#This Row],[Prefered foot]]="left",Table4[[#This Row],[Value]]&lt;10000000),"candidate","rejected")</f>
        <v>rejected</v>
      </c>
      <c r="R233" s="17" t="str">
        <f>IF(OR(Table4[[#This Row],[Age]]&lt;=21,Table4[[#This Row],[Rating]]&gt;=85,Table4[[#This Row],[Height (cm)]]&gt;=187),"minimum","")</f>
        <v>minimum</v>
      </c>
    </row>
    <row r="234" spans="10:18" x14ac:dyDescent="0.25">
      <c r="J234" t="s">
        <v>182</v>
      </c>
      <c r="K234">
        <v>20</v>
      </c>
      <c r="L234">
        <v>79</v>
      </c>
      <c r="M234">
        <v>178</v>
      </c>
      <c r="N234">
        <v>67</v>
      </c>
      <c r="O234" t="s">
        <v>2816</v>
      </c>
      <c r="P234" s="16">
        <v>29500000</v>
      </c>
      <c r="Q234" s="17" t="str">
        <f>IF(AND(Table4[[#This Row],[Age]]&lt;=28,Table4[[#This Row],[Prefered foot]]="left",Table4[[#This Row],[Value]]&lt;10000000),"candidate","rejected")</f>
        <v>rejected</v>
      </c>
      <c r="R234" s="17" t="str">
        <f>IF(OR(Table4[[#This Row],[Age]]&lt;=21,Table4[[#This Row],[Rating]]&gt;=85,Table4[[#This Row],[Height (cm)]]&gt;=187),"minimum","")</f>
        <v>minimum</v>
      </c>
    </row>
    <row r="235" spans="10:18" x14ac:dyDescent="0.25">
      <c r="J235" t="s">
        <v>183</v>
      </c>
      <c r="K235">
        <v>21</v>
      </c>
      <c r="L235">
        <v>77</v>
      </c>
      <c r="M235">
        <v>177</v>
      </c>
      <c r="N235">
        <v>73</v>
      </c>
      <c r="O235" t="s">
        <v>2816</v>
      </c>
      <c r="P235" s="16">
        <v>20000000</v>
      </c>
      <c r="Q235" s="17" t="str">
        <f>IF(AND(Table4[[#This Row],[Age]]&lt;=28,Table4[[#This Row],[Prefered foot]]="left",Table4[[#This Row],[Value]]&lt;10000000),"candidate","rejected")</f>
        <v>rejected</v>
      </c>
      <c r="R235" s="17" t="str">
        <f>IF(OR(Table4[[#This Row],[Age]]&lt;=21,Table4[[#This Row],[Rating]]&gt;=85,Table4[[#This Row],[Height (cm)]]&gt;=187),"minimum","")</f>
        <v>minimum</v>
      </c>
    </row>
    <row r="236" spans="10:18" x14ac:dyDescent="0.25">
      <c r="J236" t="s">
        <v>184</v>
      </c>
      <c r="K236">
        <v>20</v>
      </c>
      <c r="L236">
        <v>77</v>
      </c>
      <c r="M236">
        <v>187</v>
      </c>
      <c r="N236">
        <v>83</v>
      </c>
      <c r="O236" t="s">
        <v>2817</v>
      </c>
      <c r="P236" s="16">
        <v>14000000</v>
      </c>
      <c r="Q236" s="17" t="str">
        <f>IF(AND(Table4[[#This Row],[Age]]&lt;=28,Table4[[#This Row],[Prefered foot]]="left",Table4[[#This Row],[Value]]&lt;10000000),"candidate","rejected")</f>
        <v>rejected</v>
      </c>
      <c r="R236" s="17" t="str">
        <f>IF(OR(Table4[[#This Row],[Age]]&lt;=21,Table4[[#This Row],[Rating]]&gt;=85,Table4[[#This Row],[Height (cm)]]&gt;=187),"minimum","")</f>
        <v>minimum</v>
      </c>
    </row>
    <row r="237" spans="10:18" x14ac:dyDescent="0.25">
      <c r="J237" t="s">
        <v>185</v>
      </c>
      <c r="K237">
        <v>22</v>
      </c>
      <c r="L237">
        <v>77</v>
      </c>
      <c r="M237">
        <v>173</v>
      </c>
      <c r="N237">
        <v>74</v>
      </c>
      <c r="O237" t="s">
        <v>2816</v>
      </c>
      <c r="P237" s="16">
        <v>20500000</v>
      </c>
      <c r="Q237" s="17" t="str">
        <f>IF(AND(Table4[[#This Row],[Age]]&lt;=28,Table4[[#This Row],[Prefered foot]]="left",Table4[[#This Row],[Value]]&lt;10000000),"candidate","rejected")</f>
        <v>rejected</v>
      </c>
      <c r="R237" s="17" t="str">
        <f>IF(OR(Table4[[#This Row],[Age]]&lt;=21,Table4[[#This Row],[Rating]]&gt;=85,Table4[[#This Row],[Height (cm)]]&gt;=187),"minimum","")</f>
        <v/>
      </c>
    </row>
    <row r="238" spans="10:18" x14ac:dyDescent="0.25">
      <c r="J238" t="s">
        <v>186</v>
      </c>
      <c r="K238">
        <v>19</v>
      </c>
      <c r="L238">
        <v>74</v>
      </c>
      <c r="M238">
        <v>181</v>
      </c>
      <c r="N238">
        <v>71</v>
      </c>
      <c r="O238" t="s">
        <v>2816</v>
      </c>
      <c r="P238" s="16">
        <v>8500000</v>
      </c>
      <c r="Q238" s="17" t="str">
        <f>IF(AND(Table4[[#This Row],[Age]]&lt;=28,Table4[[#This Row],[Prefered foot]]="left",Table4[[#This Row],[Value]]&lt;10000000),"candidate","rejected")</f>
        <v>rejected</v>
      </c>
      <c r="R238" s="17" t="str">
        <f>IF(OR(Table4[[#This Row],[Age]]&lt;=21,Table4[[#This Row],[Rating]]&gt;=85,Table4[[#This Row],[Height (cm)]]&gt;=187),"minimum","")</f>
        <v>minimum</v>
      </c>
    </row>
    <row r="239" spans="10:18" x14ac:dyDescent="0.25">
      <c r="J239" t="s">
        <v>187</v>
      </c>
      <c r="K239">
        <v>17</v>
      </c>
      <c r="L239">
        <v>65</v>
      </c>
      <c r="M239">
        <v>174</v>
      </c>
      <c r="N239">
        <v>74</v>
      </c>
      <c r="O239" t="s">
        <v>2816</v>
      </c>
      <c r="P239" s="16">
        <v>1900000</v>
      </c>
      <c r="Q239" s="17" t="str">
        <f>IF(AND(Table4[[#This Row],[Age]]&lt;=28,Table4[[#This Row],[Prefered foot]]="left",Table4[[#This Row],[Value]]&lt;10000000),"candidate","rejected")</f>
        <v>rejected</v>
      </c>
      <c r="R239" s="17" t="str">
        <f>IF(OR(Table4[[#This Row],[Age]]&lt;=21,Table4[[#This Row],[Rating]]&gt;=85,Table4[[#This Row],[Height (cm)]]&gt;=187),"minimum","")</f>
        <v>minimum</v>
      </c>
    </row>
    <row r="240" spans="10:18" x14ac:dyDescent="0.25">
      <c r="J240" t="s">
        <v>188</v>
      </c>
      <c r="K240">
        <v>18</v>
      </c>
      <c r="L240">
        <v>68</v>
      </c>
      <c r="M240">
        <v>195</v>
      </c>
      <c r="N240">
        <v>84</v>
      </c>
      <c r="O240" t="s">
        <v>2816</v>
      </c>
      <c r="P240" s="16">
        <v>2900000</v>
      </c>
      <c r="Q240" s="17" t="str">
        <f>IF(AND(Table4[[#This Row],[Age]]&lt;=28,Table4[[#This Row],[Prefered foot]]="left",Table4[[#This Row],[Value]]&lt;10000000),"candidate","rejected")</f>
        <v>rejected</v>
      </c>
      <c r="R240" s="17" t="str">
        <f>IF(OR(Table4[[#This Row],[Age]]&lt;=21,Table4[[#This Row],[Rating]]&gt;=85,Table4[[#This Row],[Height (cm)]]&gt;=187),"minimum","")</f>
        <v>minimum</v>
      </c>
    </row>
    <row r="241" spans="10:18" x14ac:dyDescent="0.25">
      <c r="J241" t="s">
        <v>189</v>
      </c>
      <c r="K241">
        <v>21</v>
      </c>
      <c r="L241">
        <v>74</v>
      </c>
      <c r="M241">
        <v>179</v>
      </c>
      <c r="N241">
        <v>67</v>
      </c>
      <c r="O241" t="s">
        <v>2816</v>
      </c>
      <c r="P241" s="16">
        <v>9500000</v>
      </c>
      <c r="Q241" s="17" t="str">
        <f>IF(AND(Table4[[#This Row],[Age]]&lt;=28,Table4[[#This Row],[Prefered foot]]="left",Table4[[#This Row],[Value]]&lt;10000000),"candidate","rejected")</f>
        <v>rejected</v>
      </c>
      <c r="R241" s="17" t="str">
        <f>IF(OR(Table4[[#This Row],[Age]]&lt;=21,Table4[[#This Row],[Rating]]&gt;=85,Table4[[#This Row],[Height (cm)]]&gt;=187),"minimum","")</f>
        <v>minimum</v>
      </c>
    </row>
    <row r="242" spans="10:18" x14ac:dyDescent="0.25">
      <c r="J242" t="s">
        <v>190</v>
      </c>
      <c r="K242">
        <v>24</v>
      </c>
      <c r="L242">
        <v>85</v>
      </c>
      <c r="M242">
        <v>190</v>
      </c>
      <c r="N242">
        <v>75</v>
      </c>
      <c r="O242" t="s">
        <v>2817</v>
      </c>
      <c r="P242" s="16">
        <v>73500000</v>
      </c>
      <c r="Q242" s="17" t="str">
        <f>IF(AND(Table4[[#This Row],[Age]]&lt;=28,Table4[[#This Row],[Prefered foot]]="left",Table4[[#This Row],[Value]]&lt;10000000),"candidate","rejected")</f>
        <v>rejected</v>
      </c>
      <c r="R242" s="17" t="str">
        <f>IF(OR(Table4[[#This Row],[Age]]&lt;=21,Table4[[#This Row],[Rating]]&gt;=85,Table4[[#This Row],[Height (cm)]]&gt;=187),"minimum","")</f>
        <v>minimum</v>
      </c>
    </row>
    <row r="243" spans="10:18" x14ac:dyDescent="0.25">
      <c r="J243" t="s">
        <v>191</v>
      </c>
      <c r="K243">
        <v>22</v>
      </c>
      <c r="L243">
        <v>79</v>
      </c>
      <c r="M243">
        <v>185</v>
      </c>
      <c r="N243">
        <v>73</v>
      </c>
      <c r="O243" t="s">
        <v>2816</v>
      </c>
      <c r="P243" s="16">
        <v>25000000</v>
      </c>
      <c r="Q243" s="17" t="str">
        <f>IF(AND(Table4[[#This Row],[Age]]&lt;=28,Table4[[#This Row],[Prefered foot]]="left",Table4[[#This Row],[Value]]&lt;10000000),"candidate","rejected")</f>
        <v>rejected</v>
      </c>
      <c r="R243" s="17" t="str">
        <f>IF(OR(Table4[[#This Row],[Age]]&lt;=21,Table4[[#This Row],[Rating]]&gt;=85,Table4[[#This Row],[Height (cm)]]&gt;=187),"minimum","")</f>
        <v/>
      </c>
    </row>
    <row r="244" spans="10:18" x14ac:dyDescent="0.25">
      <c r="J244" t="s">
        <v>192</v>
      </c>
      <c r="K244">
        <v>22</v>
      </c>
      <c r="L244">
        <v>72</v>
      </c>
      <c r="M244">
        <v>182</v>
      </c>
      <c r="N244">
        <v>63</v>
      </c>
      <c r="O244" t="s">
        <v>2816</v>
      </c>
      <c r="P244" s="16">
        <v>3400000</v>
      </c>
      <c r="Q244" s="17" t="str">
        <f>IF(AND(Table4[[#This Row],[Age]]&lt;=28,Table4[[#This Row],[Prefered foot]]="left",Table4[[#This Row],[Value]]&lt;10000000),"candidate","rejected")</f>
        <v>rejected</v>
      </c>
      <c r="R244" s="17" t="str">
        <f>IF(OR(Table4[[#This Row],[Age]]&lt;=21,Table4[[#This Row],[Rating]]&gt;=85,Table4[[#This Row],[Height (cm)]]&gt;=187),"minimum","")</f>
        <v/>
      </c>
    </row>
    <row r="245" spans="10:18" x14ac:dyDescent="0.25">
      <c r="J245" t="s">
        <v>193</v>
      </c>
      <c r="K245">
        <v>22</v>
      </c>
      <c r="L245">
        <v>85</v>
      </c>
      <c r="M245">
        <v>193</v>
      </c>
      <c r="N245">
        <v>85</v>
      </c>
      <c r="O245" t="s">
        <v>2816</v>
      </c>
      <c r="P245" s="16">
        <v>71000000</v>
      </c>
      <c r="Q245" s="17" t="str">
        <f>IF(AND(Table4[[#This Row],[Age]]&lt;=28,Table4[[#This Row],[Prefered foot]]="left",Table4[[#This Row],[Value]]&lt;10000000),"candidate","rejected")</f>
        <v>rejected</v>
      </c>
      <c r="R245" s="17" t="str">
        <f>IF(OR(Table4[[#This Row],[Age]]&lt;=21,Table4[[#This Row],[Rating]]&gt;=85,Table4[[#This Row],[Height (cm)]]&gt;=187),"minimum","")</f>
        <v>minimum</v>
      </c>
    </row>
    <row r="246" spans="10:18" x14ac:dyDescent="0.25">
      <c r="J246" t="s">
        <v>194</v>
      </c>
      <c r="K246">
        <v>20</v>
      </c>
      <c r="L246">
        <v>77</v>
      </c>
      <c r="M246">
        <v>168</v>
      </c>
      <c r="N246">
        <v>64</v>
      </c>
      <c r="O246" t="s">
        <v>2817</v>
      </c>
      <c r="P246" s="16">
        <v>23000000</v>
      </c>
      <c r="Q246" s="17" t="str">
        <f>IF(AND(Table4[[#This Row],[Age]]&lt;=28,Table4[[#This Row],[Prefered foot]]="left",Table4[[#This Row],[Value]]&lt;10000000),"candidate","rejected")</f>
        <v>rejected</v>
      </c>
      <c r="R246" s="17" t="str">
        <f>IF(OR(Table4[[#This Row],[Age]]&lt;=21,Table4[[#This Row],[Rating]]&gt;=85,Table4[[#This Row],[Height (cm)]]&gt;=187),"minimum","")</f>
        <v>minimum</v>
      </c>
    </row>
    <row r="247" spans="10:18" x14ac:dyDescent="0.25">
      <c r="J247" t="s">
        <v>195</v>
      </c>
      <c r="K247">
        <v>21</v>
      </c>
      <c r="L247">
        <v>74</v>
      </c>
      <c r="M247">
        <v>190</v>
      </c>
      <c r="N247">
        <v>87</v>
      </c>
      <c r="O247" t="s">
        <v>2816</v>
      </c>
      <c r="P247" s="16">
        <v>9000000</v>
      </c>
      <c r="Q247" s="17" t="str">
        <f>IF(AND(Table4[[#This Row],[Age]]&lt;=28,Table4[[#This Row],[Prefered foot]]="left",Table4[[#This Row],[Value]]&lt;10000000),"candidate","rejected")</f>
        <v>rejected</v>
      </c>
      <c r="R247" s="17" t="str">
        <f>IF(OR(Table4[[#This Row],[Age]]&lt;=21,Table4[[#This Row],[Rating]]&gt;=85,Table4[[#This Row],[Height (cm)]]&gt;=187),"minimum","")</f>
        <v>minimum</v>
      </c>
    </row>
    <row r="248" spans="10:18" x14ac:dyDescent="0.25">
      <c r="J248" t="s">
        <v>196</v>
      </c>
      <c r="K248">
        <v>22</v>
      </c>
      <c r="L248">
        <v>80</v>
      </c>
      <c r="M248">
        <v>178</v>
      </c>
      <c r="N248">
        <v>70</v>
      </c>
      <c r="O248" t="s">
        <v>2816</v>
      </c>
      <c r="P248" s="16">
        <v>30000000</v>
      </c>
      <c r="Q248" s="17" t="str">
        <f>IF(AND(Table4[[#This Row],[Age]]&lt;=28,Table4[[#This Row],[Prefered foot]]="left",Table4[[#This Row],[Value]]&lt;10000000),"candidate","rejected")</f>
        <v>rejected</v>
      </c>
      <c r="R248" s="17" t="str">
        <f>IF(OR(Table4[[#This Row],[Age]]&lt;=21,Table4[[#This Row],[Rating]]&gt;=85,Table4[[#This Row],[Height (cm)]]&gt;=187),"minimum","")</f>
        <v/>
      </c>
    </row>
    <row r="249" spans="10:18" x14ac:dyDescent="0.25">
      <c r="J249" t="s">
        <v>197</v>
      </c>
      <c r="K249">
        <v>21</v>
      </c>
      <c r="L249">
        <v>82</v>
      </c>
      <c r="M249">
        <v>180</v>
      </c>
      <c r="N249">
        <v>70</v>
      </c>
      <c r="O249" t="s">
        <v>2817</v>
      </c>
      <c r="P249" s="16">
        <v>43500000</v>
      </c>
      <c r="Q249" s="17" t="str">
        <f>IF(AND(Table4[[#This Row],[Age]]&lt;=28,Table4[[#This Row],[Prefered foot]]="left",Table4[[#This Row],[Value]]&lt;10000000),"candidate","rejected")</f>
        <v>rejected</v>
      </c>
      <c r="R249" s="17" t="str">
        <f>IF(OR(Table4[[#This Row],[Age]]&lt;=21,Table4[[#This Row],[Rating]]&gt;=85,Table4[[#This Row],[Height (cm)]]&gt;=187),"minimum","")</f>
        <v>minimum</v>
      </c>
    </row>
    <row r="250" spans="10:18" x14ac:dyDescent="0.25">
      <c r="J250" t="s">
        <v>198</v>
      </c>
      <c r="K250">
        <v>22</v>
      </c>
      <c r="L250">
        <v>67</v>
      </c>
      <c r="M250">
        <v>176</v>
      </c>
      <c r="N250">
        <v>69</v>
      </c>
      <c r="O250" t="s">
        <v>2817</v>
      </c>
      <c r="P250" s="16">
        <v>2000000</v>
      </c>
      <c r="Q250" s="17" t="str">
        <f>IF(AND(Table4[[#This Row],[Age]]&lt;=28,Table4[[#This Row],[Prefered foot]]="left",Table4[[#This Row],[Value]]&lt;10000000),"candidate","rejected")</f>
        <v>candidate</v>
      </c>
      <c r="R250" s="17" t="str">
        <f>IF(OR(Table4[[#This Row],[Age]]&lt;=21,Table4[[#This Row],[Rating]]&gt;=85,Table4[[#This Row],[Height (cm)]]&gt;=187),"minimum","")</f>
        <v/>
      </c>
    </row>
    <row r="251" spans="10:18" x14ac:dyDescent="0.25">
      <c r="J251" t="s">
        <v>199</v>
      </c>
      <c r="K251">
        <v>20</v>
      </c>
      <c r="L251">
        <v>76</v>
      </c>
      <c r="M251">
        <v>178</v>
      </c>
      <c r="N251">
        <v>66</v>
      </c>
      <c r="O251" t="s">
        <v>2816</v>
      </c>
      <c r="P251" s="16">
        <v>23000000</v>
      </c>
      <c r="Q251" s="17" t="str">
        <f>IF(AND(Table4[[#This Row],[Age]]&lt;=28,Table4[[#This Row],[Prefered foot]]="left",Table4[[#This Row],[Value]]&lt;10000000),"candidate","rejected")</f>
        <v>rejected</v>
      </c>
      <c r="R251" s="17" t="str">
        <f>IF(OR(Table4[[#This Row],[Age]]&lt;=21,Table4[[#This Row],[Rating]]&gt;=85,Table4[[#This Row],[Height (cm)]]&gt;=187),"minimum","")</f>
        <v>minimum</v>
      </c>
    </row>
    <row r="252" spans="10:18" x14ac:dyDescent="0.25">
      <c r="J252" t="s">
        <v>200</v>
      </c>
      <c r="K252">
        <v>23</v>
      </c>
      <c r="L252">
        <v>79</v>
      </c>
      <c r="M252">
        <v>172</v>
      </c>
      <c r="N252">
        <v>63</v>
      </c>
      <c r="O252" t="s">
        <v>2817</v>
      </c>
      <c r="P252" s="16">
        <v>26500000</v>
      </c>
      <c r="Q252" s="17" t="str">
        <f>IF(AND(Table4[[#This Row],[Age]]&lt;=28,Table4[[#This Row],[Prefered foot]]="left",Table4[[#This Row],[Value]]&lt;10000000),"candidate","rejected")</f>
        <v>rejected</v>
      </c>
      <c r="R252" s="17" t="str">
        <f>IF(OR(Table4[[#This Row],[Age]]&lt;=21,Table4[[#This Row],[Rating]]&gt;=85,Table4[[#This Row],[Height (cm)]]&gt;=187),"minimum","")</f>
        <v/>
      </c>
    </row>
    <row r="253" spans="10:18" x14ac:dyDescent="0.25">
      <c r="J253" t="s">
        <v>201</v>
      </c>
      <c r="K253">
        <v>23</v>
      </c>
      <c r="L253">
        <v>78</v>
      </c>
      <c r="M253">
        <v>168</v>
      </c>
      <c r="N253">
        <v>62</v>
      </c>
      <c r="O253" t="s">
        <v>2817</v>
      </c>
      <c r="P253" s="16">
        <v>31000000</v>
      </c>
      <c r="Q253" s="17" t="str">
        <f>IF(AND(Table4[[#This Row],[Age]]&lt;=28,Table4[[#This Row],[Prefered foot]]="left",Table4[[#This Row],[Value]]&lt;10000000),"candidate","rejected")</f>
        <v>rejected</v>
      </c>
      <c r="R253" s="17" t="str">
        <f>IF(OR(Table4[[#This Row],[Age]]&lt;=21,Table4[[#This Row],[Rating]]&gt;=85,Table4[[#This Row],[Height (cm)]]&gt;=187),"minimum","")</f>
        <v/>
      </c>
    </row>
    <row r="254" spans="10:18" x14ac:dyDescent="0.25">
      <c r="J254" t="s">
        <v>189</v>
      </c>
      <c r="K254">
        <v>21</v>
      </c>
      <c r="L254">
        <v>74</v>
      </c>
      <c r="M254">
        <v>179</v>
      </c>
      <c r="N254">
        <v>67</v>
      </c>
      <c r="O254" t="s">
        <v>2816</v>
      </c>
      <c r="P254" s="16">
        <v>9500000</v>
      </c>
      <c r="Q254" s="17" t="str">
        <f>IF(AND(Table4[[#This Row],[Age]]&lt;=28,Table4[[#This Row],[Prefered foot]]="left",Table4[[#This Row],[Value]]&lt;10000000),"candidate","rejected")</f>
        <v>rejected</v>
      </c>
      <c r="R254" s="17" t="str">
        <f>IF(OR(Table4[[#This Row],[Age]]&lt;=21,Table4[[#This Row],[Rating]]&gt;=85,Table4[[#This Row],[Height (cm)]]&gt;=187),"minimum","")</f>
        <v>minimum</v>
      </c>
    </row>
    <row r="255" spans="10:18" x14ac:dyDescent="0.25">
      <c r="J255" t="s">
        <v>202</v>
      </c>
      <c r="K255">
        <v>19</v>
      </c>
      <c r="L255">
        <v>75</v>
      </c>
      <c r="M255">
        <v>182</v>
      </c>
      <c r="N255">
        <v>78</v>
      </c>
      <c r="O255" t="s">
        <v>2817</v>
      </c>
      <c r="P255" s="16">
        <v>11500000</v>
      </c>
      <c r="Q255" s="17" t="str">
        <f>IF(AND(Table4[[#This Row],[Age]]&lt;=28,Table4[[#This Row],[Prefered foot]]="left",Table4[[#This Row],[Value]]&lt;10000000),"candidate","rejected")</f>
        <v>rejected</v>
      </c>
      <c r="R255" s="17" t="str">
        <f>IF(OR(Table4[[#This Row],[Age]]&lt;=21,Table4[[#This Row],[Rating]]&gt;=85,Table4[[#This Row],[Height (cm)]]&gt;=187),"minimum","")</f>
        <v>minimum</v>
      </c>
    </row>
    <row r="256" spans="10:18" x14ac:dyDescent="0.25">
      <c r="J256" t="s">
        <v>203</v>
      </c>
      <c r="K256">
        <v>32</v>
      </c>
      <c r="L256">
        <v>88</v>
      </c>
      <c r="M256">
        <v>176</v>
      </c>
      <c r="N256">
        <v>73</v>
      </c>
      <c r="O256" t="s">
        <v>2817</v>
      </c>
      <c r="P256" s="16">
        <v>74000000</v>
      </c>
      <c r="Q256" s="17" t="str">
        <f>IF(AND(Table4[[#This Row],[Age]]&lt;=28,Table4[[#This Row],[Prefered foot]]="left",Table4[[#This Row],[Value]]&lt;10000000),"candidate","rejected")</f>
        <v>rejected</v>
      </c>
      <c r="R256" s="17" t="str">
        <f>IF(OR(Table4[[#This Row],[Age]]&lt;=21,Table4[[#This Row],[Rating]]&gt;=85,Table4[[#This Row],[Height (cm)]]&gt;=187),"minimum","")</f>
        <v>minimum</v>
      </c>
    </row>
    <row r="257" spans="10:18" x14ac:dyDescent="0.25">
      <c r="J257" t="s">
        <v>204</v>
      </c>
      <c r="K257">
        <v>30</v>
      </c>
      <c r="L257">
        <v>81</v>
      </c>
      <c r="M257">
        <v>188</v>
      </c>
      <c r="N257">
        <v>83</v>
      </c>
      <c r="O257" t="s">
        <v>2816</v>
      </c>
      <c r="P257" s="16">
        <v>25500000</v>
      </c>
      <c r="Q257" s="17" t="str">
        <f>IF(AND(Table4[[#This Row],[Age]]&lt;=28,Table4[[#This Row],[Prefered foot]]="left",Table4[[#This Row],[Value]]&lt;10000000),"candidate","rejected")</f>
        <v>rejected</v>
      </c>
      <c r="R257" s="17" t="str">
        <f>IF(OR(Table4[[#This Row],[Age]]&lt;=21,Table4[[#This Row],[Rating]]&gt;=85,Table4[[#This Row],[Height (cm)]]&gt;=187),"minimum","")</f>
        <v>minimum</v>
      </c>
    </row>
    <row r="258" spans="10:18" x14ac:dyDescent="0.25">
      <c r="J258" t="s">
        <v>205</v>
      </c>
      <c r="K258">
        <v>27</v>
      </c>
      <c r="L258">
        <v>75</v>
      </c>
      <c r="M258">
        <v>178</v>
      </c>
      <c r="N258">
        <v>86</v>
      </c>
      <c r="O258" t="s">
        <v>2816</v>
      </c>
      <c r="P258" s="16">
        <v>6000000</v>
      </c>
      <c r="Q258" s="17" t="str">
        <f>IF(AND(Table4[[#This Row],[Age]]&lt;=28,Table4[[#This Row],[Prefered foot]]="left",Table4[[#This Row],[Value]]&lt;10000000),"candidate","rejected")</f>
        <v>rejected</v>
      </c>
      <c r="R258" s="17" t="str">
        <f>IF(OR(Table4[[#This Row],[Age]]&lt;=21,Table4[[#This Row],[Rating]]&gt;=85,Table4[[#This Row],[Height (cm)]]&gt;=187),"minimum","")</f>
        <v/>
      </c>
    </row>
    <row r="259" spans="10:18" x14ac:dyDescent="0.25">
      <c r="J259" t="s">
        <v>206</v>
      </c>
      <c r="K259">
        <v>27</v>
      </c>
      <c r="L259">
        <v>84</v>
      </c>
      <c r="M259">
        <v>180</v>
      </c>
      <c r="N259">
        <v>70</v>
      </c>
      <c r="O259" t="s">
        <v>2816</v>
      </c>
      <c r="P259" s="16">
        <v>39500000</v>
      </c>
      <c r="Q259" s="17" t="str">
        <f>IF(AND(Table4[[#This Row],[Age]]&lt;=28,Table4[[#This Row],[Prefered foot]]="left",Table4[[#This Row],[Value]]&lt;10000000),"candidate","rejected")</f>
        <v>rejected</v>
      </c>
      <c r="R259" s="17" t="str">
        <f>IF(OR(Table4[[#This Row],[Age]]&lt;=21,Table4[[#This Row],[Rating]]&gt;=85,Table4[[#This Row],[Height (cm)]]&gt;=187),"minimum","")</f>
        <v/>
      </c>
    </row>
    <row r="260" spans="10:18" x14ac:dyDescent="0.25">
      <c r="J260" t="s">
        <v>207</v>
      </c>
      <c r="K260">
        <v>25</v>
      </c>
      <c r="L260">
        <v>80</v>
      </c>
      <c r="M260">
        <v>195</v>
      </c>
      <c r="N260">
        <v>86</v>
      </c>
      <c r="O260" t="s">
        <v>2816</v>
      </c>
      <c r="P260" s="16">
        <v>28500000</v>
      </c>
      <c r="Q260" s="17" t="str">
        <f>IF(AND(Table4[[#This Row],[Age]]&lt;=28,Table4[[#This Row],[Prefered foot]]="left",Table4[[#This Row],[Value]]&lt;10000000),"candidate","rejected")</f>
        <v>rejected</v>
      </c>
      <c r="R260" s="17" t="str">
        <f>IF(OR(Table4[[#This Row],[Age]]&lt;=21,Table4[[#This Row],[Rating]]&gt;=85,Table4[[#This Row],[Height (cm)]]&gt;=187),"minimum","")</f>
        <v>minimum</v>
      </c>
    </row>
    <row r="261" spans="10:18" x14ac:dyDescent="0.25">
      <c r="J261" t="s">
        <v>208</v>
      </c>
      <c r="K261">
        <v>27</v>
      </c>
      <c r="L261">
        <v>90</v>
      </c>
      <c r="M261">
        <v>191</v>
      </c>
      <c r="N261">
        <v>82</v>
      </c>
      <c r="O261" t="s">
        <v>2816</v>
      </c>
      <c r="P261" s="16">
        <v>129500000</v>
      </c>
      <c r="Q261" s="17" t="str">
        <f>IF(AND(Table4[[#This Row],[Age]]&lt;=28,Table4[[#This Row],[Prefered foot]]="left",Table4[[#This Row],[Value]]&lt;10000000),"candidate","rejected")</f>
        <v>rejected</v>
      </c>
      <c r="R261" s="17" t="str">
        <f>IF(OR(Table4[[#This Row],[Age]]&lt;=21,Table4[[#This Row],[Rating]]&gt;=85,Table4[[#This Row],[Height (cm)]]&gt;=187),"minimum","")</f>
        <v>minimum</v>
      </c>
    </row>
    <row r="262" spans="10:18" x14ac:dyDescent="0.25">
      <c r="J262" t="s">
        <v>209</v>
      </c>
      <c r="K262">
        <v>23</v>
      </c>
      <c r="L262">
        <v>83</v>
      </c>
      <c r="M262">
        <v>192</v>
      </c>
      <c r="N262">
        <v>84</v>
      </c>
      <c r="O262" t="s">
        <v>2816</v>
      </c>
      <c r="P262" s="16">
        <v>46500000</v>
      </c>
      <c r="Q262" s="17" t="str">
        <f>IF(AND(Table4[[#This Row],[Age]]&lt;=28,Table4[[#This Row],[Prefered foot]]="left",Table4[[#This Row],[Value]]&lt;10000000),"candidate","rejected")</f>
        <v>rejected</v>
      </c>
      <c r="R262" s="17" t="str">
        <f>IF(OR(Table4[[#This Row],[Age]]&lt;=21,Table4[[#This Row],[Rating]]&gt;=85,Table4[[#This Row],[Height (cm)]]&gt;=187),"minimum","")</f>
        <v>minimum</v>
      </c>
    </row>
    <row r="263" spans="10:18" x14ac:dyDescent="0.25">
      <c r="J263" t="s">
        <v>210</v>
      </c>
      <c r="K263">
        <v>24</v>
      </c>
      <c r="L263">
        <v>79</v>
      </c>
      <c r="M263">
        <v>190</v>
      </c>
      <c r="N263">
        <v>86</v>
      </c>
      <c r="O263" t="s">
        <v>2817</v>
      </c>
      <c r="P263" s="16">
        <v>25000000</v>
      </c>
      <c r="Q263" s="17" t="str">
        <f>IF(AND(Table4[[#This Row],[Age]]&lt;=28,Table4[[#This Row],[Prefered foot]]="left",Table4[[#This Row],[Value]]&lt;10000000),"candidate","rejected")</f>
        <v>rejected</v>
      </c>
      <c r="R263" s="17" t="str">
        <f>IF(OR(Table4[[#This Row],[Age]]&lt;=21,Table4[[#This Row],[Rating]]&gt;=85,Table4[[#This Row],[Height (cm)]]&gt;=187),"minimum","")</f>
        <v>minimum</v>
      </c>
    </row>
    <row r="264" spans="10:18" x14ac:dyDescent="0.25">
      <c r="J264" t="s">
        <v>211</v>
      </c>
      <c r="K264">
        <v>23</v>
      </c>
      <c r="L264">
        <v>82</v>
      </c>
      <c r="M264">
        <v>188</v>
      </c>
      <c r="N264">
        <v>77</v>
      </c>
      <c r="O264" t="s">
        <v>2816</v>
      </c>
      <c r="P264" s="16">
        <v>46000000</v>
      </c>
      <c r="Q264" s="17" t="str">
        <f>IF(AND(Table4[[#This Row],[Age]]&lt;=28,Table4[[#This Row],[Prefered foot]]="left",Table4[[#This Row],[Value]]&lt;10000000),"candidate","rejected")</f>
        <v>rejected</v>
      </c>
      <c r="R264" s="17" t="str">
        <f>IF(OR(Table4[[#This Row],[Age]]&lt;=21,Table4[[#This Row],[Rating]]&gt;=85,Table4[[#This Row],[Height (cm)]]&gt;=187),"minimum","")</f>
        <v>minimum</v>
      </c>
    </row>
    <row r="265" spans="10:18" x14ac:dyDescent="0.25">
      <c r="J265" t="s">
        <v>212</v>
      </c>
      <c r="K265">
        <v>22</v>
      </c>
      <c r="L265">
        <v>75</v>
      </c>
      <c r="M265">
        <v>180</v>
      </c>
      <c r="N265">
        <v>68</v>
      </c>
      <c r="O265" t="s">
        <v>2816</v>
      </c>
      <c r="P265" s="16">
        <v>0</v>
      </c>
      <c r="Q265" s="17" t="str">
        <f>IF(AND(Table4[[#This Row],[Age]]&lt;=28,Table4[[#This Row],[Prefered foot]]="left",Table4[[#This Row],[Value]]&lt;10000000),"candidate","rejected")</f>
        <v>rejected</v>
      </c>
      <c r="R265" s="17" t="str">
        <f>IF(OR(Table4[[#This Row],[Age]]&lt;=21,Table4[[#This Row],[Rating]]&gt;=85,Table4[[#This Row],[Height (cm)]]&gt;=187),"minimum","")</f>
        <v/>
      </c>
    </row>
    <row r="266" spans="10:18" x14ac:dyDescent="0.25">
      <c r="J266" t="s">
        <v>213</v>
      </c>
      <c r="K266">
        <v>22</v>
      </c>
      <c r="L266">
        <v>80</v>
      </c>
      <c r="M266">
        <v>177</v>
      </c>
      <c r="N266">
        <v>70</v>
      </c>
      <c r="O266" t="s">
        <v>2817</v>
      </c>
      <c r="P266" s="16">
        <v>34000000</v>
      </c>
      <c r="Q266" s="17" t="str">
        <f>IF(AND(Table4[[#This Row],[Age]]&lt;=28,Table4[[#This Row],[Prefered foot]]="left",Table4[[#This Row],[Value]]&lt;10000000),"candidate","rejected")</f>
        <v>rejected</v>
      </c>
      <c r="R266" s="17" t="str">
        <f>IF(OR(Table4[[#This Row],[Age]]&lt;=21,Table4[[#This Row],[Rating]]&gt;=85,Table4[[#This Row],[Height (cm)]]&gt;=187),"minimum","")</f>
        <v/>
      </c>
    </row>
    <row r="267" spans="10:18" x14ac:dyDescent="0.25">
      <c r="J267" t="s">
        <v>214</v>
      </c>
      <c r="K267">
        <v>22</v>
      </c>
      <c r="L267">
        <v>82</v>
      </c>
      <c r="M267">
        <v>178</v>
      </c>
      <c r="N267">
        <v>78</v>
      </c>
      <c r="O267" t="s">
        <v>2816</v>
      </c>
      <c r="P267" s="16">
        <v>48500000</v>
      </c>
      <c r="Q267" s="17" t="str">
        <f>IF(AND(Table4[[#This Row],[Age]]&lt;=28,Table4[[#This Row],[Prefered foot]]="left",Table4[[#This Row],[Value]]&lt;10000000),"candidate","rejected")</f>
        <v>rejected</v>
      </c>
      <c r="R267" s="17" t="str">
        <f>IF(OR(Table4[[#This Row],[Age]]&lt;=21,Table4[[#This Row],[Rating]]&gt;=85,Table4[[#This Row],[Height (cm)]]&gt;=187),"minimum","")</f>
        <v/>
      </c>
    </row>
    <row r="268" spans="10:18" x14ac:dyDescent="0.25">
      <c r="J268" t="s">
        <v>215</v>
      </c>
      <c r="K268">
        <v>22</v>
      </c>
      <c r="L268">
        <v>78</v>
      </c>
      <c r="M268">
        <v>173</v>
      </c>
      <c r="N268">
        <v>68</v>
      </c>
      <c r="O268" t="s">
        <v>2816</v>
      </c>
      <c r="P268" s="16">
        <v>20000000</v>
      </c>
      <c r="Q268" s="17" t="str">
        <f>IF(AND(Table4[[#This Row],[Age]]&lt;=28,Table4[[#This Row],[Prefered foot]]="left",Table4[[#This Row],[Value]]&lt;10000000),"candidate","rejected")</f>
        <v>rejected</v>
      </c>
      <c r="R268" s="17" t="str">
        <f>IF(OR(Table4[[#This Row],[Age]]&lt;=21,Table4[[#This Row],[Rating]]&gt;=85,Table4[[#This Row],[Height (cm)]]&gt;=187),"minimum","")</f>
        <v/>
      </c>
    </row>
    <row r="269" spans="10:18" x14ac:dyDescent="0.25">
      <c r="J269" t="s">
        <v>216</v>
      </c>
      <c r="K269">
        <v>21</v>
      </c>
      <c r="L269">
        <v>78</v>
      </c>
      <c r="M269">
        <v>180</v>
      </c>
      <c r="N269">
        <v>78</v>
      </c>
      <c r="O269" t="s">
        <v>2816</v>
      </c>
      <c r="P269" s="16">
        <v>32000000</v>
      </c>
      <c r="Q269" s="17" t="str">
        <f>IF(AND(Table4[[#This Row],[Age]]&lt;=28,Table4[[#This Row],[Prefered foot]]="left",Table4[[#This Row],[Value]]&lt;10000000),"candidate","rejected")</f>
        <v>rejected</v>
      </c>
      <c r="R269" s="17" t="str">
        <f>IF(OR(Table4[[#This Row],[Age]]&lt;=21,Table4[[#This Row],[Rating]]&gt;=85,Table4[[#This Row],[Height (cm)]]&gt;=187),"minimum","")</f>
        <v>minimum</v>
      </c>
    </row>
    <row r="270" spans="10:18" x14ac:dyDescent="0.25">
      <c r="J270" t="s">
        <v>217</v>
      </c>
      <c r="K270">
        <v>22</v>
      </c>
      <c r="L270">
        <v>81</v>
      </c>
      <c r="M270">
        <v>182</v>
      </c>
      <c r="N270">
        <v>77</v>
      </c>
      <c r="O270" t="s">
        <v>2816</v>
      </c>
      <c r="P270" s="16">
        <v>36500000</v>
      </c>
      <c r="Q270" s="17" t="str">
        <f>IF(AND(Table4[[#This Row],[Age]]&lt;=28,Table4[[#This Row],[Prefered foot]]="left",Table4[[#This Row],[Value]]&lt;10000000),"candidate","rejected")</f>
        <v>rejected</v>
      </c>
      <c r="R270" s="17" t="str">
        <f>IF(OR(Table4[[#This Row],[Age]]&lt;=21,Table4[[#This Row],[Rating]]&gt;=85,Table4[[#This Row],[Height (cm)]]&gt;=187),"minimum","")</f>
        <v/>
      </c>
    </row>
    <row r="271" spans="10:18" x14ac:dyDescent="0.25">
      <c r="J271" t="s">
        <v>218</v>
      </c>
      <c r="K271">
        <v>20</v>
      </c>
      <c r="L271">
        <v>75</v>
      </c>
      <c r="M271">
        <v>185</v>
      </c>
      <c r="N271">
        <v>72</v>
      </c>
      <c r="O271" t="s">
        <v>2816</v>
      </c>
      <c r="P271" s="16">
        <v>12500000</v>
      </c>
      <c r="Q271" s="17" t="str">
        <f>IF(AND(Table4[[#This Row],[Age]]&lt;=28,Table4[[#This Row],[Prefered foot]]="left",Table4[[#This Row],[Value]]&lt;10000000),"candidate","rejected")</f>
        <v>rejected</v>
      </c>
      <c r="R271" s="17" t="str">
        <f>IF(OR(Table4[[#This Row],[Age]]&lt;=21,Table4[[#This Row],[Rating]]&gt;=85,Table4[[#This Row],[Height (cm)]]&gt;=187),"minimum","")</f>
        <v>minimum</v>
      </c>
    </row>
    <row r="272" spans="10:18" x14ac:dyDescent="0.25">
      <c r="J272" t="s">
        <v>219</v>
      </c>
      <c r="K272">
        <v>21</v>
      </c>
      <c r="L272">
        <v>76</v>
      </c>
      <c r="M272">
        <v>191</v>
      </c>
      <c r="N272">
        <v>80</v>
      </c>
      <c r="O272" t="s">
        <v>2816</v>
      </c>
      <c r="P272" s="16">
        <v>15500000</v>
      </c>
      <c r="Q272" s="17" t="str">
        <f>IF(AND(Table4[[#This Row],[Age]]&lt;=28,Table4[[#This Row],[Prefered foot]]="left",Table4[[#This Row],[Value]]&lt;10000000),"candidate","rejected")</f>
        <v>rejected</v>
      </c>
      <c r="R272" s="17" t="str">
        <f>IF(OR(Table4[[#This Row],[Age]]&lt;=21,Table4[[#This Row],[Rating]]&gt;=85,Table4[[#This Row],[Height (cm)]]&gt;=187),"minimum","")</f>
        <v>minimum</v>
      </c>
    </row>
    <row r="273" spans="10:18" x14ac:dyDescent="0.25">
      <c r="J273" t="s">
        <v>220</v>
      </c>
      <c r="K273">
        <v>22</v>
      </c>
      <c r="L273">
        <v>77</v>
      </c>
      <c r="M273">
        <v>187</v>
      </c>
      <c r="N273">
        <v>78</v>
      </c>
      <c r="O273" t="s">
        <v>2816</v>
      </c>
      <c r="P273" s="16">
        <v>21500000</v>
      </c>
      <c r="Q273" s="17" t="str">
        <f>IF(AND(Table4[[#This Row],[Age]]&lt;=28,Table4[[#This Row],[Prefered foot]]="left",Table4[[#This Row],[Value]]&lt;10000000),"candidate","rejected")</f>
        <v>rejected</v>
      </c>
      <c r="R273" s="17" t="str">
        <f>IF(OR(Table4[[#This Row],[Age]]&lt;=21,Table4[[#This Row],[Rating]]&gt;=85,Table4[[#This Row],[Height (cm)]]&gt;=187),"minimum","")</f>
        <v>minimum</v>
      </c>
    </row>
    <row r="274" spans="10:18" x14ac:dyDescent="0.25">
      <c r="J274" t="s">
        <v>221</v>
      </c>
      <c r="K274">
        <v>19</v>
      </c>
      <c r="L274">
        <v>69</v>
      </c>
      <c r="M274">
        <v>187</v>
      </c>
      <c r="N274">
        <v>77</v>
      </c>
      <c r="O274" t="s">
        <v>2816</v>
      </c>
      <c r="P274" s="16">
        <v>3300000</v>
      </c>
      <c r="Q274" s="17" t="str">
        <f>IF(AND(Table4[[#This Row],[Age]]&lt;=28,Table4[[#This Row],[Prefered foot]]="left",Table4[[#This Row],[Value]]&lt;10000000),"candidate","rejected")</f>
        <v>rejected</v>
      </c>
      <c r="R274" s="17" t="str">
        <f>IF(OR(Table4[[#This Row],[Age]]&lt;=21,Table4[[#This Row],[Rating]]&gt;=85,Table4[[#This Row],[Height (cm)]]&gt;=187),"minimum","")</f>
        <v>minimum</v>
      </c>
    </row>
    <row r="275" spans="10:18" x14ac:dyDescent="0.25">
      <c r="J275" t="s">
        <v>222</v>
      </c>
      <c r="K275">
        <v>20</v>
      </c>
      <c r="L275">
        <v>77</v>
      </c>
      <c r="M275">
        <v>181</v>
      </c>
      <c r="N275">
        <v>77</v>
      </c>
      <c r="O275" t="s">
        <v>2816</v>
      </c>
      <c r="P275" s="16">
        <v>21000000</v>
      </c>
      <c r="Q275" s="17" t="str">
        <f>IF(AND(Table4[[#This Row],[Age]]&lt;=28,Table4[[#This Row],[Prefered foot]]="left",Table4[[#This Row],[Value]]&lt;10000000),"candidate","rejected")</f>
        <v>rejected</v>
      </c>
      <c r="R275" s="17" t="str">
        <f>IF(OR(Table4[[#This Row],[Age]]&lt;=21,Table4[[#This Row],[Rating]]&gt;=85,Table4[[#This Row],[Height (cm)]]&gt;=187),"minimum","")</f>
        <v>minimum</v>
      </c>
    </row>
    <row r="276" spans="10:18" x14ac:dyDescent="0.25">
      <c r="J276" t="s">
        <v>223</v>
      </c>
      <c r="K276">
        <v>18</v>
      </c>
      <c r="L276">
        <v>83</v>
      </c>
      <c r="M276">
        <v>173</v>
      </c>
      <c r="N276">
        <v>70</v>
      </c>
      <c r="O276" t="s">
        <v>2816</v>
      </c>
      <c r="P276" s="16">
        <v>68500000</v>
      </c>
      <c r="Q276" s="17" t="str">
        <f>IF(AND(Table4[[#This Row],[Age]]&lt;=28,Table4[[#This Row],[Prefered foot]]="left",Table4[[#This Row],[Value]]&lt;10000000),"candidate","rejected")</f>
        <v>rejected</v>
      </c>
      <c r="R276" s="17" t="str">
        <f>IF(OR(Table4[[#This Row],[Age]]&lt;=21,Table4[[#This Row],[Rating]]&gt;=85,Table4[[#This Row],[Height (cm)]]&gt;=187),"minimum","")</f>
        <v>minimum</v>
      </c>
    </row>
    <row r="277" spans="10:18" x14ac:dyDescent="0.25">
      <c r="J277" t="s">
        <v>224</v>
      </c>
      <c r="K277">
        <v>38</v>
      </c>
      <c r="L277">
        <v>84</v>
      </c>
      <c r="M277">
        <v>183</v>
      </c>
      <c r="N277">
        <v>79</v>
      </c>
      <c r="O277" t="s">
        <v>2816</v>
      </c>
      <c r="P277" s="16">
        <v>7500000</v>
      </c>
      <c r="Q277" s="17" t="str">
        <f>IF(AND(Table4[[#This Row],[Age]]&lt;=28,Table4[[#This Row],[Prefered foot]]="left",Table4[[#This Row],[Value]]&lt;10000000),"candidate","rejected")</f>
        <v>rejected</v>
      </c>
      <c r="R277" s="17" t="str">
        <f>IF(OR(Table4[[#This Row],[Age]]&lt;=21,Table4[[#This Row],[Rating]]&gt;=85,Table4[[#This Row],[Height (cm)]]&gt;=187),"minimum","")</f>
        <v/>
      </c>
    </row>
    <row r="278" spans="10:18" x14ac:dyDescent="0.25">
      <c r="J278" t="s">
        <v>225</v>
      </c>
      <c r="K278">
        <v>30</v>
      </c>
      <c r="L278">
        <v>72</v>
      </c>
      <c r="M278">
        <v>196</v>
      </c>
      <c r="N278">
        <v>83</v>
      </c>
      <c r="O278" t="s">
        <v>2816</v>
      </c>
      <c r="P278" s="16">
        <v>2300000</v>
      </c>
      <c r="Q278" s="17" t="str">
        <f>IF(AND(Table4[[#This Row],[Age]]&lt;=28,Table4[[#This Row],[Prefered foot]]="left",Table4[[#This Row],[Value]]&lt;10000000),"candidate","rejected")</f>
        <v>rejected</v>
      </c>
      <c r="R278" s="17" t="str">
        <f>IF(OR(Table4[[#This Row],[Age]]&lt;=21,Table4[[#This Row],[Rating]]&gt;=85,Table4[[#This Row],[Height (cm)]]&gt;=187),"minimum","")</f>
        <v>minimum</v>
      </c>
    </row>
    <row r="279" spans="10:18" x14ac:dyDescent="0.25">
      <c r="J279" t="s">
        <v>226</v>
      </c>
      <c r="K279">
        <v>25</v>
      </c>
      <c r="L279">
        <v>76</v>
      </c>
      <c r="M279">
        <v>196</v>
      </c>
      <c r="N279">
        <v>80</v>
      </c>
      <c r="O279" t="s">
        <v>2816</v>
      </c>
      <c r="P279" s="16">
        <v>10000000</v>
      </c>
      <c r="Q279" s="17" t="str">
        <f>IF(AND(Table4[[#This Row],[Age]]&lt;=28,Table4[[#This Row],[Prefered foot]]="left",Table4[[#This Row],[Value]]&lt;10000000),"candidate","rejected")</f>
        <v>rejected</v>
      </c>
      <c r="R279" s="17" t="str">
        <f>IF(OR(Table4[[#This Row],[Age]]&lt;=21,Table4[[#This Row],[Rating]]&gt;=85,Table4[[#This Row],[Height (cm)]]&gt;=187),"minimum","")</f>
        <v>minimum</v>
      </c>
    </row>
    <row r="280" spans="10:18" x14ac:dyDescent="0.25">
      <c r="J280" t="s">
        <v>227</v>
      </c>
      <c r="K280">
        <v>24</v>
      </c>
      <c r="L280">
        <v>86</v>
      </c>
      <c r="M280">
        <v>180</v>
      </c>
      <c r="N280">
        <v>72</v>
      </c>
      <c r="O280" t="s">
        <v>2816</v>
      </c>
      <c r="P280" s="16">
        <v>81000000</v>
      </c>
      <c r="Q280" s="17" t="str">
        <f>IF(AND(Table4[[#This Row],[Age]]&lt;=28,Table4[[#This Row],[Prefered foot]]="left",Table4[[#This Row],[Value]]&lt;10000000),"candidate","rejected")</f>
        <v>rejected</v>
      </c>
      <c r="R280" s="17" t="str">
        <f>IF(OR(Table4[[#This Row],[Age]]&lt;=21,Table4[[#This Row],[Rating]]&gt;=85,Table4[[#This Row],[Height (cm)]]&gt;=187),"minimum","")</f>
        <v>minimum</v>
      </c>
    </row>
    <row r="281" spans="10:18" x14ac:dyDescent="0.25">
      <c r="J281" t="s">
        <v>228</v>
      </c>
      <c r="K281">
        <v>23</v>
      </c>
      <c r="L281">
        <v>79</v>
      </c>
      <c r="M281">
        <v>172</v>
      </c>
      <c r="N281">
        <v>62</v>
      </c>
      <c r="O281" t="s">
        <v>2817</v>
      </c>
      <c r="P281" s="16">
        <v>25000000</v>
      </c>
      <c r="Q281" s="17" t="str">
        <f>IF(AND(Table4[[#This Row],[Age]]&lt;=28,Table4[[#This Row],[Prefered foot]]="left",Table4[[#This Row],[Value]]&lt;10000000),"candidate","rejected")</f>
        <v>rejected</v>
      </c>
      <c r="R281" s="17" t="str">
        <f>IF(OR(Table4[[#This Row],[Age]]&lt;=21,Table4[[#This Row],[Rating]]&gt;=85,Table4[[#This Row],[Height (cm)]]&gt;=187),"minimum","")</f>
        <v/>
      </c>
    </row>
    <row r="282" spans="10:18" x14ac:dyDescent="0.25">
      <c r="J282" t="s">
        <v>229</v>
      </c>
      <c r="K282">
        <v>25</v>
      </c>
      <c r="L282">
        <v>86</v>
      </c>
      <c r="M282">
        <v>186</v>
      </c>
      <c r="N282">
        <v>78</v>
      </c>
      <c r="O282" t="s">
        <v>2816</v>
      </c>
      <c r="P282" s="16">
        <v>80000000</v>
      </c>
      <c r="Q282" s="17" t="str">
        <f>IF(AND(Table4[[#This Row],[Age]]&lt;=28,Table4[[#This Row],[Prefered foot]]="left",Table4[[#This Row],[Value]]&lt;10000000),"candidate","rejected")</f>
        <v>rejected</v>
      </c>
      <c r="R282" s="17" t="str">
        <f>IF(OR(Table4[[#This Row],[Age]]&lt;=21,Table4[[#This Row],[Rating]]&gt;=85,Table4[[#This Row],[Height (cm)]]&gt;=187),"minimum","")</f>
        <v>minimum</v>
      </c>
    </row>
    <row r="283" spans="10:18" x14ac:dyDescent="0.25">
      <c r="J283" t="s">
        <v>230</v>
      </c>
      <c r="K283">
        <v>23</v>
      </c>
      <c r="L283">
        <v>82</v>
      </c>
      <c r="M283">
        <v>173</v>
      </c>
      <c r="N283">
        <v>69</v>
      </c>
      <c r="O283" t="s">
        <v>2816</v>
      </c>
      <c r="P283" s="16">
        <v>38500000</v>
      </c>
      <c r="Q283" s="17" t="str">
        <f>IF(AND(Table4[[#This Row],[Age]]&lt;=28,Table4[[#This Row],[Prefered foot]]="left",Table4[[#This Row],[Value]]&lt;10000000),"candidate","rejected")</f>
        <v>rejected</v>
      </c>
      <c r="R283" s="17" t="str">
        <f>IF(OR(Table4[[#This Row],[Age]]&lt;=21,Table4[[#This Row],[Rating]]&gt;=85,Table4[[#This Row],[Height (cm)]]&gt;=187),"minimum","")</f>
        <v/>
      </c>
    </row>
    <row r="284" spans="10:18" x14ac:dyDescent="0.25">
      <c r="J284" t="s">
        <v>231</v>
      </c>
      <c r="K284">
        <v>21</v>
      </c>
      <c r="L284">
        <v>75</v>
      </c>
      <c r="M284">
        <v>182</v>
      </c>
      <c r="N284">
        <v>70</v>
      </c>
      <c r="O284" t="s">
        <v>2816</v>
      </c>
      <c r="P284" s="16">
        <v>12500000</v>
      </c>
      <c r="Q284" s="17" t="str">
        <f>IF(AND(Table4[[#This Row],[Age]]&lt;=28,Table4[[#This Row],[Prefered foot]]="left",Table4[[#This Row],[Value]]&lt;10000000),"candidate","rejected")</f>
        <v>rejected</v>
      </c>
      <c r="R284" s="17" t="str">
        <f>IF(OR(Table4[[#This Row],[Age]]&lt;=21,Table4[[#This Row],[Rating]]&gt;=85,Table4[[#This Row],[Height (cm)]]&gt;=187),"minimum","")</f>
        <v>minimum</v>
      </c>
    </row>
    <row r="285" spans="10:18" x14ac:dyDescent="0.25">
      <c r="J285" t="s">
        <v>232</v>
      </c>
      <c r="K285">
        <v>20</v>
      </c>
      <c r="L285">
        <v>75</v>
      </c>
      <c r="M285">
        <v>174</v>
      </c>
      <c r="N285">
        <v>66</v>
      </c>
      <c r="O285" t="s">
        <v>2817</v>
      </c>
      <c r="P285" s="16">
        <v>12500000</v>
      </c>
      <c r="Q285" s="17" t="str">
        <f>IF(AND(Table4[[#This Row],[Age]]&lt;=28,Table4[[#This Row],[Prefered foot]]="left",Table4[[#This Row],[Value]]&lt;10000000),"candidate","rejected")</f>
        <v>rejected</v>
      </c>
      <c r="R285" s="17" t="str">
        <f>IF(OR(Table4[[#This Row],[Age]]&lt;=21,Table4[[#This Row],[Rating]]&gt;=85,Table4[[#This Row],[Height (cm)]]&gt;=187),"minimum","")</f>
        <v>minimum</v>
      </c>
    </row>
    <row r="286" spans="10:18" x14ac:dyDescent="0.25">
      <c r="J286" t="s">
        <v>233</v>
      </c>
      <c r="K286">
        <v>24</v>
      </c>
      <c r="L286">
        <v>86</v>
      </c>
      <c r="M286">
        <v>188</v>
      </c>
      <c r="N286">
        <v>79</v>
      </c>
      <c r="O286" t="s">
        <v>2816</v>
      </c>
      <c r="P286" s="16">
        <v>93000000</v>
      </c>
      <c r="Q286" s="17" t="str">
        <f>IF(AND(Table4[[#This Row],[Age]]&lt;=28,Table4[[#This Row],[Prefered foot]]="left",Table4[[#This Row],[Value]]&lt;10000000),"candidate","rejected")</f>
        <v>rejected</v>
      </c>
      <c r="R286" s="17" t="str">
        <f>IF(OR(Table4[[#This Row],[Age]]&lt;=21,Table4[[#This Row],[Rating]]&gt;=85,Table4[[#This Row],[Height (cm)]]&gt;=187),"minimum","")</f>
        <v>minimum</v>
      </c>
    </row>
    <row r="287" spans="10:18" x14ac:dyDescent="0.25">
      <c r="J287" t="s">
        <v>234</v>
      </c>
      <c r="K287">
        <v>23</v>
      </c>
      <c r="L287">
        <v>84</v>
      </c>
      <c r="M287">
        <v>172</v>
      </c>
      <c r="N287">
        <v>64</v>
      </c>
      <c r="O287" t="s">
        <v>2816</v>
      </c>
      <c r="P287" s="16">
        <v>52000000</v>
      </c>
      <c r="Q287" s="17" t="str">
        <f>IF(AND(Table4[[#This Row],[Age]]&lt;=28,Table4[[#This Row],[Prefered foot]]="left",Table4[[#This Row],[Value]]&lt;10000000),"candidate","rejected")</f>
        <v>rejected</v>
      </c>
      <c r="R287" s="17" t="str">
        <f>IF(OR(Table4[[#This Row],[Age]]&lt;=21,Table4[[#This Row],[Rating]]&gt;=85,Table4[[#This Row],[Height (cm)]]&gt;=187),"minimum","")</f>
        <v/>
      </c>
    </row>
    <row r="288" spans="10:18" x14ac:dyDescent="0.25">
      <c r="J288" t="s">
        <v>235</v>
      </c>
      <c r="K288">
        <v>20</v>
      </c>
      <c r="L288">
        <v>79</v>
      </c>
      <c r="M288">
        <v>172</v>
      </c>
      <c r="N288">
        <v>60</v>
      </c>
      <c r="O288" t="s">
        <v>2816</v>
      </c>
      <c r="P288" s="16">
        <v>38500000</v>
      </c>
      <c r="Q288" s="17" t="str">
        <f>IF(AND(Table4[[#This Row],[Age]]&lt;=28,Table4[[#This Row],[Prefered foot]]="left",Table4[[#This Row],[Value]]&lt;10000000),"candidate","rejected")</f>
        <v>rejected</v>
      </c>
      <c r="R288" s="17" t="str">
        <f>IF(OR(Table4[[#This Row],[Age]]&lt;=21,Table4[[#This Row],[Rating]]&gt;=85,Table4[[#This Row],[Height (cm)]]&gt;=187),"minimum","")</f>
        <v>minimum</v>
      </c>
    </row>
    <row r="289" spans="10:18" x14ac:dyDescent="0.25">
      <c r="J289" t="s">
        <v>236</v>
      </c>
      <c r="K289">
        <v>18</v>
      </c>
      <c r="L289">
        <v>72</v>
      </c>
      <c r="M289">
        <v>180</v>
      </c>
      <c r="N289">
        <v>72</v>
      </c>
      <c r="O289" t="s">
        <v>2816</v>
      </c>
      <c r="P289" s="16">
        <v>5500000</v>
      </c>
      <c r="Q289" s="17" t="str">
        <f>IF(AND(Table4[[#This Row],[Age]]&lt;=28,Table4[[#This Row],[Prefered foot]]="left",Table4[[#This Row],[Value]]&lt;10000000),"candidate","rejected")</f>
        <v>rejected</v>
      </c>
      <c r="R289" s="17" t="str">
        <f>IF(OR(Table4[[#This Row],[Age]]&lt;=21,Table4[[#This Row],[Rating]]&gt;=85,Table4[[#This Row],[Height (cm)]]&gt;=187),"minimum","")</f>
        <v>minimum</v>
      </c>
    </row>
    <row r="290" spans="10:18" x14ac:dyDescent="0.25">
      <c r="J290" t="s">
        <v>237</v>
      </c>
      <c r="K290">
        <v>18</v>
      </c>
      <c r="L290">
        <v>67</v>
      </c>
      <c r="M290">
        <v>176</v>
      </c>
      <c r="N290">
        <v>66</v>
      </c>
      <c r="O290" t="s">
        <v>2817</v>
      </c>
      <c r="P290" s="16">
        <v>2600000</v>
      </c>
      <c r="Q290" s="17" t="str">
        <f>IF(AND(Table4[[#This Row],[Age]]&lt;=28,Table4[[#This Row],[Prefered foot]]="left",Table4[[#This Row],[Value]]&lt;10000000),"candidate","rejected")</f>
        <v>candidate</v>
      </c>
      <c r="R290" s="17" t="str">
        <f>IF(OR(Table4[[#This Row],[Age]]&lt;=21,Table4[[#This Row],[Rating]]&gt;=85,Table4[[#This Row],[Height (cm)]]&gt;=187),"minimum","")</f>
        <v>minimum</v>
      </c>
    </row>
    <row r="291" spans="10:18" x14ac:dyDescent="0.25">
      <c r="J291" t="s">
        <v>238</v>
      </c>
      <c r="K291">
        <v>20</v>
      </c>
      <c r="L291">
        <v>76</v>
      </c>
      <c r="M291">
        <v>181</v>
      </c>
      <c r="N291">
        <v>75</v>
      </c>
      <c r="O291" t="s">
        <v>2816</v>
      </c>
      <c r="P291" s="16">
        <v>16500000</v>
      </c>
      <c r="Q291" s="17" t="str">
        <f>IF(AND(Table4[[#This Row],[Age]]&lt;=28,Table4[[#This Row],[Prefered foot]]="left",Table4[[#This Row],[Value]]&lt;10000000),"candidate","rejected")</f>
        <v>rejected</v>
      </c>
      <c r="R291" s="17" t="str">
        <f>IF(OR(Table4[[#This Row],[Age]]&lt;=21,Table4[[#This Row],[Rating]]&gt;=85,Table4[[#This Row],[Height (cm)]]&gt;=187),"minimum","")</f>
        <v>minimum</v>
      </c>
    </row>
    <row r="292" spans="10:18" x14ac:dyDescent="0.25">
      <c r="J292" t="s">
        <v>239</v>
      </c>
      <c r="K292">
        <v>20</v>
      </c>
      <c r="L292">
        <v>70</v>
      </c>
      <c r="M292">
        <v>174</v>
      </c>
      <c r="N292">
        <v>64</v>
      </c>
      <c r="O292" t="s">
        <v>2816</v>
      </c>
      <c r="P292" s="16">
        <v>3500000</v>
      </c>
      <c r="Q292" s="17" t="str">
        <f>IF(AND(Table4[[#This Row],[Age]]&lt;=28,Table4[[#This Row],[Prefered foot]]="left",Table4[[#This Row],[Value]]&lt;10000000),"candidate","rejected")</f>
        <v>rejected</v>
      </c>
      <c r="R292" s="17" t="str">
        <f>IF(OR(Table4[[#This Row],[Age]]&lt;=21,Table4[[#This Row],[Rating]]&gt;=85,Table4[[#This Row],[Height (cm)]]&gt;=187),"minimum","")</f>
        <v>minimum</v>
      </c>
    </row>
    <row r="293" spans="10:18" x14ac:dyDescent="0.25">
      <c r="J293" t="s">
        <v>240</v>
      </c>
      <c r="K293">
        <v>22</v>
      </c>
      <c r="L293">
        <v>75</v>
      </c>
      <c r="M293">
        <v>171</v>
      </c>
      <c r="N293">
        <v>67</v>
      </c>
      <c r="O293" t="s">
        <v>2816</v>
      </c>
      <c r="P293" s="16">
        <v>0</v>
      </c>
      <c r="Q293" s="17" t="str">
        <f>IF(AND(Table4[[#This Row],[Age]]&lt;=28,Table4[[#This Row],[Prefered foot]]="left",Table4[[#This Row],[Value]]&lt;10000000),"candidate","rejected")</f>
        <v>rejected</v>
      </c>
      <c r="R293" s="17" t="str">
        <f>IF(OR(Table4[[#This Row],[Age]]&lt;=21,Table4[[#This Row],[Rating]]&gt;=85,Table4[[#This Row],[Height (cm)]]&gt;=187),"minimum","")</f>
        <v/>
      </c>
    </row>
    <row r="294" spans="10:18" x14ac:dyDescent="0.25">
      <c r="J294" t="s">
        <v>241</v>
      </c>
      <c r="K294">
        <v>22</v>
      </c>
      <c r="L294">
        <v>77</v>
      </c>
      <c r="M294">
        <v>190</v>
      </c>
      <c r="N294">
        <v>84</v>
      </c>
      <c r="O294" t="s">
        <v>2816</v>
      </c>
      <c r="P294" s="16">
        <v>20500000</v>
      </c>
      <c r="Q294" s="17" t="str">
        <f>IF(AND(Table4[[#This Row],[Age]]&lt;=28,Table4[[#This Row],[Prefered foot]]="left",Table4[[#This Row],[Value]]&lt;10000000),"candidate","rejected")</f>
        <v>rejected</v>
      </c>
      <c r="R294" s="17" t="str">
        <f>IF(OR(Table4[[#This Row],[Age]]&lt;=21,Table4[[#This Row],[Rating]]&gt;=85,Table4[[#This Row],[Height (cm)]]&gt;=187),"minimum","")</f>
        <v>minimum</v>
      </c>
    </row>
    <row r="295" spans="10:18" x14ac:dyDescent="0.25">
      <c r="J295" t="s">
        <v>242</v>
      </c>
      <c r="K295">
        <v>24</v>
      </c>
      <c r="L295">
        <v>78</v>
      </c>
      <c r="M295">
        <v>184</v>
      </c>
      <c r="N295">
        <v>75</v>
      </c>
      <c r="O295" t="s">
        <v>2817</v>
      </c>
      <c r="P295" s="16">
        <v>28500000</v>
      </c>
      <c r="Q295" s="17" t="str">
        <f>IF(AND(Table4[[#This Row],[Age]]&lt;=28,Table4[[#This Row],[Prefered foot]]="left",Table4[[#This Row],[Value]]&lt;10000000),"candidate","rejected")</f>
        <v>rejected</v>
      </c>
      <c r="R295" s="17" t="str">
        <f>IF(OR(Table4[[#This Row],[Age]]&lt;=21,Table4[[#This Row],[Rating]]&gt;=85,Table4[[#This Row],[Height (cm)]]&gt;=187),"minimum","")</f>
        <v/>
      </c>
    </row>
    <row r="296" spans="10:18" x14ac:dyDescent="0.25">
      <c r="J296" t="s">
        <v>243</v>
      </c>
      <c r="K296">
        <v>26</v>
      </c>
      <c r="L296">
        <v>81</v>
      </c>
      <c r="M296">
        <v>178</v>
      </c>
      <c r="N296">
        <v>71</v>
      </c>
      <c r="O296" t="s">
        <v>2816</v>
      </c>
      <c r="P296" s="16">
        <v>30500000</v>
      </c>
      <c r="Q296" s="17" t="str">
        <f>IF(AND(Table4[[#This Row],[Age]]&lt;=28,Table4[[#This Row],[Prefered foot]]="left",Table4[[#This Row],[Value]]&lt;10000000),"candidate","rejected")</f>
        <v>rejected</v>
      </c>
      <c r="R296" s="17" t="str">
        <f>IF(OR(Table4[[#This Row],[Age]]&lt;=21,Table4[[#This Row],[Rating]]&gt;=85,Table4[[#This Row],[Height (cm)]]&gt;=187),"minimum","")</f>
        <v/>
      </c>
    </row>
    <row r="297" spans="10:18" x14ac:dyDescent="0.25">
      <c r="J297" t="s">
        <v>244</v>
      </c>
      <c r="K297">
        <v>20</v>
      </c>
      <c r="L297">
        <v>73</v>
      </c>
      <c r="M297">
        <v>176</v>
      </c>
      <c r="N297">
        <v>70</v>
      </c>
      <c r="O297" t="s">
        <v>2816</v>
      </c>
      <c r="P297" s="16">
        <v>6500000</v>
      </c>
      <c r="Q297" s="17" t="str">
        <f>IF(AND(Table4[[#This Row],[Age]]&lt;=28,Table4[[#This Row],[Prefered foot]]="left",Table4[[#This Row],[Value]]&lt;10000000),"candidate","rejected")</f>
        <v>rejected</v>
      </c>
      <c r="R297" s="17" t="str">
        <f>IF(OR(Table4[[#This Row],[Age]]&lt;=21,Table4[[#This Row],[Rating]]&gt;=85,Table4[[#This Row],[Height (cm)]]&gt;=187),"minimum","")</f>
        <v>minimum</v>
      </c>
    </row>
    <row r="298" spans="10:18" x14ac:dyDescent="0.25">
      <c r="J298" t="s">
        <v>245</v>
      </c>
      <c r="K298">
        <v>21</v>
      </c>
      <c r="L298">
        <v>75</v>
      </c>
      <c r="M298">
        <v>188</v>
      </c>
      <c r="N298">
        <v>81</v>
      </c>
      <c r="O298" t="s">
        <v>2816</v>
      </c>
      <c r="P298" s="16">
        <v>12000000</v>
      </c>
      <c r="Q298" s="17" t="str">
        <f>IF(AND(Table4[[#This Row],[Age]]&lt;=28,Table4[[#This Row],[Prefered foot]]="left",Table4[[#This Row],[Value]]&lt;10000000),"candidate","rejected")</f>
        <v>rejected</v>
      </c>
      <c r="R298" s="17" t="str">
        <f>IF(OR(Table4[[#This Row],[Age]]&lt;=21,Table4[[#This Row],[Rating]]&gt;=85,Table4[[#This Row],[Height (cm)]]&gt;=187),"minimum","")</f>
        <v>minimum</v>
      </c>
    </row>
    <row r="299" spans="10:18" x14ac:dyDescent="0.25">
      <c r="J299" t="s">
        <v>246</v>
      </c>
      <c r="K299">
        <v>20</v>
      </c>
      <c r="L299">
        <v>75</v>
      </c>
      <c r="M299">
        <v>172</v>
      </c>
      <c r="N299">
        <v>68</v>
      </c>
      <c r="O299" t="s">
        <v>2816</v>
      </c>
      <c r="P299" s="16">
        <v>12500000</v>
      </c>
      <c r="Q299" s="17" t="str">
        <f>IF(AND(Table4[[#This Row],[Age]]&lt;=28,Table4[[#This Row],[Prefered foot]]="left",Table4[[#This Row],[Value]]&lt;10000000),"candidate","rejected")</f>
        <v>rejected</v>
      </c>
      <c r="R299" s="17" t="str">
        <f>IF(OR(Table4[[#This Row],[Age]]&lt;=21,Table4[[#This Row],[Rating]]&gt;=85,Table4[[#This Row],[Height (cm)]]&gt;=187),"minimum","")</f>
        <v>minimum</v>
      </c>
    </row>
    <row r="300" spans="10:18" x14ac:dyDescent="0.25">
      <c r="J300" t="s">
        <v>247</v>
      </c>
      <c r="K300">
        <v>20</v>
      </c>
      <c r="L300">
        <v>76</v>
      </c>
      <c r="M300">
        <v>183</v>
      </c>
      <c r="N300">
        <v>79</v>
      </c>
      <c r="O300" t="s">
        <v>2816</v>
      </c>
      <c r="P300" s="16">
        <v>16500000</v>
      </c>
      <c r="Q300" s="17" t="str">
        <f>IF(AND(Table4[[#This Row],[Age]]&lt;=28,Table4[[#This Row],[Prefered foot]]="left",Table4[[#This Row],[Value]]&lt;10000000),"candidate","rejected")</f>
        <v>rejected</v>
      </c>
      <c r="R300" s="17" t="str">
        <f>IF(OR(Table4[[#This Row],[Age]]&lt;=21,Table4[[#This Row],[Rating]]&gt;=85,Table4[[#This Row],[Height (cm)]]&gt;=187),"minimum","")</f>
        <v>minimum</v>
      </c>
    </row>
    <row r="301" spans="10:18" x14ac:dyDescent="0.25">
      <c r="J301" t="s">
        <v>248</v>
      </c>
      <c r="K301">
        <v>16</v>
      </c>
      <c r="L301">
        <v>61</v>
      </c>
      <c r="M301">
        <v>176</v>
      </c>
      <c r="N301">
        <v>70</v>
      </c>
      <c r="O301" t="s">
        <v>2817</v>
      </c>
      <c r="P301" s="16">
        <v>1000000</v>
      </c>
      <c r="Q301" s="17" t="str">
        <f>IF(AND(Table4[[#This Row],[Age]]&lt;=28,Table4[[#This Row],[Prefered foot]]="left",Table4[[#This Row],[Value]]&lt;10000000),"candidate","rejected")</f>
        <v>candidate</v>
      </c>
      <c r="R301" s="17" t="str">
        <f>IF(OR(Table4[[#This Row],[Age]]&lt;=21,Table4[[#This Row],[Rating]]&gt;=85,Table4[[#This Row],[Height (cm)]]&gt;=187),"minimum","")</f>
        <v>minimum</v>
      </c>
    </row>
    <row r="302" spans="10:18" x14ac:dyDescent="0.25">
      <c r="J302" t="s">
        <v>249</v>
      </c>
      <c r="K302">
        <v>29</v>
      </c>
      <c r="L302">
        <v>82</v>
      </c>
      <c r="M302">
        <v>186</v>
      </c>
      <c r="N302">
        <v>86</v>
      </c>
      <c r="O302" t="s">
        <v>2816</v>
      </c>
      <c r="P302" s="16">
        <v>26000000</v>
      </c>
      <c r="Q302" s="17" t="str">
        <f>IF(AND(Table4[[#This Row],[Age]]&lt;=28,Table4[[#This Row],[Prefered foot]]="left",Table4[[#This Row],[Value]]&lt;10000000),"candidate","rejected")</f>
        <v>rejected</v>
      </c>
      <c r="R302" s="17" t="str">
        <f>IF(OR(Table4[[#This Row],[Age]]&lt;=21,Table4[[#This Row],[Rating]]&gt;=85,Table4[[#This Row],[Height (cm)]]&gt;=187),"minimum","")</f>
        <v/>
      </c>
    </row>
    <row r="303" spans="10:18" x14ac:dyDescent="0.25">
      <c r="J303" t="s">
        <v>250</v>
      </c>
      <c r="K303">
        <v>29</v>
      </c>
      <c r="L303">
        <v>82</v>
      </c>
      <c r="M303">
        <v>170</v>
      </c>
      <c r="N303">
        <v>69</v>
      </c>
      <c r="O303" t="s">
        <v>2817</v>
      </c>
      <c r="P303" s="16">
        <v>27000000</v>
      </c>
      <c r="Q303" s="17" t="str">
        <f>IF(AND(Table4[[#This Row],[Age]]&lt;=28,Table4[[#This Row],[Prefered foot]]="left",Table4[[#This Row],[Value]]&lt;10000000),"candidate","rejected")</f>
        <v>rejected</v>
      </c>
      <c r="R303" s="17" t="str">
        <f>IF(OR(Table4[[#This Row],[Age]]&lt;=21,Table4[[#This Row],[Rating]]&gt;=85,Table4[[#This Row],[Height (cm)]]&gt;=187),"minimum","")</f>
        <v/>
      </c>
    </row>
    <row r="304" spans="10:18" x14ac:dyDescent="0.25">
      <c r="J304" t="s">
        <v>251</v>
      </c>
      <c r="K304">
        <v>28</v>
      </c>
      <c r="L304">
        <v>87</v>
      </c>
      <c r="M304">
        <v>177</v>
      </c>
      <c r="N304">
        <v>75</v>
      </c>
      <c r="O304" t="s">
        <v>2816</v>
      </c>
      <c r="P304" s="16">
        <v>70000000</v>
      </c>
      <c r="Q304" s="17" t="str">
        <f>IF(AND(Table4[[#This Row],[Age]]&lt;=28,Table4[[#This Row],[Prefered foot]]="left",Table4[[#This Row],[Value]]&lt;10000000),"candidate","rejected")</f>
        <v>rejected</v>
      </c>
      <c r="R304" s="17" t="str">
        <f>IF(OR(Table4[[#This Row],[Age]]&lt;=21,Table4[[#This Row],[Rating]]&gt;=85,Table4[[#This Row],[Height (cm)]]&gt;=187),"minimum","")</f>
        <v>minimum</v>
      </c>
    </row>
    <row r="305" spans="10:18" x14ac:dyDescent="0.25">
      <c r="J305" t="s">
        <v>252</v>
      </c>
      <c r="K305">
        <v>24</v>
      </c>
      <c r="L305">
        <v>83</v>
      </c>
      <c r="M305">
        <v>178</v>
      </c>
      <c r="N305">
        <v>71</v>
      </c>
      <c r="O305" t="s">
        <v>2816</v>
      </c>
      <c r="P305" s="16">
        <v>41500000</v>
      </c>
      <c r="Q305" s="17" t="str">
        <f>IF(AND(Table4[[#This Row],[Age]]&lt;=28,Table4[[#This Row],[Prefered foot]]="left",Table4[[#This Row],[Value]]&lt;10000000),"candidate","rejected")</f>
        <v>rejected</v>
      </c>
      <c r="R305" s="17" t="str">
        <f>IF(OR(Table4[[#This Row],[Age]]&lt;=21,Table4[[#This Row],[Rating]]&gt;=85,Table4[[#This Row],[Height (cm)]]&gt;=187),"minimum","")</f>
        <v/>
      </c>
    </row>
    <row r="306" spans="10:18" x14ac:dyDescent="0.25">
      <c r="J306" t="s">
        <v>253</v>
      </c>
      <c r="K306">
        <v>25</v>
      </c>
      <c r="L306">
        <v>85</v>
      </c>
      <c r="M306">
        <v>177</v>
      </c>
      <c r="N306">
        <v>68</v>
      </c>
      <c r="O306" t="s">
        <v>2816</v>
      </c>
      <c r="P306" s="16">
        <v>68500000</v>
      </c>
      <c r="Q306" s="17" t="str">
        <f>IF(AND(Table4[[#This Row],[Age]]&lt;=28,Table4[[#This Row],[Prefered foot]]="left",Table4[[#This Row],[Value]]&lt;10000000),"candidate","rejected")</f>
        <v>rejected</v>
      </c>
      <c r="R306" s="17" t="str">
        <f>IF(OR(Table4[[#This Row],[Age]]&lt;=21,Table4[[#This Row],[Rating]]&gt;=85,Table4[[#This Row],[Height (cm)]]&gt;=187),"minimum","")</f>
        <v>minimum</v>
      </c>
    </row>
    <row r="307" spans="10:18" x14ac:dyDescent="0.25">
      <c r="J307" t="s">
        <v>254</v>
      </c>
      <c r="K307">
        <v>25</v>
      </c>
      <c r="L307">
        <v>84</v>
      </c>
      <c r="M307">
        <v>185</v>
      </c>
      <c r="N307">
        <v>79</v>
      </c>
      <c r="O307" t="s">
        <v>2816</v>
      </c>
      <c r="P307" s="16">
        <v>52500000</v>
      </c>
      <c r="Q307" s="17" t="str">
        <f>IF(AND(Table4[[#This Row],[Age]]&lt;=28,Table4[[#This Row],[Prefered foot]]="left",Table4[[#This Row],[Value]]&lt;10000000),"candidate","rejected")</f>
        <v>rejected</v>
      </c>
      <c r="R307" s="17" t="str">
        <f>IF(OR(Table4[[#This Row],[Age]]&lt;=21,Table4[[#This Row],[Rating]]&gt;=85,Table4[[#This Row],[Height (cm)]]&gt;=187),"minimum","")</f>
        <v/>
      </c>
    </row>
    <row r="308" spans="10:18" x14ac:dyDescent="0.25">
      <c r="J308" t="s">
        <v>255</v>
      </c>
      <c r="K308">
        <v>25</v>
      </c>
      <c r="L308">
        <v>82</v>
      </c>
      <c r="M308">
        <v>175</v>
      </c>
      <c r="N308">
        <v>70</v>
      </c>
      <c r="O308" t="s">
        <v>2816</v>
      </c>
      <c r="P308" s="16">
        <v>37000000</v>
      </c>
      <c r="Q308" s="17" t="str">
        <f>IF(AND(Table4[[#This Row],[Age]]&lt;=28,Table4[[#This Row],[Prefered foot]]="left",Table4[[#This Row],[Value]]&lt;10000000),"candidate","rejected")</f>
        <v>rejected</v>
      </c>
      <c r="R308" s="17" t="str">
        <f>IF(OR(Table4[[#This Row],[Age]]&lt;=21,Table4[[#This Row],[Rating]]&gt;=85,Table4[[#This Row],[Height (cm)]]&gt;=187),"minimum","")</f>
        <v/>
      </c>
    </row>
    <row r="309" spans="10:18" x14ac:dyDescent="0.25">
      <c r="J309" t="s">
        <v>256</v>
      </c>
      <c r="K309">
        <v>26</v>
      </c>
      <c r="L309">
        <v>84</v>
      </c>
      <c r="M309">
        <v>176</v>
      </c>
      <c r="N309">
        <v>68</v>
      </c>
      <c r="O309" t="s">
        <v>2817</v>
      </c>
      <c r="P309" s="16">
        <v>46000000</v>
      </c>
      <c r="Q309" s="17" t="str">
        <f>IF(AND(Table4[[#This Row],[Age]]&lt;=28,Table4[[#This Row],[Prefered foot]]="left",Table4[[#This Row],[Value]]&lt;10000000),"candidate","rejected")</f>
        <v>rejected</v>
      </c>
      <c r="R309" s="17" t="str">
        <f>IF(OR(Table4[[#This Row],[Age]]&lt;=21,Table4[[#This Row],[Rating]]&gt;=85,Table4[[#This Row],[Height (cm)]]&gt;=187),"minimum","")</f>
        <v/>
      </c>
    </row>
    <row r="310" spans="10:18" x14ac:dyDescent="0.25">
      <c r="J310" t="s">
        <v>257</v>
      </c>
      <c r="K310">
        <v>26</v>
      </c>
      <c r="L310">
        <v>78</v>
      </c>
      <c r="M310">
        <v>177</v>
      </c>
      <c r="N310">
        <v>78</v>
      </c>
      <c r="O310" t="s">
        <v>2816</v>
      </c>
      <c r="P310" s="16">
        <v>0</v>
      </c>
      <c r="Q310" s="17" t="str">
        <f>IF(AND(Table4[[#This Row],[Age]]&lt;=28,Table4[[#This Row],[Prefered foot]]="left",Table4[[#This Row],[Value]]&lt;10000000),"candidate","rejected")</f>
        <v>rejected</v>
      </c>
      <c r="R310" s="17" t="str">
        <f>IF(OR(Table4[[#This Row],[Age]]&lt;=21,Table4[[#This Row],[Rating]]&gt;=85,Table4[[#This Row],[Height (cm)]]&gt;=187),"minimum","")</f>
        <v/>
      </c>
    </row>
    <row r="311" spans="10:18" x14ac:dyDescent="0.25">
      <c r="J311" t="s">
        <v>258</v>
      </c>
      <c r="K311">
        <v>23</v>
      </c>
      <c r="L311">
        <v>81</v>
      </c>
      <c r="M311">
        <v>181</v>
      </c>
      <c r="N311">
        <v>70</v>
      </c>
      <c r="O311" t="s">
        <v>2816</v>
      </c>
      <c r="P311" s="16">
        <v>41000000</v>
      </c>
      <c r="Q311" s="17" t="str">
        <f>IF(AND(Table4[[#This Row],[Age]]&lt;=28,Table4[[#This Row],[Prefered foot]]="left",Table4[[#This Row],[Value]]&lt;10000000),"candidate","rejected")</f>
        <v>rejected</v>
      </c>
      <c r="R311" s="17" t="str">
        <f>IF(OR(Table4[[#This Row],[Age]]&lt;=21,Table4[[#This Row],[Rating]]&gt;=85,Table4[[#This Row],[Height (cm)]]&gt;=187),"minimum","")</f>
        <v/>
      </c>
    </row>
    <row r="312" spans="10:18" x14ac:dyDescent="0.25">
      <c r="J312" t="s">
        <v>259</v>
      </c>
      <c r="K312">
        <v>23</v>
      </c>
      <c r="L312">
        <v>77</v>
      </c>
      <c r="M312">
        <v>185</v>
      </c>
      <c r="N312">
        <v>85</v>
      </c>
      <c r="O312" t="s">
        <v>2816</v>
      </c>
      <c r="P312" s="16">
        <v>21500000</v>
      </c>
      <c r="Q312" s="17" t="str">
        <f>IF(AND(Table4[[#This Row],[Age]]&lt;=28,Table4[[#This Row],[Prefered foot]]="left",Table4[[#This Row],[Value]]&lt;10000000),"candidate","rejected")</f>
        <v>rejected</v>
      </c>
      <c r="R312" s="17" t="str">
        <f>IF(OR(Table4[[#This Row],[Age]]&lt;=21,Table4[[#This Row],[Rating]]&gt;=85,Table4[[#This Row],[Height (cm)]]&gt;=187),"minimum","")</f>
        <v/>
      </c>
    </row>
    <row r="313" spans="10:18" x14ac:dyDescent="0.25">
      <c r="J313" t="s">
        <v>260</v>
      </c>
      <c r="K313">
        <v>24</v>
      </c>
      <c r="L313">
        <v>80</v>
      </c>
      <c r="M313">
        <v>185</v>
      </c>
      <c r="N313">
        <v>77</v>
      </c>
      <c r="O313" t="s">
        <v>2816</v>
      </c>
      <c r="P313" s="16">
        <v>29000000</v>
      </c>
      <c r="Q313" s="17" t="str">
        <f>IF(AND(Table4[[#This Row],[Age]]&lt;=28,Table4[[#This Row],[Prefered foot]]="left",Table4[[#This Row],[Value]]&lt;10000000),"candidate","rejected")</f>
        <v>rejected</v>
      </c>
      <c r="R313" s="17" t="str">
        <f>IF(OR(Table4[[#This Row],[Age]]&lt;=21,Table4[[#This Row],[Rating]]&gt;=85,Table4[[#This Row],[Height (cm)]]&gt;=187),"minimum","")</f>
        <v/>
      </c>
    </row>
    <row r="314" spans="10:18" x14ac:dyDescent="0.25">
      <c r="J314" t="s">
        <v>240</v>
      </c>
      <c r="K314">
        <v>22</v>
      </c>
      <c r="L314">
        <v>75</v>
      </c>
      <c r="M314">
        <v>171</v>
      </c>
      <c r="N314">
        <v>67</v>
      </c>
      <c r="O314" t="s">
        <v>2816</v>
      </c>
      <c r="P314" s="16">
        <v>0</v>
      </c>
      <c r="Q314" s="17" t="str">
        <f>IF(AND(Table4[[#This Row],[Age]]&lt;=28,Table4[[#This Row],[Prefered foot]]="left",Table4[[#This Row],[Value]]&lt;10000000),"candidate","rejected")</f>
        <v>rejected</v>
      </c>
      <c r="R314" s="17" t="str">
        <f>IF(OR(Table4[[#This Row],[Age]]&lt;=21,Table4[[#This Row],[Rating]]&gt;=85,Table4[[#This Row],[Height (cm)]]&gt;=187),"minimum","")</f>
        <v/>
      </c>
    </row>
    <row r="315" spans="10:18" x14ac:dyDescent="0.25">
      <c r="J315" t="s">
        <v>241</v>
      </c>
      <c r="K315">
        <v>22</v>
      </c>
      <c r="L315">
        <v>77</v>
      </c>
      <c r="M315">
        <v>190</v>
      </c>
      <c r="N315">
        <v>84</v>
      </c>
      <c r="O315" t="s">
        <v>2816</v>
      </c>
      <c r="P315" s="16">
        <v>20500000</v>
      </c>
      <c r="Q315" s="17" t="str">
        <f>IF(AND(Table4[[#This Row],[Age]]&lt;=28,Table4[[#This Row],[Prefered foot]]="left",Table4[[#This Row],[Value]]&lt;10000000),"candidate","rejected")</f>
        <v>rejected</v>
      </c>
      <c r="R315" s="17" t="str">
        <f>IF(OR(Table4[[#This Row],[Age]]&lt;=21,Table4[[#This Row],[Rating]]&gt;=85,Table4[[#This Row],[Height (cm)]]&gt;=187),"minimum","")</f>
        <v>minimum</v>
      </c>
    </row>
    <row r="316" spans="10:18" x14ac:dyDescent="0.25">
      <c r="J316" t="s">
        <v>242</v>
      </c>
      <c r="K316">
        <v>24</v>
      </c>
      <c r="L316">
        <v>78</v>
      </c>
      <c r="M316">
        <v>184</v>
      </c>
      <c r="N316">
        <v>75</v>
      </c>
      <c r="O316" t="s">
        <v>2817</v>
      </c>
      <c r="P316" s="16">
        <v>28500000</v>
      </c>
      <c r="Q316" s="17" t="str">
        <f>IF(AND(Table4[[#This Row],[Age]]&lt;=28,Table4[[#This Row],[Prefered foot]]="left",Table4[[#This Row],[Value]]&lt;10000000),"candidate","rejected")</f>
        <v>rejected</v>
      </c>
      <c r="R316" s="17" t="str">
        <f>IF(OR(Table4[[#This Row],[Age]]&lt;=21,Table4[[#This Row],[Rating]]&gt;=85,Table4[[#This Row],[Height (cm)]]&gt;=187),"minimum","")</f>
        <v/>
      </c>
    </row>
    <row r="317" spans="10:18" x14ac:dyDescent="0.25">
      <c r="J317" t="s">
        <v>261</v>
      </c>
      <c r="K317">
        <v>31</v>
      </c>
      <c r="L317">
        <v>89</v>
      </c>
      <c r="M317">
        <v>175</v>
      </c>
      <c r="N317">
        <v>72</v>
      </c>
      <c r="O317" t="s">
        <v>2817</v>
      </c>
      <c r="P317" s="16">
        <v>85500000</v>
      </c>
      <c r="Q317" s="17" t="str">
        <f>IF(AND(Table4[[#This Row],[Age]]&lt;=28,Table4[[#This Row],[Prefered foot]]="left",Table4[[#This Row],[Value]]&lt;10000000),"candidate","rejected")</f>
        <v>rejected</v>
      </c>
      <c r="R317" s="17" t="str">
        <f>IF(OR(Table4[[#This Row],[Age]]&lt;=21,Table4[[#This Row],[Rating]]&gt;=85,Table4[[#This Row],[Height (cm)]]&gt;=187),"minimum","")</f>
        <v>minimum</v>
      </c>
    </row>
    <row r="318" spans="10:18" x14ac:dyDescent="0.25">
      <c r="J318" t="s">
        <v>262</v>
      </c>
      <c r="K318">
        <v>27</v>
      </c>
      <c r="L318">
        <v>77</v>
      </c>
      <c r="M318">
        <v>184</v>
      </c>
      <c r="N318">
        <v>76</v>
      </c>
      <c r="O318" t="s">
        <v>2816</v>
      </c>
      <c r="P318" s="16">
        <v>11500000</v>
      </c>
      <c r="Q318" s="17" t="str">
        <f>IF(AND(Table4[[#This Row],[Age]]&lt;=28,Table4[[#This Row],[Prefered foot]]="left",Table4[[#This Row],[Value]]&lt;10000000),"candidate","rejected")</f>
        <v>rejected</v>
      </c>
      <c r="R318" s="17" t="str">
        <f>IF(OR(Table4[[#This Row],[Age]]&lt;=21,Table4[[#This Row],[Rating]]&gt;=85,Table4[[#This Row],[Height (cm)]]&gt;=187),"minimum","")</f>
        <v/>
      </c>
    </row>
    <row r="319" spans="10:18" x14ac:dyDescent="0.25">
      <c r="J319" t="s">
        <v>263</v>
      </c>
      <c r="K319">
        <v>27</v>
      </c>
      <c r="L319">
        <v>86</v>
      </c>
      <c r="M319">
        <v>183</v>
      </c>
      <c r="N319">
        <v>80</v>
      </c>
      <c r="O319" t="s">
        <v>2817</v>
      </c>
      <c r="P319" s="16">
        <v>72500000</v>
      </c>
      <c r="Q319" s="17" t="str">
        <f>IF(AND(Table4[[#This Row],[Age]]&lt;=28,Table4[[#This Row],[Prefered foot]]="left",Table4[[#This Row],[Value]]&lt;10000000),"candidate","rejected")</f>
        <v>rejected</v>
      </c>
      <c r="R319" s="17" t="str">
        <f>IF(OR(Table4[[#This Row],[Age]]&lt;=21,Table4[[#This Row],[Rating]]&gt;=85,Table4[[#This Row],[Height (cm)]]&gt;=187),"minimum","")</f>
        <v>minimum</v>
      </c>
    </row>
    <row r="320" spans="10:18" x14ac:dyDescent="0.25">
      <c r="J320" t="s">
        <v>264</v>
      </c>
      <c r="K320">
        <v>24</v>
      </c>
      <c r="L320">
        <v>82</v>
      </c>
      <c r="M320">
        <v>187</v>
      </c>
      <c r="N320">
        <v>73</v>
      </c>
      <c r="O320" t="s">
        <v>2816</v>
      </c>
      <c r="P320" s="16">
        <v>42000000</v>
      </c>
      <c r="Q320" s="17" t="str">
        <f>IF(AND(Table4[[#This Row],[Age]]&lt;=28,Table4[[#This Row],[Prefered foot]]="left",Table4[[#This Row],[Value]]&lt;10000000),"candidate","rejected")</f>
        <v>rejected</v>
      </c>
      <c r="R320" s="17" t="str">
        <f>IF(OR(Table4[[#This Row],[Age]]&lt;=21,Table4[[#This Row],[Rating]]&gt;=85,Table4[[#This Row],[Height (cm)]]&gt;=187),"minimum","")</f>
        <v>minimum</v>
      </c>
    </row>
    <row r="321" spans="10:18" x14ac:dyDescent="0.25">
      <c r="J321" t="s">
        <v>265</v>
      </c>
      <c r="K321">
        <v>23</v>
      </c>
      <c r="L321">
        <v>77</v>
      </c>
      <c r="M321">
        <v>190</v>
      </c>
      <c r="N321">
        <v>79</v>
      </c>
      <c r="O321" t="s">
        <v>2817</v>
      </c>
      <c r="P321" s="16">
        <v>19000000</v>
      </c>
      <c r="Q321" s="17" t="str">
        <f>IF(AND(Table4[[#This Row],[Age]]&lt;=28,Table4[[#This Row],[Prefered foot]]="left",Table4[[#This Row],[Value]]&lt;10000000),"candidate","rejected")</f>
        <v>rejected</v>
      </c>
      <c r="R321" s="17" t="str">
        <f>IF(OR(Table4[[#This Row],[Age]]&lt;=21,Table4[[#This Row],[Rating]]&gt;=85,Table4[[#This Row],[Height (cm)]]&gt;=187),"minimum","")</f>
        <v>minimum</v>
      </c>
    </row>
    <row r="322" spans="10:18" x14ac:dyDescent="0.25">
      <c r="J322" t="s">
        <v>266</v>
      </c>
      <c r="K322">
        <v>23</v>
      </c>
      <c r="L322">
        <v>83</v>
      </c>
      <c r="M322">
        <v>179</v>
      </c>
      <c r="N322">
        <v>91</v>
      </c>
      <c r="O322" t="s">
        <v>2816</v>
      </c>
      <c r="P322" s="16">
        <v>48500000</v>
      </c>
      <c r="Q322" s="17" t="str">
        <f>IF(AND(Table4[[#This Row],[Age]]&lt;=28,Table4[[#This Row],[Prefered foot]]="left",Table4[[#This Row],[Value]]&lt;10000000),"candidate","rejected")</f>
        <v>rejected</v>
      </c>
      <c r="R322" s="17" t="str">
        <f>IF(OR(Table4[[#This Row],[Age]]&lt;=21,Table4[[#This Row],[Rating]]&gt;=85,Table4[[#This Row],[Height (cm)]]&gt;=187),"minimum","")</f>
        <v/>
      </c>
    </row>
    <row r="323" spans="10:18" x14ac:dyDescent="0.25">
      <c r="J323" t="s">
        <v>267</v>
      </c>
      <c r="K323">
        <v>23</v>
      </c>
      <c r="L323">
        <v>79</v>
      </c>
      <c r="M323">
        <v>182</v>
      </c>
      <c r="N323">
        <v>74</v>
      </c>
      <c r="O323" t="s">
        <v>2816</v>
      </c>
      <c r="P323" s="16">
        <v>25000000</v>
      </c>
      <c r="Q323" s="17" t="str">
        <f>IF(AND(Table4[[#This Row],[Age]]&lt;=28,Table4[[#This Row],[Prefered foot]]="left",Table4[[#This Row],[Value]]&lt;10000000),"candidate","rejected")</f>
        <v>rejected</v>
      </c>
      <c r="R323" s="17" t="str">
        <f>IF(OR(Table4[[#This Row],[Age]]&lt;=21,Table4[[#This Row],[Rating]]&gt;=85,Table4[[#This Row],[Height (cm)]]&gt;=187),"minimum","")</f>
        <v/>
      </c>
    </row>
    <row r="324" spans="10:18" x14ac:dyDescent="0.25">
      <c r="J324" t="s">
        <v>268</v>
      </c>
      <c r="K324">
        <v>24</v>
      </c>
      <c r="L324">
        <v>79</v>
      </c>
      <c r="M324">
        <v>183</v>
      </c>
      <c r="N324">
        <v>76</v>
      </c>
      <c r="O324" t="s">
        <v>2816</v>
      </c>
      <c r="P324" s="16">
        <v>25500000</v>
      </c>
      <c r="Q324" s="17" t="str">
        <f>IF(AND(Table4[[#This Row],[Age]]&lt;=28,Table4[[#This Row],[Prefered foot]]="left",Table4[[#This Row],[Value]]&lt;10000000),"candidate","rejected")</f>
        <v>rejected</v>
      </c>
      <c r="R324" s="17" t="str">
        <f>IF(OR(Table4[[#This Row],[Age]]&lt;=21,Table4[[#This Row],[Rating]]&gt;=85,Table4[[#This Row],[Height (cm)]]&gt;=187),"minimum","")</f>
        <v/>
      </c>
    </row>
    <row r="325" spans="10:18" x14ac:dyDescent="0.25">
      <c r="J325" t="s">
        <v>269</v>
      </c>
      <c r="K325">
        <v>24</v>
      </c>
      <c r="L325">
        <v>72</v>
      </c>
      <c r="M325">
        <v>193</v>
      </c>
      <c r="N325">
        <v>80</v>
      </c>
      <c r="O325" t="s">
        <v>2816</v>
      </c>
      <c r="P325" s="16">
        <v>3000000</v>
      </c>
      <c r="Q325" s="17" t="str">
        <f>IF(AND(Table4[[#This Row],[Age]]&lt;=28,Table4[[#This Row],[Prefered foot]]="left",Table4[[#This Row],[Value]]&lt;10000000),"candidate","rejected")</f>
        <v>rejected</v>
      </c>
      <c r="R325" s="17" t="str">
        <f>IF(OR(Table4[[#This Row],[Age]]&lt;=21,Table4[[#This Row],[Rating]]&gt;=85,Table4[[#This Row],[Height (cm)]]&gt;=187),"minimum","")</f>
        <v>minimum</v>
      </c>
    </row>
    <row r="326" spans="10:18" x14ac:dyDescent="0.25">
      <c r="J326" t="s">
        <v>270</v>
      </c>
      <c r="K326">
        <v>24</v>
      </c>
      <c r="L326">
        <v>80</v>
      </c>
      <c r="M326">
        <v>185</v>
      </c>
      <c r="N326">
        <v>73</v>
      </c>
      <c r="O326" t="s">
        <v>2816</v>
      </c>
      <c r="P326" s="16">
        <v>31500000</v>
      </c>
      <c r="Q326" s="17" t="str">
        <f>IF(AND(Table4[[#This Row],[Age]]&lt;=28,Table4[[#This Row],[Prefered foot]]="left",Table4[[#This Row],[Value]]&lt;10000000),"candidate","rejected")</f>
        <v>rejected</v>
      </c>
      <c r="R326" s="17" t="str">
        <f>IF(OR(Table4[[#This Row],[Age]]&lt;=21,Table4[[#This Row],[Rating]]&gt;=85,Table4[[#This Row],[Height (cm)]]&gt;=187),"minimum","")</f>
        <v/>
      </c>
    </row>
    <row r="327" spans="10:18" x14ac:dyDescent="0.25">
      <c r="J327" t="s">
        <v>271</v>
      </c>
      <c r="K327">
        <v>24</v>
      </c>
      <c r="L327">
        <v>85</v>
      </c>
      <c r="M327">
        <v>180</v>
      </c>
      <c r="N327">
        <v>75</v>
      </c>
      <c r="O327" t="s">
        <v>2816</v>
      </c>
      <c r="P327" s="16">
        <v>69500000</v>
      </c>
      <c r="Q327" s="17" t="str">
        <f>IF(AND(Table4[[#This Row],[Age]]&lt;=28,Table4[[#This Row],[Prefered foot]]="left",Table4[[#This Row],[Value]]&lt;10000000),"candidate","rejected")</f>
        <v>rejected</v>
      </c>
      <c r="R327" s="17" t="str">
        <f>IF(OR(Table4[[#This Row],[Age]]&lt;=21,Table4[[#This Row],[Rating]]&gt;=85,Table4[[#This Row],[Height (cm)]]&gt;=187),"minimum","")</f>
        <v>minimum</v>
      </c>
    </row>
    <row r="328" spans="10:18" x14ac:dyDescent="0.25">
      <c r="J328" t="s">
        <v>272</v>
      </c>
      <c r="K328">
        <v>22</v>
      </c>
      <c r="L328">
        <v>74</v>
      </c>
      <c r="M328">
        <v>171</v>
      </c>
      <c r="N328">
        <v>68</v>
      </c>
      <c r="O328" t="s">
        <v>2817</v>
      </c>
      <c r="P328" s="16">
        <v>9000000</v>
      </c>
      <c r="Q328" s="17" t="str">
        <f>IF(AND(Table4[[#This Row],[Age]]&lt;=28,Table4[[#This Row],[Prefered foot]]="left",Table4[[#This Row],[Value]]&lt;10000000),"candidate","rejected")</f>
        <v>candidate</v>
      </c>
      <c r="R328" s="17" t="str">
        <f>IF(OR(Table4[[#This Row],[Age]]&lt;=21,Table4[[#This Row],[Rating]]&gt;=85,Table4[[#This Row],[Height (cm)]]&gt;=187),"minimum","")</f>
        <v/>
      </c>
    </row>
    <row r="329" spans="10:18" x14ac:dyDescent="0.25">
      <c r="J329" t="s">
        <v>273</v>
      </c>
      <c r="K329">
        <v>23</v>
      </c>
      <c r="L329">
        <v>80</v>
      </c>
      <c r="M329">
        <v>175</v>
      </c>
      <c r="N329">
        <v>70</v>
      </c>
      <c r="O329" t="s">
        <v>2816</v>
      </c>
      <c r="P329" s="16">
        <v>29000000</v>
      </c>
      <c r="Q329" s="17" t="str">
        <f>IF(AND(Table4[[#This Row],[Age]]&lt;=28,Table4[[#This Row],[Prefered foot]]="left",Table4[[#This Row],[Value]]&lt;10000000),"candidate","rejected")</f>
        <v>rejected</v>
      </c>
      <c r="R329" s="17" t="str">
        <f>IF(OR(Table4[[#This Row],[Age]]&lt;=21,Table4[[#This Row],[Rating]]&gt;=85,Table4[[#This Row],[Height (cm)]]&gt;=187),"minimum","")</f>
        <v/>
      </c>
    </row>
    <row r="330" spans="10:18" x14ac:dyDescent="0.25">
      <c r="J330" t="s">
        <v>274</v>
      </c>
      <c r="K330">
        <v>23</v>
      </c>
      <c r="L330">
        <v>76</v>
      </c>
      <c r="M330">
        <v>190</v>
      </c>
      <c r="N330">
        <v>88</v>
      </c>
      <c r="O330" t="s">
        <v>2816</v>
      </c>
      <c r="P330" s="16">
        <v>15500000</v>
      </c>
      <c r="Q330" s="17" t="str">
        <f>IF(AND(Table4[[#This Row],[Age]]&lt;=28,Table4[[#This Row],[Prefered foot]]="left",Table4[[#This Row],[Value]]&lt;10000000),"candidate","rejected")</f>
        <v>rejected</v>
      </c>
      <c r="R330" s="17" t="str">
        <f>IF(OR(Table4[[#This Row],[Age]]&lt;=21,Table4[[#This Row],[Rating]]&gt;=85,Table4[[#This Row],[Height (cm)]]&gt;=187),"minimum","")</f>
        <v>minimum</v>
      </c>
    </row>
    <row r="331" spans="10:18" x14ac:dyDescent="0.25">
      <c r="J331" t="s">
        <v>275</v>
      </c>
      <c r="K331">
        <v>20</v>
      </c>
      <c r="L331">
        <v>76</v>
      </c>
      <c r="M331">
        <v>188</v>
      </c>
      <c r="N331">
        <v>84</v>
      </c>
      <c r="O331" t="s">
        <v>2816</v>
      </c>
      <c r="P331" s="16">
        <v>15000000</v>
      </c>
      <c r="Q331" s="17" t="str">
        <f>IF(AND(Table4[[#This Row],[Age]]&lt;=28,Table4[[#This Row],[Prefered foot]]="left",Table4[[#This Row],[Value]]&lt;10000000),"candidate","rejected")</f>
        <v>rejected</v>
      </c>
      <c r="R331" s="17" t="str">
        <f>IF(OR(Table4[[#This Row],[Age]]&lt;=21,Table4[[#This Row],[Rating]]&gt;=85,Table4[[#This Row],[Height (cm)]]&gt;=187),"minimum","")</f>
        <v>minimum</v>
      </c>
    </row>
    <row r="332" spans="10:18" x14ac:dyDescent="0.25">
      <c r="J332" t="s">
        <v>276</v>
      </c>
      <c r="K332">
        <v>22</v>
      </c>
      <c r="L332">
        <v>76</v>
      </c>
      <c r="M332">
        <v>185</v>
      </c>
      <c r="N332">
        <v>80</v>
      </c>
      <c r="O332" t="s">
        <v>2816</v>
      </c>
      <c r="P332" s="16">
        <v>17000000</v>
      </c>
      <c r="Q332" s="17" t="str">
        <f>IF(AND(Table4[[#This Row],[Age]]&lt;=28,Table4[[#This Row],[Prefered foot]]="left",Table4[[#This Row],[Value]]&lt;10000000),"candidate","rejected")</f>
        <v>rejected</v>
      </c>
      <c r="R332" s="17" t="str">
        <f>IF(OR(Table4[[#This Row],[Age]]&lt;=21,Table4[[#This Row],[Rating]]&gt;=85,Table4[[#This Row],[Height (cm)]]&gt;=187),"minimum","")</f>
        <v/>
      </c>
    </row>
    <row r="333" spans="10:18" x14ac:dyDescent="0.25">
      <c r="J333" t="s">
        <v>277</v>
      </c>
      <c r="K333">
        <v>23</v>
      </c>
      <c r="L333">
        <v>78</v>
      </c>
      <c r="M333">
        <v>172</v>
      </c>
      <c r="N333">
        <v>69</v>
      </c>
      <c r="O333" t="s">
        <v>2816</v>
      </c>
      <c r="P333" s="16">
        <v>28500000</v>
      </c>
      <c r="Q333" s="17" t="str">
        <f>IF(AND(Table4[[#This Row],[Age]]&lt;=28,Table4[[#This Row],[Prefered foot]]="left",Table4[[#This Row],[Value]]&lt;10000000),"candidate","rejected")</f>
        <v>rejected</v>
      </c>
      <c r="R333" s="17" t="str">
        <f>IF(OR(Table4[[#This Row],[Age]]&lt;=21,Table4[[#This Row],[Rating]]&gt;=85,Table4[[#This Row],[Height (cm)]]&gt;=187),"minimum","")</f>
        <v/>
      </c>
    </row>
    <row r="334" spans="10:18" x14ac:dyDescent="0.25">
      <c r="J334" t="s">
        <v>278</v>
      </c>
      <c r="K334">
        <v>19</v>
      </c>
      <c r="L334">
        <v>74</v>
      </c>
      <c r="M334">
        <v>180</v>
      </c>
      <c r="N334">
        <v>70</v>
      </c>
      <c r="O334" t="s">
        <v>2816</v>
      </c>
      <c r="P334" s="16">
        <v>10000000</v>
      </c>
      <c r="Q334" s="17" t="str">
        <f>IF(AND(Table4[[#This Row],[Age]]&lt;=28,Table4[[#This Row],[Prefered foot]]="left",Table4[[#This Row],[Value]]&lt;10000000),"candidate","rejected")</f>
        <v>rejected</v>
      </c>
      <c r="R334" s="17" t="str">
        <f>IF(OR(Table4[[#This Row],[Age]]&lt;=21,Table4[[#This Row],[Rating]]&gt;=85,Table4[[#This Row],[Height (cm)]]&gt;=187),"minimum","")</f>
        <v>minimum</v>
      </c>
    </row>
    <row r="335" spans="10:18" x14ac:dyDescent="0.25">
      <c r="J335" t="s">
        <v>279</v>
      </c>
      <c r="K335">
        <v>19</v>
      </c>
      <c r="L335">
        <v>72</v>
      </c>
      <c r="M335">
        <v>180</v>
      </c>
      <c r="N335">
        <v>70</v>
      </c>
      <c r="O335" t="s">
        <v>2816</v>
      </c>
      <c r="P335" s="16">
        <v>5500000</v>
      </c>
      <c r="Q335" s="17" t="str">
        <f>IF(AND(Table4[[#This Row],[Age]]&lt;=28,Table4[[#This Row],[Prefered foot]]="left",Table4[[#This Row],[Value]]&lt;10000000),"candidate","rejected")</f>
        <v>rejected</v>
      </c>
      <c r="R335" s="17" t="str">
        <f>IF(OR(Table4[[#This Row],[Age]]&lt;=21,Table4[[#This Row],[Rating]]&gt;=85,Table4[[#This Row],[Height (cm)]]&gt;=187),"minimum","")</f>
        <v>minimum</v>
      </c>
    </row>
    <row r="336" spans="10:18" x14ac:dyDescent="0.25">
      <c r="J336" t="s">
        <v>280</v>
      </c>
      <c r="K336">
        <v>21</v>
      </c>
      <c r="L336">
        <v>76</v>
      </c>
      <c r="M336">
        <v>174</v>
      </c>
      <c r="N336">
        <v>68</v>
      </c>
      <c r="O336" t="s">
        <v>2817</v>
      </c>
      <c r="P336" s="16">
        <v>11000000</v>
      </c>
      <c r="Q336" s="17" t="str">
        <f>IF(AND(Table4[[#This Row],[Age]]&lt;=28,Table4[[#This Row],[Prefered foot]]="left",Table4[[#This Row],[Value]]&lt;10000000),"candidate","rejected")</f>
        <v>rejected</v>
      </c>
      <c r="R336" s="17" t="str">
        <f>IF(OR(Table4[[#This Row],[Age]]&lt;=21,Table4[[#This Row],[Rating]]&gt;=85,Table4[[#This Row],[Height (cm)]]&gt;=187),"minimum","")</f>
        <v>minimum</v>
      </c>
    </row>
    <row r="337" spans="10:18" x14ac:dyDescent="0.25">
      <c r="J337" t="s">
        <v>281</v>
      </c>
      <c r="K337">
        <v>20</v>
      </c>
      <c r="L337">
        <v>73</v>
      </c>
      <c r="M337">
        <v>190</v>
      </c>
      <c r="N337">
        <v>74</v>
      </c>
      <c r="O337" t="s">
        <v>2817</v>
      </c>
      <c r="P337" s="16">
        <v>6500000</v>
      </c>
      <c r="Q337" s="17" t="str">
        <f>IF(AND(Table4[[#This Row],[Age]]&lt;=28,Table4[[#This Row],[Prefered foot]]="left",Table4[[#This Row],[Value]]&lt;10000000),"candidate","rejected")</f>
        <v>candidate</v>
      </c>
      <c r="R337" s="17" t="str">
        <f>IF(OR(Table4[[#This Row],[Age]]&lt;=21,Table4[[#This Row],[Rating]]&gt;=85,Table4[[#This Row],[Height (cm)]]&gt;=187),"minimum","")</f>
        <v>minimum</v>
      </c>
    </row>
    <row r="338" spans="10:18" x14ac:dyDescent="0.25">
      <c r="J338" t="s">
        <v>248</v>
      </c>
      <c r="K338">
        <v>16</v>
      </c>
      <c r="L338">
        <v>61</v>
      </c>
      <c r="M338">
        <v>176</v>
      </c>
      <c r="N338">
        <v>70</v>
      </c>
      <c r="O338" t="s">
        <v>2817</v>
      </c>
      <c r="P338" s="16">
        <v>1000000</v>
      </c>
      <c r="Q338" s="17" t="str">
        <f>IF(AND(Table4[[#This Row],[Age]]&lt;=28,Table4[[#This Row],[Prefered foot]]="left",Table4[[#This Row],[Value]]&lt;10000000),"candidate","rejected")</f>
        <v>candidate</v>
      </c>
      <c r="R338" s="17" t="str">
        <f>IF(OR(Table4[[#This Row],[Age]]&lt;=21,Table4[[#This Row],[Rating]]&gt;=85,Table4[[#This Row],[Height (cm)]]&gt;=187),"minimum","")</f>
        <v>minimum</v>
      </c>
    </row>
    <row r="339" spans="10:18" x14ac:dyDescent="0.25">
      <c r="J339" t="s">
        <v>282</v>
      </c>
      <c r="K339">
        <v>17</v>
      </c>
      <c r="L339">
        <v>66</v>
      </c>
      <c r="M339">
        <v>188</v>
      </c>
      <c r="N339">
        <v>79</v>
      </c>
      <c r="O339" t="s">
        <v>2816</v>
      </c>
      <c r="P339" s="16">
        <v>2100000</v>
      </c>
      <c r="Q339" s="17" t="str">
        <f>IF(AND(Table4[[#This Row],[Age]]&lt;=28,Table4[[#This Row],[Prefered foot]]="left",Table4[[#This Row],[Value]]&lt;10000000),"candidate","rejected")</f>
        <v>rejected</v>
      </c>
      <c r="R339" s="17" t="str">
        <f>IF(OR(Table4[[#This Row],[Age]]&lt;=21,Table4[[#This Row],[Rating]]&gt;=85,Table4[[#This Row],[Height (cm)]]&gt;=187),"minimum","")</f>
        <v>minimum</v>
      </c>
    </row>
    <row r="340" spans="10:18" x14ac:dyDescent="0.25">
      <c r="J340" t="s">
        <v>283</v>
      </c>
      <c r="K340">
        <v>26</v>
      </c>
      <c r="L340">
        <v>83</v>
      </c>
      <c r="M340">
        <v>173</v>
      </c>
      <c r="N340">
        <v>68</v>
      </c>
      <c r="O340" t="s">
        <v>2816</v>
      </c>
      <c r="P340" s="16">
        <v>44500000</v>
      </c>
      <c r="Q340" s="17" t="str">
        <f>IF(AND(Table4[[#This Row],[Age]]&lt;=28,Table4[[#This Row],[Prefered foot]]="left",Table4[[#This Row],[Value]]&lt;10000000),"candidate","rejected")</f>
        <v>rejected</v>
      </c>
      <c r="R340" s="17" t="str">
        <f>IF(OR(Table4[[#This Row],[Age]]&lt;=21,Table4[[#This Row],[Rating]]&gt;=85,Table4[[#This Row],[Height (cm)]]&gt;=187),"minimum","")</f>
        <v/>
      </c>
    </row>
    <row r="341" spans="10:18" x14ac:dyDescent="0.25">
      <c r="J341" t="s">
        <v>284</v>
      </c>
      <c r="K341">
        <v>25</v>
      </c>
      <c r="L341">
        <v>83</v>
      </c>
      <c r="M341">
        <v>185</v>
      </c>
      <c r="N341">
        <v>79</v>
      </c>
      <c r="O341" t="s">
        <v>2816</v>
      </c>
      <c r="P341" s="16">
        <v>45500000</v>
      </c>
      <c r="Q341" s="17" t="str">
        <f>IF(AND(Table4[[#This Row],[Age]]&lt;=28,Table4[[#This Row],[Prefered foot]]="left",Table4[[#This Row],[Value]]&lt;10000000),"candidate","rejected")</f>
        <v>rejected</v>
      </c>
      <c r="R341" s="17" t="str">
        <f>IF(OR(Table4[[#This Row],[Age]]&lt;=21,Table4[[#This Row],[Rating]]&gt;=85,Table4[[#This Row],[Height (cm)]]&gt;=187),"minimum","")</f>
        <v/>
      </c>
    </row>
    <row r="342" spans="10:18" x14ac:dyDescent="0.25">
      <c r="J342" t="s">
        <v>285</v>
      </c>
      <c r="K342">
        <v>24</v>
      </c>
      <c r="L342">
        <v>78</v>
      </c>
      <c r="M342">
        <v>188</v>
      </c>
      <c r="N342">
        <v>84</v>
      </c>
      <c r="O342" t="s">
        <v>2817</v>
      </c>
      <c r="P342" s="16">
        <v>13000000</v>
      </c>
      <c r="Q342" s="17" t="str">
        <f>IF(AND(Table4[[#This Row],[Age]]&lt;=28,Table4[[#This Row],[Prefered foot]]="left",Table4[[#This Row],[Value]]&lt;10000000),"candidate","rejected")</f>
        <v>rejected</v>
      </c>
      <c r="R342" s="17" t="str">
        <f>IF(OR(Table4[[#This Row],[Age]]&lt;=21,Table4[[#This Row],[Rating]]&gt;=85,Table4[[#This Row],[Height (cm)]]&gt;=187),"minimum","")</f>
        <v>minimum</v>
      </c>
    </row>
    <row r="343" spans="10:18" x14ac:dyDescent="0.25">
      <c r="J343" t="s">
        <v>286</v>
      </c>
      <c r="K343">
        <v>23</v>
      </c>
      <c r="L343">
        <v>78</v>
      </c>
      <c r="M343">
        <v>167</v>
      </c>
      <c r="N343">
        <v>71</v>
      </c>
      <c r="O343" t="s">
        <v>2816</v>
      </c>
      <c r="P343" s="16">
        <v>0</v>
      </c>
      <c r="Q343" s="17" t="str">
        <f>IF(AND(Table4[[#This Row],[Age]]&lt;=28,Table4[[#This Row],[Prefered foot]]="left",Table4[[#This Row],[Value]]&lt;10000000),"candidate","rejected")</f>
        <v>rejected</v>
      </c>
      <c r="R343" s="17" t="str">
        <f>IF(OR(Table4[[#This Row],[Age]]&lt;=21,Table4[[#This Row],[Rating]]&gt;=85,Table4[[#This Row],[Height (cm)]]&gt;=187),"minimum","")</f>
        <v/>
      </c>
    </row>
    <row r="344" spans="10:18" x14ac:dyDescent="0.25">
      <c r="J344" t="s">
        <v>287</v>
      </c>
      <c r="K344">
        <v>24</v>
      </c>
      <c r="L344">
        <v>74</v>
      </c>
      <c r="M344">
        <v>195</v>
      </c>
      <c r="N344">
        <v>84</v>
      </c>
      <c r="O344" t="s">
        <v>2816</v>
      </c>
      <c r="P344" s="16">
        <v>6000000</v>
      </c>
      <c r="Q344" s="17" t="str">
        <f>IF(AND(Table4[[#This Row],[Age]]&lt;=28,Table4[[#This Row],[Prefered foot]]="left",Table4[[#This Row],[Value]]&lt;10000000),"candidate","rejected")</f>
        <v>rejected</v>
      </c>
      <c r="R344" s="17" t="str">
        <f>IF(OR(Table4[[#This Row],[Age]]&lt;=21,Table4[[#This Row],[Rating]]&gt;=85,Table4[[#This Row],[Height (cm)]]&gt;=187),"minimum","")</f>
        <v>minimum</v>
      </c>
    </row>
    <row r="345" spans="10:18" x14ac:dyDescent="0.25">
      <c r="J345" t="s">
        <v>288</v>
      </c>
      <c r="K345">
        <v>24</v>
      </c>
      <c r="L345">
        <v>78</v>
      </c>
      <c r="M345">
        <v>179</v>
      </c>
      <c r="N345">
        <v>70</v>
      </c>
      <c r="O345" t="s">
        <v>2817</v>
      </c>
      <c r="P345" s="16">
        <v>19000000</v>
      </c>
      <c r="Q345" s="17" t="str">
        <f>IF(AND(Table4[[#This Row],[Age]]&lt;=28,Table4[[#This Row],[Prefered foot]]="left",Table4[[#This Row],[Value]]&lt;10000000),"candidate","rejected")</f>
        <v>rejected</v>
      </c>
      <c r="R345" s="17" t="str">
        <f>IF(OR(Table4[[#This Row],[Age]]&lt;=21,Table4[[#This Row],[Rating]]&gt;=85,Table4[[#This Row],[Height (cm)]]&gt;=187),"minimum","")</f>
        <v/>
      </c>
    </row>
    <row r="346" spans="10:18" x14ac:dyDescent="0.25">
      <c r="J346" t="s">
        <v>289</v>
      </c>
      <c r="K346">
        <v>24</v>
      </c>
      <c r="L346">
        <v>84</v>
      </c>
      <c r="M346">
        <v>176</v>
      </c>
      <c r="N346">
        <v>72</v>
      </c>
      <c r="O346" t="s">
        <v>2816</v>
      </c>
      <c r="P346" s="16">
        <v>54500000</v>
      </c>
      <c r="Q346" s="17" t="str">
        <f>IF(AND(Table4[[#This Row],[Age]]&lt;=28,Table4[[#This Row],[Prefered foot]]="left",Table4[[#This Row],[Value]]&lt;10000000),"candidate","rejected")</f>
        <v>rejected</v>
      </c>
      <c r="R346" s="17" t="str">
        <f>IF(OR(Table4[[#This Row],[Age]]&lt;=21,Table4[[#This Row],[Rating]]&gt;=85,Table4[[#This Row],[Height (cm)]]&gt;=187),"minimum","")</f>
        <v/>
      </c>
    </row>
    <row r="347" spans="10:18" x14ac:dyDescent="0.25">
      <c r="J347" t="s">
        <v>290</v>
      </c>
      <c r="K347">
        <v>25</v>
      </c>
      <c r="L347">
        <v>82</v>
      </c>
      <c r="M347">
        <v>173</v>
      </c>
      <c r="N347">
        <v>77</v>
      </c>
      <c r="O347" t="s">
        <v>2816</v>
      </c>
      <c r="P347" s="16">
        <v>40500000</v>
      </c>
      <c r="Q347" s="17" t="str">
        <f>IF(AND(Table4[[#This Row],[Age]]&lt;=28,Table4[[#This Row],[Prefered foot]]="left",Table4[[#This Row],[Value]]&lt;10000000),"candidate","rejected")</f>
        <v>rejected</v>
      </c>
      <c r="R347" s="17" t="str">
        <f>IF(OR(Table4[[#This Row],[Age]]&lt;=21,Table4[[#This Row],[Rating]]&gt;=85,Table4[[#This Row],[Height (cm)]]&gt;=187),"minimum","")</f>
        <v/>
      </c>
    </row>
    <row r="348" spans="10:18" x14ac:dyDescent="0.25">
      <c r="J348" t="s">
        <v>291</v>
      </c>
      <c r="K348">
        <v>25</v>
      </c>
      <c r="L348">
        <v>77</v>
      </c>
      <c r="M348">
        <v>181</v>
      </c>
      <c r="N348">
        <v>70</v>
      </c>
      <c r="O348" t="s">
        <v>2816</v>
      </c>
      <c r="P348" s="16">
        <v>12500000</v>
      </c>
      <c r="Q348" s="17" t="str">
        <f>IF(AND(Table4[[#This Row],[Age]]&lt;=28,Table4[[#This Row],[Prefered foot]]="left",Table4[[#This Row],[Value]]&lt;10000000),"candidate","rejected")</f>
        <v>rejected</v>
      </c>
      <c r="R348" s="17" t="str">
        <f>IF(OR(Table4[[#This Row],[Age]]&lt;=21,Table4[[#This Row],[Rating]]&gt;=85,Table4[[#This Row],[Height (cm)]]&gt;=187),"minimum","")</f>
        <v/>
      </c>
    </row>
    <row r="349" spans="10:18" x14ac:dyDescent="0.25">
      <c r="J349" t="s">
        <v>292</v>
      </c>
      <c r="K349">
        <v>22</v>
      </c>
      <c r="L349">
        <v>75</v>
      </c>
      <c r="M349">
        <v>181</v>
      </c>
      <c r="N349">
        <v>74</v>
      </c>
      <c r="O349" t="s">
        <v>2816</v>
      </c>
      <c r="P349" s="16">
        <v>12500000</v>
      </c>
      <c r="Q349" s="17" t="str">
        <f>IF(AND(Table4[[#This Row],[Age]]&lt;=28,Table4[[#This Row],[Prefered foot]]="left",Table4[[#This Row],[Value]]&lt;10000000),"candidate","rejected")</f>
        <v>rejected</v>
      </c>
      <c r="R349" s="17" t="str">
        <f>IF(OR(Table4[[#This Row],[Age]]&lt;=21,Table4[[#This Row],[Rating]]&gt;=85,Table4[[#This Row],[Height (cm)]]&gt;=187),"minimum","")</f>
        <v/>
      </c>
    </row>
    <row r="350" spans="10:18" x14ac:dyDescent="0.25">
      <c r="J350" t="s">
        <v>293</v>
      </c>
      <c r="K350">
        <v>22</v>
      </c>
      <c r="L350">
        <v>75</v>
      </c>
      <c r="M350">
        <v>175</v>
      </c>
      <c r="N350">
        <v>71</v>
      </c>
      <c r="O350" t="s">
        <v>2817</v>
      </c>
      <c r="P350" s="16">
        <v>12500000</v>
      </c>
      <c r="Q350" s="17" t="str">
        <f>IF(AND(Table4[[#This Row],[Age]]&lt;=28,Table4[[#This Row],[Prefered foot]]="left",Table4[[#This Row],[Value]]&lt;10000000),"candidate","rejected")</f>
        <v>rejected</v>
      </c>
      <c r="R350" s="17" t="str">
        <f>IF(OR(Table4[[#This Row],[Age]]&lt;=21,Table4[[#This Row],[Rating]]&gt;=85,Table4[[#This Row],[Height (cm)]]&gt;=187),"minimum","")</f>
        <v/>
      </c>
    </row>
    <row r="351" spans="10:18" x14ac:dyDescent="0.25">
      <c r="J351" t="s">
        <v>294</v>
      </c>
      <c r="K351">
        <v>23</v>
      </c>
      <c r="L351">
        <v>84</v>
      </c>
      <c r="M351">
        <v>190</v>
      </c>
      <c r="N351">
        <v>75</v>
      </c>
      <c r="O351" t="s">
        <v>2817</v>
      </c>
      <c r="P351" s="16">
        <v>61000000</v>
      </c>
      <c r="Q351" s="17" t="str">
        <f>IF(AND(Table4[[#This Row],[Age]]&lt;=28,Table4[[#This Row],[Prefered foot]]="left",Table4[[#This Row],[Value]]&lt;10000000),"candidate","rejected")</f>
        <v>rejected</v>
      </c>
      <c r="R351" s="17" t="str">
        <f>IF(OR(Table4[[#This Row],[Age]]&lt;=21,Table4[[#This Row],[Rating]]&gt;=85,Table4[[#This Row],[Height (cm)]]&gt;=187),"minimum","")</f>
        <v>minimum</v>
      </c>
    </row>
    <row r="352" spans="10:18" x14ac:dyDescent="0.25">
      <c r="J352" t="s">
        <v>295</v>
      </c>
      <c r="K352">
        <v>22</v>
      </c>
      <c r="L352">
        <v>77</v>
      </c>
      <c r="M352">
        <v>179</v>
      </c>
      <c r="N352">
        <v>73</v>
      </c>
      <c r="O352" t="s">
        <v>2816</v>
      </c>
      <c r="P352" s="16">
        <v>17000000</v>
      </c>
      <c r="Q352" s="17" t="str">
        <f>IF(AND(Table4[[#This Row],[Age]]&lt;=28,Table4[[#This Row],[Prefered foot]]="left",Table4[[#This Row],[Value]]&lt;10000000),"candidate","rejected")</f>
        <v>rejected</v>
      </c>
      <c r="R352" s="17" t="str">
        <f>IF(OR(Table4[[#This Row],[Age]]&lt;=21,Table4[[#This Row],[Rating]]&gt;=85,Table4[[#This Row],[Height (cm)]]&gt;=187),"minimum","")</f>
        <v/>
      </c>
    </row>
    <row r="353" spans="10:18" x14ac:dyDescent="0.25">
      <c r="J353" t="s">
        <v>296</v>
      </c>
      <c r="K353">
        <v>22</v>
      </c>
      <c r="L353">
        <v>75</v>
      </c>
      <c r="M353">
        <v>175</v>
      </c>
      <c r="N353">
        <v>70</v>
      </c>
      <c r="O353" t="s">
        <v>2816</v>
      </c>
      <c r="P353" s="16">
        <v>11000000</v>
      </c>
      <c r="Q353" s="17" t="str">
        <f>IF(AND(Table4[[#This Row],[Age]]&lt;=28,Table4[[#This Row],[Prefered foot]]="left",Table4[[#This Row],[Value]]&lt;10000000),"candidate","rejected")</f>
        <v>rejected</v>
      </c>
      <c r="R353" s="17" t="str">
        <f>IF(OR(Table4[[#This Row],[Age]]&lt;=21,Table4[[#This Row],[Rating]]&gt;=85,Table4[[#This Row],[Height (cm)]]&gt;=187),"minimum","")</f>
        <v/>
      </c>
    </row>
    <row r="354" spans="10:18" x14ac:dyDescent="0.25">
      <c r="J354" t="s">
        <v>297</v>
      </c>
      <c r="K354">
        <v>23</v>
      </c>
      <c r="L354">
        <v>78</v>
      </c>
      <c r="M354">
        <v>174</v>
      </c>
      <c r="N354">
        <v>68</v>
      </c>
      <c r="O354" t="s">
        <v>2816</v>
      </c>
      <c r="P354" s="16">
        <v>22000000</v>
      </c>
      <c r="Q354" s="17" t="str">
        <f>IF(AND(Table4[[#This Row],[Age]]&lt;=28,Table4[[#This Row],[Prefered foot]]="left",Table4[[#This Row],[Value]]&lt;10000000),"candidate","rejected")</f>
        <v>rejected</v>
      </c>
      <c r="R354" s="17" t="str">
        <f>IF(OR(Table4[[#This Row],[Age]]&lt;=21,Table4[[#This Row],[Rating]]&gt;=85,Table4[[#This Row],[Height (cm)]]&gt;=187),"minimum","")</f>
        <v/>
      </c>
    </row>
    <row r="355" spans="10:18" x14ac:dyDescent="0.25">
      <c r="J355" t="s">
        <v>298</v>
      </c>
      <c r="K355">
        <v>18</v>
      </c>
      <c r="L355">
        <v>72</v>
      </c>
      <c r="M355">
        <v>165</v>
      </c>
      <c r="N355">
        <v>64</v>
      </c>
      <c r="O355" t="s">
        <v>2817</v>
      </c>
      <c r="P355" s="16">
        <v>5500000</v>
      </c>
      <c r="Q355" s="17" t="str">
        <f>IF(AND(Table4[[#This Row],[Age]]&lt;=28,Table4[[#This Row],[Prefered foot]]="left",Table4[[#This Row],[Value]]&lt;10000000),"candidate","rejected")</f>
        <v>candidate</v>
      </c>
      <c r="R355" s="17" t="str">
        <f>IF(OR(Table4[[#This Row],[Age]]&lt;=21,Table4[[#This Row],[Rating]]&gt;=85,Table4[[#This Row],[Height (cm)]]&gt;=187),"minimum","")</f>
        <v>minimum</v>
      </c>
    </row>
    <row r="356" spans="10:18" x14ac:dyDescent="0.25">
      <c r="J356" t="s">
        <v>299</v>
      </c>
      <c r="K356">
        <v>21</v>
      </c>
      <c r="L356">
        <v>73</v>
      </c>
      <c r="M356">
        <v>170</v>
      </c>
      <c r="N356">
        <v>68</v>
      </c>
      <c r="O356" t="s">
        <v>2816</v>
      </c>
      <c r="P356" s="16">
        <v>7000000</v>
      </c>
      <c r="Q356" s="17" t="str">
        <f>IF(AND(Table4[[#This Row],[Age]]&lt;=28,Table4[[#This Row],[Prefered foot]]="left",Table4[[#This Row],[Value]]&lt;10000000),"candidate","rejected")</f>
        <v>rejected</v>
      </c>
      <c r="R356" s="17" t="str">
        <f>IF(OR(Table4[[#This Row],[Age]]&lt;=21,Table4[[#This Row],[Rating]]&gt;=85,Table4[[#This Row],[Height (cm)]]&gt;=187),"minimum","")</f>
        <v>minimum</v>
      </c>
    </row>
    <row r="357" spans="10:18" x14ac:dyDescent="0.25">
      <c r="J357" t="s">
        <v>300</v>
      </c>
      <c r="K357">
        <v>20</v>
      </c>
      <c r="L357">
        <v>78</v>
      </c>
      <c r="M357">
        <v>184</v>
      </c>
      <c r="N357">
        <v>73</v>
      </c>
      <c r="O357" t="s">
        <v>2817</v>
      </c>
      <c r="P357" s="16">
        <v>26000000</v>
      </c>
      <c r="Q357" s="17" t="str">
        <f>IF(AND(Table4[[#This Row],[Age]]&lt;=28,Table4[[#This Row],[Prefered foot]]="left",Table4[[#This Row],[Value]]&lt;10000000),"candidate","rejected")</f>
        <v>rejected</v>
      </c>
      <c r="R357" s="17" t="str">
        <f>IF(OR(Table4[[#This Row],[Age]]&lt;=21,Table4[[#This Row],[Rating]]&gt;=85,Table4[[#This Row],[Height (cm)]]&gt;=187),"minimum","")</f>
        <v>minimum</v>
      </c>
    </row>
    <row r="358" spans="10:18" x14ac:dyDescent="0.25">
      <c r="J358" t="s">
        <v>301</v>
      </c>
      <c r="K358">
        <v>24</v>
      </c>
      <c r="L358">
        <v>75</v>
      </c>
      <c r="M358">
        <v>187</v>
      </c>
      <c r="N358">
        <v>80</v>
      </c>
      <c r="O358" t="s">
        <v>2816</v>
      </c>
      <c r="P358" s="16">
        <v>10500000</v>
      </c>
      <c r="Q358" s="17" t="str">
        <f>IF(AND(Table4[[#This Row],[Age]]&lt;=28,Table4[[#This Row],[Prefered foot]]="left",Table4[[#This Row],[Value]]&lt;10000000),"candidate","rejected")</f>
        <v>rejected</v>
      </c>
      <c r="R358" s="17" t="str">
        <f>IF(OR(Table4[[#This Row],[Age]]&lt;=21,Table4[[#This Row],[Rating]]&gt;=85,Table4[[#This Row],[Height (cm)]]&gt;=187),"minimum","")</f>
        <v>minimum</v>
      </c>
    </row>
    <row r="359" spans="10:18" x14ac:dyDescent="0.25">
      <c r="J359" t="s">
        <v>302</v>
      </c>
      <c r="K359">
        <v>20</v>
      </c>
      <c r="L359">
        <v>71</v>
      </c>
      <c r="M359">
        <v>192</v>
      </c>
      <c r="N359">
        <v>90</v>
      </c>
      <c r="O359" t="s">
        <v>2816</v>
      </c>
      <c r="P359" s="16">
        <v>4000000</v>
      </c>
      <c r="Q359" s="17" t="str">
        <f>IF(AND(Table4[[#This Row],[Age]]&lt;=28,Table4[[#This Row],[Prefered foot]]="left",Table4[[#This Row],[Value]]&lt;10000000),"candidate","rejected")</f>
        <v>rejected</v>
      </c>
      <c r="R359" s="17" t="str">
        <f>IF(OR(Table4[[#This Row],[Age]]&lt;=21,Table4[[#This Row],[Rating]]&gt;=85,Table4[[#This Row],[Height (cm)]]&gt;=187),"minimum","")</f>
        <v>minimum</v>
      </c>
    </row>
    <row r="360" spans="10:18" x14ac:dyDescent="0.25">
      <c r="J360" t="s">
        <v>303</v>
      </c>
      <c r="K360">
        <v>20</v>
      </c>
      <c r="L360">
        <v>74</v>
      </c>
      <c r="M360">
        <v>176</v>
      </c>
      <c r="N360">
        <v>69</v>
      </c>
      <c r="O360" t="s">
        <v>2817</v>
      </c>
      <c r="P360" s="16">
        <v>10000000</v>
      </c>
      <c r="Q360" s="17" t="str">
        <f>IF(AND(Table4[[#This Row],[Age]]&lt;=28,Table4[[#This Row],[Prefered foot]]="left",Table4[[#This Row],[Value]]&lt;10000000),"candidate","rejected")</f>
        <v>rejected</v>
      </c>
      <c r="R360" s="17" t="str">
        <f>IF(OR(Table4[[#This Row],[Age]]&lt;=21,Table4[[#This Row],[Rating]]&gt;=85,Table4[[#This Row],[Height (cm)]]&gt;=187),"minimum","")</f>
        <v>minimum</v>
      </c>
    </row>
    <row r="361" spans="10:18" x14ac:dyDescent="0.25">
      <c r="J361" t="s">
        <v>304</v>
      </c>
      <c r="K361">
        <v>18</v>
      </c>
      <c r="L361">
        <v>67</v>
      </c>
      <c r="M361">
        <v>179</v>
      </c>
      <c r="N361">
        <v>71</v>
      </c>
      <c r="O361" t="s">
        <v>2817</v>
      </c>
      <c r="P361" s="16">
        <v>2300000</v>
      </c>
      <c r="Q361" s="17" t="str">
        <f>IF(AND(Table4[[#This Row],[Age]]&lt;=28,Table4[[#This Row],[Prefered foot]]="left",Table4[[#This Row],[Value]]&lt;10000000),"candidate","rejected")</f>
        <v>candidate</v>
      </c>
      <c r="R361" s="17" t="str">
        <f>IF(OR(Table4[[#This Row],[Age]]&lt;=21,Table4[[#This Row],[Rating]]&gt;=85,Table4[[#This Row],[Height (cm)]]&gt;=187),"minimum","")</f>
        <v>minimum</v>
      </c>
    </row>
    <row r="362" spans="10:18" x14ac:dyDescent="0.25">
      <c r="J362" t="s">
        <v>305</v>
      </c>
      <c r="K362">
        <v>31</v>
      </c>
      <c r="L362">
        <v>86</v>
      </c>
      <c r="M362">
        <v>185</v>
      </c>
      <c r="N362">
        <v>84</v>
      </c>
      <c r="O362" t="s">
        <v>2816</v>
      </c>
      <c r="P362" s="16">
        <v>47500000</v>
      </c>
      <c r="Q362" s="17" t="str">
        <f>IF(AND(Table4[[#This Row],[Age]]&lt;=28,Table4[[#This Row],[Prefered foot]]="left",Table4[[#This Row],[Value]]&lt;10000000),"candidate","rejected")</f>
        <v>rejected</v>
      </c>
      <c r="R362" s="17" t="str">
        <f>IF(OR(Table4[[#This Row],[Age]]&lt;=21,Table4[[#This Row],[Rating]]&gt;=85,Table4[[#This Row],[Height (cm)]]&gt;=187),"minimum","")</f>
        <v>minimum</v>
      </c>
    </row>
    <row r="363" spans="10:18" x14ac:dyDescent="0.25">
      <c r="J363" t="s">
        <v>306</v>
      </c>
      <c r="K363">
        <v>29</v>
      </c>
      <c r="L363">
        <v>78</v>
      </c>
      <c r="M363">
        <v>188</v>
      </c>
      <c r="N363">
        <v>90</v>
      </c>
      <c r="O363" t="s">
        <v>2816</v>
      </c>
      <c r="P363" s="16">
        <v>12000000</v>
      </c>
      <c r="Q363" s="17" t="str">
        <f>IF(AND(Table4[[#This Row],[Age]]&lt;=28,Table4[[#This Row],[Prefered foot]]="left",Table4[[#This Row],[Value]]&lt;10000000),"candidate","rejected")</f>
        <v>rejected</v>
      </c>
      <c r="R363" s="17" t="str">
        <f>IF(OR(Table4[[#This Row],[Age]]&lt;=21,Table4[[#This Row],[Rating]]&gt;=85,Table4[[#This Row],[Height (cm)]]&gt;=187),"minimum","")</f>
        <v>minimum</v>
      </c>
    </row>
    <row r="364" spans="10:18" x14ac:dyDescent="0.25">
      <c r="J364" t="s">
        <v>307</v>
      </c>
      <c r="K364">
        <v>29</v>
      </c>
      <c r="L364">
        <v>86</v>
      </c>
      <c r="M364">
        <v>178</v>
      </c>
      <c r="N364">
        <v>69</v>
      </c>
      <c r="O364" t="s">
        <v>2816</v>
      </c>
      <c r="P364" s="16">
        <v>66000000</v>
      </c>
      <c r="Q364" s="17" t="str">
        <f>IF(AND(Table4[[#This Row],[Age]]&lt;=28,Table4[[#This Row],[Prefered foot]]="left",Table4[[#This Row],[Value]]&lt;10000000),"candidate","rejected")</f>
        <v>rejected</v>
      </c>
      <c r="R364" s="17" t="str">
        <f>IF(OR(Table4[[#This Row],[Age]]&lt;=21,Table4[[#This Row],[Rating]]&gt;=85,Table4[[#This Row],[Height (cm)]]&gt;=187),"minimum","")</f>
        <v>minimum</v>
      </c>
    </row>
    <row r="365" spans="10:18" x14ac:dyDescent="0.25">
      <c r="J365" t="s">
        <v>308</v>
      </c>
      <c r="K365">
        <v>29</v>
      </c>
      <c r="L365">
        <v>86</v>
      </c>
      <c r="M365">
        <v>177</v>
      </c>
      <c r="N365">
        <v>75</v>
      </c>
      <c r="O365" t="s">
        <v>2817</v>
      </c>
      <c r="P365" s="16">
        <v>68000000</v>
      </c>
      <c r="Q365" s="17" t="str">
        <f>IF(AND(Table4[[#This Row],[Age]]&lt;=28,Table4[[#This Row],[Prefered foot]]="left",Table4[[#This Row],[Value]]&lt;10000000),"candidate","rejected")</f>
        <v>rejected</v>
      </c>
      <c r="R365" s="17" t="str">
        <f>IF(OR(Table4[[#This Row],[Age]]&lt;=21,Table4[[#This Row],[Rating]]&gt;=85,Table4[[#This Row],[Height (cm)]]&gt;=187),"minimum","")</f>
        <v>minimum</v>
      </c>
    </row>
    <row r="366" spans="10:18" x14ac:dyDescent="0.25">
      <c r="J366" t="s">
        <v>309</v>
      </c>
      <c r="K366">
        <v>27</v>
      </c>
      <c r="L366">
        <v>84</v>
      </c>
      <c r="M366">
        <v>185</v>
      </c>
      <c r="N366">
        <v>83</v>
      </c>
      <c r="O366" t="s">
        <v>2816</v>
      </c>
      <c r="P366" s="16">
        <v>48500000</v>
      </c>
      <c r="Q366" s="17" t="str">
        <f>IF(AND(Table4[[#This Row],[Age]]&lt;=28,Table4[[#This Row],[Prefered foot]]="left",Table4[[#This Row],[Value]]&lt;10000000),"candidate","rejected")</f>
        <v>rejected</v>
      </c>
      <c r="R366" s="17" t="str">
        <f>IF(OR(Table4[[#This Row],[Age]]&lt;=21,Table4[[#This Row],[Rating]]&gt;=85,Table4[[#This Row],[Height (cm)]]&gt;=187),"minimum","")</f>
        <v/>
      </c>
    </row>
    <row r="367" spans="10:18" x14ac:dyDescent="0.25">
      <c r="J367" t="s">
        <v>310</v>
      </c>
      <c r="K367">
        <v>28</v>
      </c>
      <c r="L367">
        <v>87</v>
      </c>
      <c r="M367">
        <v>179</v>
      </c>
      <c r="N367">
        <v>69</v>
      </c>
      <c r="O367" t="s">
        <v>2816</v>
      </c>
      <c r="P367" s="16">
        <v>79500000</v>
      </c>
      <c r="Q367" s="17" t="str">
        <f>IF(AND(Table4[[#This Row],[Age]]&lt;=28,Table4[[#This Row],[Prefered foot]]="left",Table4[[#This Row],[Value]]&lt;10000000),"candidate","rejected")</f>
        <v>rejected</v>
      </c>
      <c r="R367" s="17" t="str">
        <f>IF(OR(Table4[[#This Row],[Age]]&lt;=21,Table4[[#This Row],[Rating]]&gt;=85,Table4[[#This Row],[Height (cm)]]&gt;=187),"minimum","")</f>
        <v>minimum</v>
      </c>
    </row>
    <row r="368" spans="10:18" x14ac:dyDescent="0.25">
      <c r="J368" t="s">
        <v>311</v>
      </c>
      <c r="K368">
        <v>28</v>
      </c>
      <c r="L368">
        <v>82</v>
      </c>
      <c r="M368">
        <v>186</v>
      </c>
      <c r="N368">
        <v>85</v>
      </c>
      <c r="O368" t="s">
        <v>2816</v>
      </c>
      <c r="P368" s="16">
        <v>27000000</v>
      </c>
      <c r="Q368" s="17" t="str">
        <f>IF(AND(Table4[[#This Row],[Age]]&lt;=28,Table4[[#This Row],[Prefered foot]]="left",Table4[[#This Row],[Value]]&lt;10000000),"candidate","rejected")</f>
        <v>rejected</v>
      </c>
      <c r="R368" s="17" t="str">
        <f>IF(OR(Table4[[#This Row],[Age]]&lt;=21,Table4[[#This Row],[Rating]]&gt;=85,Table4[[#This Row],[Height (cm)]]&gt;=187),"minimum","")</f>
        <v/>
      </c>
    </row>
    <row r="369" spans="10:18" x14ac:dyDescent="0.25">
      <c r="J369" t="s">
        <v>312</v>
      </c>
      <c r="K369">
        <v>26</v>
      </c>
      <c r="L369">
        <v>82</v>
      </c>
      <c r="M369">
        <v>186</v>
      </c>
      <c r="N369">
        <v>81</v>
      </c>
      <c r="O369" t="s">
        <v>2816</v>
      </c>
      <c r="P369" s="16">
        <v>35500000</v>
      </c>
      <c r="Q369" s="17" t="str">
        <f>IF(AND(Table4[[#This Row],[Age]]&lt;=28,Table4[[#This Row],[Prefered foot]]="left",Table4[[#This Row],[Value]]&lt;10000000),"candidate","rejected")</f>
        <v>rejected</v>
      </c>
      <c r="R369" s="17" t="str">
        <f>IF(OR(Table4[[#This Row],[Age]]&lt;=21,Table4[[#This Row],[Rating]]&gt;=85,Table4[[#This Row],[Height (cm)]]&gt;=187),"minimum","")</f>
        <v/>
      </c>
    </row>
    <row r="370" spans="10:18" x14ac:dyDescent="0.25">
      <c r="J370" t="s">
        <v>313</v>
      </c>
      <c r="K370">
        <v>28</v>
      </c>
      <c r="L370">
        <v>78</v>
      </c>
      <c r="M370">
        <v>172</v>
      </c>
      <c r="N370">
        <v>67</v>
      </c>
      <c r="O370" t="s">
        <v>2816</v>
      </c>
      <c r="P370" s="16">
        <v>14500000</v>
      </c>
      <c r="Q370" s="17" t="str">
        <f>IF(AND(Table4[[#This Row],[Age]]&lt;=28,Table4[[#This Row],[Prefered foot]]="left",Table4[[#This Row],[Value]]&lt;10000000),"candidate","rejected")</f>
        <v>rejected</v>
      </c>
      <c r="R370" s="17" t="str">
        <f>IF(OR(Table4[[#This Row],[Age]]&lt;=21,Table4[[#This Row],[Rating]]&gt;=85,Table4[[#This Row],[Height (cm)]]&gt;=187),"minimum","")</f>
        <v/>
      </c>
    </row>
    <row r="371" spans="10:18" x14ac:dyDescent="0.25">
      <c r="J371" t="s">
        <v>283</v>
      </c>
      <c r="K371">
        <v>26</v>
      </c>
      <c r="L371">
        <v>83</v>
      </c>
      <c r="M371">
        <v>173</v>
      </c>
      <c r="N371">
        <v>68</v>
      </c>
      <c r="O371" t="s">
        <v>2816</v>
      </c>
      <c r="P371" s="16">
        <v>44500000</v>
      </c>
      <c r="Q371" s="17" t="str">
        <f>IF(AND(Table4[[#This Row],[Age]]&lt;=28,Table4[[#This Row],[Prefered foot]]="left",Table4[[#This Row],[Value]]&lt;10000000),"candidate","rejected")</f>
        <v>rejected</v>
      </c>
      <c r="R371" s="17" t="str">
        <f>IF(OR(Table4[[#This Row],[Age]]&lt;=21,Table4[[#This Row],[Rating]]&gt;=85,Table4[[#This Row],[Height (cm)]]&gt;=187),"minimum","")</f>
        <v/>
      </c>
    </row>
    <row r="372" spans="10:18" x14ac:dyDescent="0.25">
      <c r="J372" t="s">
        <v>284</v>
      </c>
      <c r="K372">
        <v>25</v>
      </c>
      <c r="L372">
        <v>83</v>
      </c>
      <c r="M372">
        <v>185</v>
      </c>
      <c r="N372">
        <v>79</v>
      </c>
      <c r="O372" t="s">
        <v>2816</v>
      </c>
      <c r="P372" s="16">
        <v>45500000</v>
      </c>
      <c r="Q372" s="17" t="str">
        <f>IF(AND(Table4[[#This Row],[Age]]&lt;=28,Table4[[#This Row],[Prefered foot]]="left",Table4[[#This Row],[Value]]&lt;10000000),"candidate","rejected")</f>
        <v>rejected</v>
      </c>
      <c r="R372" s="17" t="str">
        <f>IF(OR(Table4[[#This Row],[Age]]&lt;=21,Table4[[#This Row],[Rating]]&gt;=85,Table4[[#This Row],[Height (cm)]]&gt;=187),"minimum","")</f>
        <v/>
      </c>
    </row>
    <row r="373" spans="10:18" x14ac:dyDescent="0.25">
      <c r="J373" t="s">
        <v>314</v>
      </c>
      <c r="K373">
        <v>36</v>
      </c>
      <c r="L373">
        <v>84</v>
      </c>
      <c r="M373">
        <v>182</v>
      </c>
      <c r="N373">
        <v>86</v>
      </c>
      <c r="O373" t="s">
        <v>2816</v>
      </c>
      <c r="P373" s="16">
        <v>14500000</v>
      </c>
      <c r="Q373" s="17" t="str">
        <f>IF(AND(Table4[[#This Row],[Age]]&lt;=28,Table4[[#This Row],[Prefered foot]]="left",Table4[[#This Row],[Value]]&lt;10000000),"candidate","rejected")</f>
        <v>rejected</v>
      </c>
      <c r="R373" s="17" t="str">
        <f>IF(OR(Table4[[#This Row],[Age]]&lt;=21,Table4[[#This Row],[Rating]]&gt;=85,Table4[[#This Row],[Height (cm)]]&gt;=187),"minimum","")</f>
        <v/>
      </c>
    </row>
    <row r="374" spans="10:18" x14ac:dyDescent="0.25">
      <c r="J374" t="s">
        <v>315</v>
      </c>
      <c r="K374">
        <v>29</v>
      </c>
      <c r="L374">
        <v>83</v>
      </c>
      <c r="M374">
        <v>178</v>
      </c>
      <c r="N374">
        <v>76</v>
      </c>
      <c r="O374" t="s">
        <v>2816</v>
      </c>
      <c r="P374" s="16">
        <v>29500000</v>
      </c>
      <c r="Q374" s="17" t="str">
        <f>IF(AND(Table4[[#This Row],[Age]]&lt;=28,Table4[[#This Row],[Prefered foot]]="left",Table4[[#This Row],[Value]]&lt;10000000),"candidate","rejected")</f>
        <v>rejected</v>
      </c>
      <c r="R374" s="17" t="str">
        <f>IF(OR(Table4[[#This Row],[Age]]&lt;=21,Table4[[#This Row],[Rating]]&gt;=85,Table4[[#This Row],[Height (cm)]]&gt;=187),"minimum","")</f>
        <v/>
      </c>
    </row>
    <row r="375" spans="10:18" x14ac:dyDescent="0.25">
      <c r="J375" t="s">
        <v>316</v>
      </c>
      <c r="K375">
        <v>26</v>
      </c>
      <c r="L375">
        <v>85</v>
      </c>
      <c r="M375">
        <v>175</v>
      </c>
      <c r="N375">
        <v>73</v>
      </c>
      <c r="O375" t="s">
        <v>2816</v>
      </c>
      <c r="P375" s="16">
        <v>63500000</v>
      </c>
      <c r="Q375" s="17" t="str">
        <f>IF(AND(Table4[[#This Row],[Age]]&lt;=28,Table4[[#This Row],[Prefered foot]]="left",Table4[[#This Row],[Value]]&lt;10000000),"candidate","rejected")</f>
        <v>rejected</v>
      </c>
      <c r="R375" s="17" t="str">
        <f>IF(OR(Table4[[#This Row],[Age]]&lt;=21,Table4[[#This Row],[Rating]]&gt;=85,Table4[[#This Row],[Height (cm)]]&gt;=187),"minimum","")</f>
        <v>minimum</v>
      </c>
    </row>
    <row r="376" spans="10:18" x14ac:dyDescent="0.25">
      <c r="J376" t="s">
        <v>317</v>
      </c>
      <c r="K376">
        <v>27</v>
      </c>
      <c r="L376">
        <v>82</v>
      </c>
      <c r="M376">
        <v>183</v>
      </c>
      <c r="N376">
        <v>75</v>
      </c>
      <c r="O376" t="s">
        <v>2816</v>
      </c>
      <c r="P376" s="16">
        <v>28000000</v>
      </c>
      <c r="Q376" s="17" t="str">
        <f>IF(AND(Table4[[#This Row],[Age]]&lt;=28,Table4[[#This Row],[Prefered foot]]="left",Table4[[#This Row],[Value]]&lt;10000000),"candidate","rejected")</f>
        <v>rejected</v>
      </c>
      <c r="R376" s="17" t="str">
        <f>IF(OR(Table4[[#This Row],[Age]]&lt;=21,Table4[[#This Row],[Rating]]&gt;=85,Table4[[#This Row],[Height (cm)]]&gt;=187),"minimum","")</f>
        <v/>
      </c>
    </row>
    <row r="377" spans="10:18" x14ac:dyDescent="0.25">
      <c r="J377" t="s">
        <v>318</v>
      </c>
      <c r="K377">
        <v>25</v>
      </c>
      <c r="L377">
        <v>77</v>
      </c>
      <c r="M377">
        <v>187</v>
      </c>
      <c r="N377">
        <v>80</v>
      </c>
      <c r="O377" t="s">
        <v>2816</v>
      </c>
      <c r="P377" s="16">
        <v>13500000</v>
      </c>
      <c r="Q377" s="17" t="str">
        <f>IF(AND(Table4[[#This Row],[Age]]&lt;=28,Table4[[#This Row],[Prefered foot]]="left",Table4[[#This Row],[Value]]&lt;10000000),"candidate","rejected")</f>
        <v>rejected</v>
      </c>
      <c r="R377" s="17" t="str">
        <f>IF(OR(Table4[[#This Row],[Age]]&lt;=21,Table4[[#This Row],[Rating]]&gt;=85,Table4[[#This Row],[Height (cm)]]&gt;=187),"minimum","")</f>
        <v>minimum</v>
      </c>
    </row>
    <row r="378" spans="10:18" x14ac:dyDescent="0.25">
      <c r="J378" t="s">
        <v>319</v>
      </c>
      <c r="K378">
        <v>28</v>
      </c>
      <c r="L378">
        <v>84</v>
      </c>
      <c r="M378">
        <v>184</v>
      </c>
      <c r="N378">
        <v>74</v>
      </c>
      <c r="O378" t="s">
        <v>2816</v>
      </c>
      <c r="P378" s="16">
        <v>42000000</v>
      </c>
      <c r="Q378" s="17" t="str">
        <f>IF(AND(Table4[[#This Row],[Age]]&lt;=28,Table4[[#This Row],[Prefered foot]]="left",Table4[[#This Row],[Value]]&lt;10000000),"candidate","rejected")</f>
        <v>rejected</v>
      </c>
      <c r="R378" s="17" t="str">
        <f>IF(OR(Table4[[#This Row],[Age]]&lt;=21,Table4[[#This Row],[Rating]]&gt;=85,Table4[[#This Row],[Height (cm)]]&gt;=187),"minimum","")</f>
        <v/>
      </c>
    </row>
    <row r="379" spans="10:18" x14ac:dyDescent="0.25">
      <c r="J379" t="s">
        <v>320</v>
      </c>
      <c r="K379">
        <v>25</v>
      </c>
      <c r="L379">
        <v>84</v>
      </c>
      <c r="M379">
        <v>175</v>
      </c>
      <c r="N379">
        <v>70</v>
      </c>
      <c r="O379" t="s">
        <v>2817</v>
      </c>
      <c r="P379" s="16">
        <v>50500000</v>
      </c>
      <c r="Q379" s="17" t="str">
        <f>IF(AND(Table4[[#This Row],[Age]]&lt;=28,Table4[[#This Row],[Prefered foot]]="left",Table4[[#This Row],[Value]]&lt;10000000),"candidate","rejected")</f>
        <v>rejected</v>
      </c>
      <c r="R379" s="17" t="str">
        <f>IF(OR(Table4[[#This Row],[Age]]&lt;=21,Table4[[#This Row],[Rating]]&gt;=85,Table4[[#This Row],[Height (cm)]]&gt;=187),"minimum","")</f>
        <v/>
      </c>
    </row>
    <row r="380" spans="10:18" x14ac:dyDescent="0.25">
      <c r="J380" t="s">
        <v>321</v>
      </c>
      <c r="K380">
        <v>25</v>
      </c>
      <c r="L380">
        <v>82</v>
      </c>
      <c r="M380">
        <v>180</v>
      </c>
      <c r="N380">
        <v>72</v>
      </c>
      <c r="O380" t="s">
        <v>2817</v>
      </c>
      <c r="P380" s="16">
        <v>36500000</v>
      </c>
      <c r="Q380" s="17" t="str">
        <f>IF(AND(Table4[[#This Row],[Age]]&lt;=28,Table4[[#This Row],[Prefered foot]]="left",Table4[[#This Row],[Value]]&lt;10000000),"candidate","rejected")</f>
        <v>rejected</v>
      </c>
      <c r="R380" s="17" t="str">
        <f>IF(OR(Table4[[#This Row],[Age]]&lt;=21,Table4[[#This Row],[Rating]]&gt;=85,Table4[[#This Row],[Height (cm)]]&gt;=187),"minimum","")</f>
        <v/>
      </c>
    </row>
    <row r="381" spans="10:18" x14ac:dyDescent="0.25">
      <c r="J381" t="s">
        <v>322</v>
      </c>
      <c r="K381">
        <v>24</v>
      </c>
      <c r="L381">
        <v>84</v>
      </c>
      <c r="M381">
        <v>181</v>
      </c>
      <c r="N381">
        <v>73</v>
      </c>
      <c r="O381" t="s">
        <v>2816</v>
      </c>
      <c r="P381" s="16">
        <v>50500000</v>
      </c>
      <c r="Q381" s="17" t="str">
        <f>IF(AND(Table4[[#This Row],[Age]]&lt;=28,Table4[[#This Row],[Prefered foot]]="left",Table4[[#This Row],[Value]]&lt;10000000),"candidate","rejected")</f>
        <v>rejected</v>
      </c>
      <c r="R381" s="17" t="str">
        <f>IF(OR(Table4[[#This Row],[Age]]&lt;=21,Table4[[#This Row],[Rating]]&gt;=85,Table4[[#This Row],[Height (cm)]]&gt;=187),"minimum","")</f>
        <v/>
      </c>
    </row>
    <row r="382" spans="10:18" x14ac:dyDescent="0.25">
      <c r="J382" t="s">
        <v>323</v>
      </c>
      <c r="K382">
        <v>23</v>
      </c>
      <c r="L382">
        <v>78</v>
      </c>
      <c r="M382">
        <v>178</v>
      </c>
      <c r="N382">
        <v>70</v>
      </c>
      <c r="O382" t="s">
        <v>2816</v>
      </c>
      <c r="P382" s="16">
        <v>20000000</v>
      </c>
      <c r="Q382" s="17" t="str">
        <f>IF(AND(Table4[[#This Row],[Age]]&lt;=28,Table4[[#This Row],[Prefered foot]]="left",Table4[[#This Row],[Value]]&lt;10000000),"candidate","rejected")</f>
        <v>rejected</v>
      </c>
      <c r="R382" s="17" t="str">
        <f>IF(OR(Table4[[#This Row],[Age]]&lt;=21,Table4[[#This Row],[Rating]]&gt;=85,Table4[[#This Row],[Height (cm)]]&gt;=187),"minimum","")</f>
        <v/>
      </c>
    </row>
    <row r="383" spans="10:18" x14ac:dyDescent="0.25">
      <c r="J383" t="s">
        <v>324</v>
      </c>
      <c r="K383">
        <v>24</v>
      </c>
      <c r="L383">
        <v>76</v>
      </c>
      <c r="M383">
        <v>180</v>
      </c>
      <c r="N383">
        <v>73</v>
      </c>
      <c r="O383" t="s">
        <v>2816</v>
      </c>
      <c r="P383" s="16">
        <v>11000000</v>
      </c>
      <c r="Q383" s="17" t="str">
        <f>IF(AND(Table4[[#This Row],[Age]]&lt;=28,Table4[[#This Row],[Prefered foot]]="left",Table4[[#This Row],[Value]]&lt;10000000),"candidate","rejected")</f>
        <v>rejected</v>
      </c>
      <c r="R383" s="17" t="str">
        <f>IF(OR(Table4[[#This Row],[Age]]&lt;=21,Table4[[#This Row],[Rating]]&gt;=85,Table4[[#This Row],[Height (cm)]]&gt;=187),"minimum","")</f>
        <v/>
      </c>
    </row>
    <row r="384" spans="10:18" x14ac:dyDescent="0.25">
      <c r="J384" t="s">
        <v>325</v>
      </c>
      <c r="K384">
        <v>26</v>
      </c>
      <c r="L384">
        <v>89</v>
      </c>
      <c r="M384">
        <v>187</v>
      </c>
      <c r="N384">
        <v>82</v>
      </c>
      <c r="O384" t="s">
        <v>2816</v>
      </c>
      <c r="P384" s="16">
        <v>106500000</v>
      </c>
      <c r="Q384" s="17" t="str">
        <f>IF(AND(Table4[[#This Row],[Age]]&lt;=28,Table4[[#This Row],[Prefered foot]]="left",Table4[[#This Row],[Value]]&lt;10000000),"candidate","rejected")</f>
        <v>rejected</v>
      </c>
      <c r="R384" s="17" t="str">
        <f>IF(OR(Table4[[#This Row],[Age]]&lt;=21,Table4[[#This Row],[Rating]]&gt;=85,Table4[[#This Row],[Height (cm)]]&gt;=187),"minimum","")</f>
        <v>minimum</v>
      </c>
    </row>
    <row r="385" spans="10:18" x14ac:dyDescent="0.25">
      <c r="J385" t="s">
        <v>290</v>
      </c>
      <c r="K385">
        <v>25</v>
      </c>
      <c r="L385">
        <v>82</v>
      </c>
      <c r="M385">
        <v>173</v>
      </c>
      <c r="N385">
        <v>77</v>
      </c>
      <c r="O385" t="s">
        <v>2816</v>
      </c>
      <c r="P385" s="16">
        <v>40500000</v>
      </c>
      <c r="Q385" s="17" t="str">
        <f>IF(AND(Table4[[#This Row],[Age]]&lt;=28,Table4[[#This Row],[Prefered foot]]="left",Table4[[#This Row],[Value]]&lt;10000000),"candidate","rejected")</f>
        <v>rejected</v>
      </c>
      <c r="R385" s="17" t="str">
        <f>IF(OR(Table4[[#This Row],[Age]]&lt;=21,Table4[[#This Row],[Rating]]&gt;=85,Table4[[#This Row],[Height (cm)]]&gt;=187),"minimum","")</f>
        <v/>
      </c>
    </row>
    <row r="386" spans="10:18" x14ac:dyDescent="0.25">
      <c r="J386" t="s">
        <v>326</v>
      </c>
      <c r="K386">
        <v>23</v>
      </c>
      <c r="L386">
        <v>83</v>
      </c>
      <c r="M386">
        <v>171</v>
      </c>
      <c r="N386">
        <v>67</v>
      </c>
      <c r="O386" t="s">
        <v>2817</v>
      </c>
      <c r="P386" s="16">
        <v>47000000</v>
      </c>
      <c r="Q386" s="17" t="str">
        <f>IF(AND(Table4[[#This Row],[Age]]&lt;=28,Table4[[#This Row],[Prefered foot]]="left",Table4[[#This Row],[Value]]&lt;10000000),"candidate","rejected")</f>
        <v>rejected</v>
      </c>
      <c r="R386" s="17" t="str">
        <f>IF(OR(Table4[[#This Row],[Age]]&lt;=21,Table4[[#This Row],[Rating]]&gt;=85,Table4[[#This Row],[Height (cm)]]&gt;=187),"minimum","")</f>
        <v/>
      </c>
    </row>
    <row r="387" spans="10:18" x14ac:dyDescent="0.25">
      <c r="J387" t="s">
        <v>291</v>
      </c>
      <c r="K387">
        <v>25</v>
      </c>
      <c r="L387">
        <v>77</v>
      </c>
      <c r="M387">
        <v>181</v>
      </c>
      <c r="N387">
        <v>70</v>
      </c>
      <c r="O387" t="s">
        <v>2816</v>
      </c>
      <c r="P387" s="16">
        <v>12500000</v>
      </c>
      <c r="Q387" s="17" t="str">
        <f>IF(AND(Table4[[#This Row],[Age]]&lt;=28,Table4[[#This Row],[Prefered foot]]="left",Table4[[#This Row],[Value]]&lt;10000000),"candidate","rejected")</f>
        <v>rejected</v>
      </c>
      <c r="R387" s="17" t="str">
        <f>IF(OR(Table4[[#This Row],[Age]]&lt;=21,Table4[[#This Row],[Rating]]&gt;=85,Table4[[#This Row],[Height (cm)]]&gt;=187),"minimum","")</f>
        <v/>
      </c>
    </row>
    <row r="388" spans="10:18" x14ac:dyDescent="0.25">
      <c r="J388" t="s">
        <v>327</v>
      </c>
      <c r="K388">
        <v>25</v>
      </c>
      <c r="L388">
        <v>83</v>
      </c>
      <c r="M388">
        <v>179</v>
      </c>
      <c r="N388">
        <v>72</v>
      </c>
      <c r="O388" t="s">
        <v>2816</v>
      </c>
      <c r="P388" s="16">
        <v>50500000</v>
      </c>
      <c r="Q388" s="17" t="str">
        <f>IF(AND(Table4[[#This Row],[Age]]&lt;=28,Table4[[#This Row],[Prefered foot]]="left",Table4[[#This Row],[Value]]&lt;10000000),"candidate","rejected")</f>
        <v>rejected</v>
      </c>
      <c r="R388" s="17" t="str">
        <f>IF(OR(Table4[[#This Row],[Age]]&lt;=21,Table4[[#This Row],[Rating]]&gt;=85,Table4[[#This Row],[Height (cm)]]&gt;=187),"minimum","")</f>
        <v/>
      </c>
    </row>
    <row r="389" spans="10:18" x14ac:dyDescent="0.25">
      <c r="J389" t="s">
        <v>328</v>
      </c>
      <c r="K389">
        <v>25</v>
      </c>
      <c r="L389">
        <v>83</v>
      </c>
      <c r="M389">
        <v>178</v>
      </c>
      <c r="N389">
        <v>72</v>
      </c>
      <c r="O389" t="s">
        <v>2817</v>
      </c>
      <c r="P389" s="16">
        <v>43500000</v>
      </c>
      <c r="Q389" s="17" t="str">
        <f>IF(AND(Table4[[#This Row],[Age]]&lt;=28,Table4[[#This Row],[Prefered foot]]="left",Table4[[#This Row],[Value]]&lt;10000000),"candidate","rejected")</f>
        <v>rejected</v>
      </c>
      <c r="R389" s="17" t="str">
        <f>IF(OR(Table4[[#This Row],[Age]]&lt;=21,Table4[[#This Row],[Rating]]&gt;=85,Table4[[#This Row],[Height (cm)]]&gt;=187),"minimum","")</f>
        <v/>
      </c>
    </row>
    <row r="390" spans="10:18" x14ac:dyDescent="0.25">
      <c r="J390" t="s">
        <v>329</v>
      </c>
      <c r="K390">
        <v>23</v>
      </c>
      <c r="L390">
        <v>79</v>
      </c>
      <c r="M390">
        <v>170</v>
      </c>
      <c r="N390">
        <v>69</v>
      </c>
      <c r="O390" t="s">
        <v>2816</v>
      </c>
      <c r="P390" s="16">
        <v>26500000</v>
      </c>
      <c r="Q390" s="17" t="str">
        <f>IF(AND(Table4[[#This Row],[Age]]&lt;=28,Table4[[#This Row],[Prefered foot]]="left",Table4[[#This Row],[Value]]&lt;10000000),"candidate","rejected")</f>
        <v>rejected</v>
      </c>
      <c r="R390" s="17" t="str">
        <f>IF(OR(Table4[[#This Row],[Age]]&lt;=21,Table4[[#This Row],[Rating]]&gt;=85,Table4[[#This Row],[Height (cm)]]&gt;=187),"minimum","")</f>
        <v/>
      </c>
    </row>
    <row r="391" spans="10:18" x14ac:dyDescent="0.25">
      <c r="J391" t="s">
        <v>330</v>
      </c>
      <c r="K391">
        <v>22</v>
      </c>
      <c r="L391">
        <v>75</v>
      </c>
      <c r="M391">
        <v>185</v>
      </c>
      <c r="N391">
        <v>86</v>
      </c>
      <c r="O391" t="s">
        <v>2816</v>
      </c>
      <c r="P391" s="16">
        <v>8500000</v>
      </c>
      <c r="Q391" s="17" t="str">
        <f>IF(AND(Table4[[#This Row],[Age]]&lt;=28,Table4[[#This Row],[Prefered foot]]="left",Table4[[#This Row],[Value]]&lt;10000000),"candidate","rejected")</f>
        <v>rejected</v>
      </c>
      <c r="R391" s="17" t="str">
        <f>IF(OR(Table4[[#This Row],[Age]]&lt;=21,Table4[[#This Row],[Rating]]&gt;=85,Table4[[#This Row],[Height (cm)]]&gt;=187),"minimum","")</f>
        <v/>
      </c>
    </row>
    <row r="392" spans="10:18" x14ac:dyDescent="0.25">
      <c r="J392" t="s">
        <v>331</v>
      </c>
      <c r="K392">
        <v>21</v>
      </c>
      <c r="L392">
        <v>72</v>
      </c>
      <c r="M392">
        <v>183</v>
      </c>
      <c r="N392">
        <v>78</v>
      </c>
      <c r="O392" t="s">
        <v>2816</v>
      </c>
      <c r="P392" s="16">
        <v>4900000</v>
      </c>
      <c r="Q392" s="17" t="str">
        <f>IF(AND(Table4[[#This Row],[Age]]&lt;=28,Table4[[#This Row],[Prefered foot]]="left",Table4[[#This Row],[Value]]&lt;10000000),"candidate","rejected")</f>
        <v>rejected</v>
      </c>
      <c r="R392" s="17" t="str">
        <f>IF(OR(Table4[[#This Row],[Age]]&lt;=21,Table4[[#This Row],[Rating]]&gt;=85,Table4[[#This Row],[Height (cm)]]&gt;=187),"minimum","")</f>
        <v>minimum</v>
      </c>
    </row>
    <row r="393" spans="10:18" x14ac:dyDescent="0.25">
      <c r="J393" t="s">
        <v>332</v>
      </c>
      <c r="K393">
        <v>23</v>
      </c>
      <c r="L393">
        <v>77</v>
      </c>
      <c r="M393">
        <v>174</v>
      </c>
      <c r="N393">
        <v>73</v>
      </c>
      <c r="O393" t="s">
        <v>2817</v>
      </c>
      <c r="P393" s="16">
        <v>21500000</v>
      </c>
      <c r="Q393" s="17" t="str">
        <f>IF(AND(Table4[[#This Row],[Age]]&lt;=28,Table4[[#This Row],[Prefered foot]]="left",Table4[[#This Row],[Value]]&lt;10000000),"candidate","rejected")</f>
        <v>rejected</v>
      </c>
      <c r="R393" s="17" t="str">
        <f>IF(OR(Table4[[#This Row],[Age]]&lt;=21,Table4[[#This Row],[Rating]]&gt;=85,Table4[[#This Row],[Height (cm)]]&gt;=187),"minimum","")</f>
        <v/>
      </c>
    </row>
    <row r="394" spans="10:18" x14ac:dyDescent="0.25">
      <c r="J394" t="s">
        <v>333</v>
      </c>
      <c r="K394">
        <v>23</v>
      </c>
      <c r="L394">
        <v>78</v>
      </c>
      <c r="M394">
        <v>185</v>
      </c>
      <c r="N394">
        <v>82</v>
      </c>
      <c r="O394" t="s">
        <v>2816</v>
      </c>
      <c r="P394" s="16">
        <v>20000000</v>
      </c>
      <c r="Q394" s="17" t="str">
        <f>IF(AND(Table4[[#This Row],[Age]]&lt;=28,Table4[[#This Row],[Prefered foot]]="left",Table4[[#This Row],[Value]]&lt;10000000),"candidate","rejected")</f>
        <v>rejected</v>
      </c>
      <c r="R394" s="17" t="str">
        <f>IF(OR(Table4[[#This Row],[Age]]&lt;=21,Table4[[#This Row],[Rating]]&gt;=85,Table4[[#This Row],[Height (cm)]]&gt;=187),"minimum","")</f>
        <v/>
      </c>
    </row>
    <row r="395" spans="10:18" x14ac:dyDescent="0.25">
      <c r="J395" t="s">
        <v>299</v>
      </c>
      <c r="K395">
        <v>21</v>
      </c>
      <c r="L395">
        <v>73</v>
      </c>
      <c r="M395">
        <v>170</v>
      </c>
      <c r="N395">
        <v>68</v>
      </c>
      <c r="O395" t="s">
        <v>2816</v>
      </c>
      <c r="P395" s="16">
        <v>7000000</v>
      </c>
      <c r="Q395" s="17" t="str">
        <f>IF(AND(Table4[[#This Row],[Age]]&lt;=28,Table4[[#This Row],[Prefered foot]]="left",Table4[[#This Row],[Value]]&lt;10000000),"candidate","rejected")</f>
        <v>rejected</v>
      </c>
      <c r="R395" s="17" t="str">
        <f>IF(OR(Table4[[#This Row],[Age]]&lt;=21,Table4[[#This Row],[Rating]]&gt;=85,Table4[[#This Row],[Height (cm)]]&gt;=187),"minimum","")</f>
        <v>minimum</v>
      </c>
    </row>
    <row r="396" spans="10:18" x14ac:dyDescent="0.25">
      <c r="J396" t="s">
        <v>334</v>
      </c>
      <c r="K396">
        <v>19</v>
      </c>
      <c r="L396">
        <v>72</v>
      </c>
      <c r="M396">
        <v>176</v>
      </c>
      <c r="N396">
        <v>68</v>
      </c>
      <c r="O396" t="s">
        <v>2816</v>
      </c>
      <c r="P396" s="16">
        <v>5500000</v>
      </c>
      <c r="Q396" s="17" t="str">
        <f>IF(AND(Table4[[#This Row],[Age]]&lt;=28,Table4[[#This Row],[Prefered foot]]="left",Table4[[#This Row],[Value]]&lt;10000000),"candidate","rejected")</f>
        <v>rejected</v>
      </c>
      <c r="R396" s="17" t="str">
        <f>IF(OR(Table4[[#This Row],[Age]]&lt;=21,Table4[[#This Row],[Rating]]&gt;=85,Table4[[#This Row],[Height (cm)]]&gt;=187),"minimum","")</f>
        <v>minimum</v>
      </c>
    </row>
    <row r="397" spans="10:18" x14ac:dyDescent="0.25">
      <c r="J397" t="s">
        <v>335</v>
      </c>
      <c r="K397">
        <v>21</v>
      </c>
      <c r="L397">
        <v>64</v>
      </c>
      <c r="M397">
        <v>187</v>
      </c>
      <c r="N397">
        <v>76</v>
      </c>
      <c r="O397" t="s">
        <v>2816</v>
      </c>
      <c r="P397" s="16">
        <v>1300000</v>
      </c>
      <c r="Q397" s="17" t="str">
        <f>IF(AND(Table4[[#This Row],[Age]]&lt;=28,Table4[[#This Row],[Prefered foot]]="left",Table4[[#This Row],[Value]]&lt;10000000),"candidate","rejected")</f>
        <v>rejected</v>
      </c>
      <c r="R397" s="17" t="str">
        <f>IF(OR(Table4[[#This Row],[Age]]&lt;=21,Table4[[#This Row],[Rating]]&gt;=85,Table4[[#This Row],[Height (cm)]]&gt;=187),"minimum","")</f>
        <v>minimum</v>
      </c>
    </row>
    <row r="398" spans="10:18" x14ac:dyDescent="0.25">
      <c r="J398" t="s">
        <v>336</v>
      </c>
      <c r="K398">
        <v>20</v>
      </c>
      <c r="L398">
        <v>74</v>
      </c>
      <c r="M398">
        <v>173</v>
      </c>
      <c r="N398">
        <v>63</v>
      </c>
      <c r="O398" t="s">
        <v>2816</v>
      </c>
      <c r="P398" s="16">
        <v>10000000</v>
      </c>
      <c r="Q398" s="17" t="str">
        <f>IF(AND(Table4[[#This Row],[Age]]&lt;=28,Table4[[#This Row],[Prefered foot]]="left",Table4[[#This Row],[Value]]&lt;10000000),"candidate","rejected")</f>
        <v>rejected</v>
      </c>
      <c r="R398" s="17" t="str">
        <f>IF(OR(Table4[[#This Row],[Age]]&lt;=21,Table4[[#This Row],[Rating]]&gt;=85,Table4[[#This Row],[Height (cm)]]&gt;=187),"minimum","")</f>
        <v>minimum</v>
      </c>
    </row>
    <row r="399" spans="10:18" x14ac:dyDescent="0.25">
      <c r="J399" t="s">
        <v>337</v>
      </c>
      <c r="K399">
        <v>19</v>
      </c>
      <c r="L399">
        <v>73</v>
      </c>
      <c r="M399">
        <v>187</v>
      </c>
      <c r="N399">
        <v>74</v>
      </c>
      <c r="O399" t="s">
        <v>2816</v>
      </c>
      <c r="P399" s="16">
        <v>7000000</v>
      </c>
      <c r="Q399" s="17" t="str">
        <f>IF(AND(Table4[[#This Row],[Age]]&lt;=28,Table4[[#This Row],[Prefered foot]]="left",Table4[[#This Row],[Value]]&lt;10000000),"candidate","rejected")</f>
        <v>rejected</v>
      </c>
      <c r="R399" s="17" t="str">
        <f>IF(OR(Table4[[#This Row],[Age]]&lt;=21,Table4[[#This Row],[Rating]]&gt;=85,Table4[[#This Row],[Height (cm)]]&gt;=187),"minimum","")</f>
        <v>minimum</v>
      </c>
    </row>
    <row r="400" spans="10:18" x14ac:dyDescent="0.25">
      <c r="J400" t="s">
        <v>338</v>
      </c>
      <c r="K400">
        <v>17</v>
      </c>
      <c r="L400">
        <v>65</v>
      </c>
      <c r="M400">
        <v>186</v>
      </c>
      <c r="N400">
        <v>74</v>
      </c>
      <c r="O400" t="s">
        <v>2816</v>
      </c>
      <c r="P400" s="16">
        <v>1900000</v>
      </c>
      <c r="Q400" s="17" t="str">
        <f>IF(AND(Table4[[#This Row],[Age]]&lt;=28,Table4[[#This Row],[Prefered foot]]="left",Table4[[#This Row],[Value]]&lt;10000000),"candidate","rejected")</f>
        <v>rejected</v>
      </c>
      <c r="R400" s="17" t="str">
        <f>IF(OR(Table4[[#This Row],[Age]]&lt;=21,Table4[[#This Row],[Rating]]&gt;=85,Table4[[#This Row],[Height (cm)]]&gt;=187),"minimum","")</f>
        <v>minimum</v>
      </c>
    </row>
    <row r="401" spans="10:18" x14ac:dyDescent="0.25">
      <c r="J401" t="s">
        <v>339</v>
      </c>
      <c r="K401">
        <v>23</v>
      </c>
      <c r="L401">
        <v>82</v>
      </c>
      <c r="M401">
        <v>184</v>
      </c>
      <c r="N401">
        <v>68</v>
      </c>
      <c r="O401" t="s">
        <v>2816</v>
      </c>
      <c r="P401" s="16">
        <v>37500000</v>
      </c>
      <c r="Q401" s="17" t="str">
        <f>IF(AND(Table4[[#This Row],[Age]]&lt;=28,Table4[[#This Row],[Prefered foot]]="left",Table4[[#This Row],[Value]]&lt;10000000),"candidate","rejected")</f>
        <v>rejected</v>
      </c>
      <c r="R401" s="17" t="str">
        <f>IF(OR(Table4[[#This Row],[Age]]&lt;=21,Table4[[#This Row],[Rating]]&gt;=85,Table4[[#This Row],[Height (cm)]]&gt;=187),"minimum","")</f>
        <v/>
      </c>
    </row>
    <row r="402" spans="10:18" x14ac:dyDescent="0.25">
      <c r="J402" t="s">
        <v>340</v>
      </c>
      <c r="K402">
        <v>26</v>
      </c>
      <c r="L402">
        <v>84</v>
      </c>
      <c r="M402">
        <v>194</v>
      </c>
      <c r="N402">
        <v>76</v>
      </c>
      <c r="O402" t="s">
        <v>2816</v>
      </c>
      <c r="P402" s="16">
        <v>42500000</v>
      </c>
      <c r="Q402" s="17" t="str">
        <f>IF(AND(Table4[[#This Row],[Age]]&lt;=28,Table4[[#This Row],[Prefered foot]]="left",Table4[[#This Row],[Value]]&lt;10000000),"candidate","rejected")</f>
        <v>rejected</v>
      </c>
      <c r="R402" s="17" t="str">
        <f>IF(OR(Table4[[#This Row],[Age]]&lt;=21,Table4[[#This Row],[Rating]]&gt;=85,Table4[[#This Row],[Height (cm)]]&gt;=187),"minimum","")</f>
        <v>minimum</v>
      </c>
    </row>
    <row r="403" spans="10:18" x14ac:dyDescent="0.25">
      <c r="J403" t="s">
        <v>341</v>
      </c>
      <c r="K403">
        <v>24</v>
      </c>
      <c r="L403">
        <v>79</v>
      </c>
      <c r="M403">
        <v>187</v>
      </c>
      <c r="N403">
        <v>85</v>
      </c>
      <c r="O403" t="s">
        <v>2816</v>
      </c>
      <c r="P403" s="16">
        <v>19000000</v>
      </c>
      <c r="Q403" s="17" t="str">
        <f>IF(AND(Table4[[#This Row],[Age]]&lt;=28,Table4[[#This Row],[Prefered foot]]="left",Table4[[#This Row],[Value]]&lt;10000000),"candidate","rejected")</f>
        <v>rejected</v>
      </c>
      <c r="R403" s="17" t="str">
        <f>IF(OR(Table4[[#This Row],[Age]]&lt;=21,Table4[[#This Row],[Rating]]&gt;=85,Table4[[#This Row],[Height (cm)]]&gt;=187),"minimum","")</f>
        <v>minimum</v>
      </c>
    </row>
    <row r="404" spans="10:18" x14ac:dyDescent="0.25">
      <c r="J404" t="s">
        <v>342</v>
      </c>
      <c r="K404">
        <v>23</v>
      </c>
      <c r="L404">
        <v>80</v>
      </c>
      <c r="M404">
        <v>190</v>
      </c>
      <c r="N404">
        <v>88</v>
      </c>
      <c r="O404" t="s">
        <v>2816</v>
      </c>
      <c r="P404" s="16">
        <v>29000000</v>
      </c>
      <c r="Q404" s="17" t="str">
        <f>IF(AND(Table4[[#This Row],[Age]]&lt;=28,Table4[[#This Row],[Prefered foot]]="left",Table4[[#This Row],[Value]]&lt;10000000),"candidate","rejected")</f>
        <v>rejected</v>
      </c>
      <c r="R404" s="17" t="str">
        <f>IF(OR(Table4[[#This Row],[Age]]&lt;=21,Table4[[#This Row],[Rating]]&gt;=85,Table4[[#This Row],[Height (cm)]]&gt;=187),"minimum","")</f>
        <v>minimum</v>
      </c>
    </row>
    <row r="405" spans="10:18" x14ac:dyDescent="0.25">
      <c r="J405" t="s">
        <v>343</v>
      </c>
      <c r="K405">
        <v>21</v>
      </c>
      <c r="L405">
        <v>79</v>
      </c>
      <c r="M405">
        <v>190</v>
      </c>
      <c r="N405">
        <v>77</v>
      </c>
      <c r="O405" t="s">
        <v>2816</v>
      </c>
      <c r="P405" s="16">
        <v>35500000</v>
      </c>
      <c r="Q405" s="17" t="str">
        <f>IF(AND(Table4[[#This Row],[Age]]&lt;=28,Table4[[#This Row],[Prefered foot]]="left",Table4[[#This Row],[Value]]&lt;10000000),"candidate","rejected")</f>
        <v>rejected</v>
      </c>
      <c r="R405" s="17" t="str">
        <f>IF(OR(Table4[[#This Row],[Age]]&lt;=21,Table4[[#This Row],[Rating]]&gt;=85,Table4[[#This Row],[Height (cm)]]&gt;=187),"minimum","")</f>
        <v>minimum</v>
      </c>
    </row>
    <row r="406" spans="10:18" x14ac:dyDescent="0.25">
      <c r="J406" t="s">
        <v>344</v>
      </c>
      <c r="K406">
        <v>22</v>
      </c>
      <c r="L406">
        <v>79</v>
      </c>
      <c r="M406">
        <v>179</v>
      </c>
      <c r="N406">
        <v>78</v>
      </c>
      <c r="O406" t="s">
        <v>2816</v>
      </c>
      <c r="P406" s="16">
        <v>33000000</v>
      </c>
      <c r="Q406" s="17" t="str">
        <f>IF(AND(Table4[[#This Row],[Age]]&lt;=28,Table4[[#This Row],[Prefered foot]]="left",Table4[[#This Row],[Value]]&lt;10000000),"candidate","rejected")</f>
        <v>rejected</v>
      </c>
      <c r="R406" s="17" t="str">
        <f>IF(OR(Table4[[#This Row],[Age]]&lt;=21,Table4[[#This Row],[Rating]]&gt;=85,Table4[[#This Row],[Height (cm)]]&gt;=187),"minimum","")</f>
        <v/>
      </c>
    </row>
    <row r="407" spans="10:18" x14ac:dyDescent="0.25">
      <c r="J407" t="s">
        <v>345</v>
      </c>
      <c r="K407">
        <v>22</v>
      </c>
      <c r="L407">
        <v>77</v>
      </c>
      <c r="M407">
        <v>179</v>
      </c>
      <c r="N407">
        <v>71</v>
      </c>
      <c r="O407" t="s">
        <v>2816</v>
      </c>
      <c r="P407" s="16">
        <v>21500000</v>
      </c>
      <c r="Q407" s="17" t="str">
        <f>IF(AND(Table4[[#This Row],[Age]]&lt;=28,Table4[[#This Row],[Prefered foot]]="left",Table4[[#This Row],[Value]]&lt;10000000),"candidate","rejected")</f>
        <v>rejected</v>
      </c>
      <c r="R407" s="17" t="str">
        <f>IF(OR(Table4[[#This Row],[Age]]&lt;=21,Table4[[#This Row],[Rating]]&gt;=85,Table4[[#This Row],[Height (cm)]]&gt;=187),"minimum","")</f>
        <v/>
      </c>
    </row>
    <row r="408" spans="10:18" x14ac:dyDescent="0.25">
      <c r="J408" t="s">
        <v>346</v>
      </c>
      <c r="K408">
        <v>21</v>
      </c>
      <c r="L408">
        <v>74</v>
      </c>
      <c r="M408">
        <v>191</v>
      </c>
      <c r="N408">
        <v>73</v>
      </c>
      <c r="O408" t="s">
        <v>2816</v>
      </c>
      <c r="P408" s="16">
        <v>9000000</v>
      </c>
      <c r="Q408" s="17" t="str">
        <f>IF(AND(Table4[[#This Row],[Age]]&lt;=28,Table4[[#This Row],[Prefered foot]]="left",Table4[[#This Row],[Value]]&lt;10000000),"candidate","rejected")</f>
        <v>rejected</v>
      </c>
      <c r="R408" s="17" t="str">
        <f>IF(OR(Table4[[#This Row],[Age]]&lt;=21,Table4[[#This Row],[Rating]]&gt;=85,Table4[[#This Row],[Height (cm)]]&gt;=187),"minimum","")</f>
        <v>minimum</v>
      </c>
    </row>
    <row r="409" spans="10:18" x14ac:dyDescent="0.25">
      <c r="J409" t="s">
        <v>347</v>
      </c>
      <c r="K409">
        <v>23</v>
      </c>
      <c r="L409">
        <v>78</v>
      </c>
      <c r="M409">
        <v>184</v>
      </c>
      <c r="N409">
        <v>82</v>
      </c>
      <c r="O409" t="s">
        <v>2816</v>
      </c>
      <c r="P409" s="16">
        <v>26000000</v>
      </c>
      <c r="Q409" s="17" t="str">
        <f>IF(AND(Table4[[#This Row],[Age]]&lt;=28,Table4[[#This Row],[Prefered foot]]="left",Table4[[#This Row],[Value]]&lt;10000000),"candidate","rejected")</f>
        <v>rejected</v>
      </c>
      <c r="R409" s="17" t="str">
        <f>IF(OR(Table4[[#This Row],[Age]]&lt;=21,Table4[[#This Row],[Rating]]&gt;=85,Table4[[#This Row],[Height (cm)]]&gt;=187),"minimum","")</f>
        <v/>
      </c>
    </row>
    <row r="410" spans="10:18" x14ac:dyDescent="0.25">
      <c r="J410" t="s">
        <v>348</v>
      </c>
      <c r="K410">
        <v>20</v>
      </c>
      <c r="L410">
        <v>75</v>
      </c>
      <c r="M410">
        <v>171</v>
      </c>
      <c r="N410">
        <v>69</v>
      </c>
      <c r="O410" t="s">
        <v>2816</v>
      </c>
      <c r="P410" s="16">
        <v>12500000</v>
      </c>
      <c r="Q410" s="17" t="str">
        <f>IF(AND(Table4[[#This Row],[Age]]&lt;=28,Table4[[#This Row],[Prefered foot]]="left",Table4[[#This Row],[Value]]&lt;10000000),"candidate","rejected")</f>
        <v>rejected</v>
      </c>
      <c r="R410" s="17" t="str">
        <f>IF(OR(Table4[[#This Row],[Age]]&lt;=21,Table4[[#This Row],[Rating]]&gt;=85,Table4[[#This Row],[Height (cm)]]&gt;=187),"minimum","")</f>
        <v>minimum</v>
      </c>
    </row>
    <row r="411" spans="10:18" x14ac:dyDescent="0.25">
      <c r="J411" t="s">
        <v>349</v>
      </c>
      <c r="K411">
        <v>23</v>
      </c>
      <c r="L411">
        <v>79</v>
      </c>
      <c r="M411">
        <v>181</v>
      </c>
      <c r="N411">
        <v>77</v>
      </c>
      <c r="O411" t="s">
        <v>2816</v>
      </c>
      <c r="P411" s="16">
        <v>27000000</v>
      </c>
      <c r="Q411" s="17" t="str">
        <f>IF(AND(Table4[[#This Row],[Age]]&lt;=28,Table4[[#This Row],[Prefered foot]]="left",Table4[[#This Row],[Value]]&lt;10000000),"candidate","rejected")</f>
        <v>rejected</v>
      </c>
      <c r="R411" s="17" t="str">
        <f>IF(OR(Table4[[#This Row],[Age]]&lt;=21,Table4[[#This Row],[Rating]]&gt;=85,Table4[[#This Row],[Height (cm)]]&gt;=187),"minimum","")</f>
        <v/>
      </c>
    </row>
    <row r="412" spans="10:18" x14ac:dyDescent="0.25">
      <c r="J412" t="s">
        <v>350</v>
      </c>
      <c r="K412">
        <v>19</v>
      </c>
      <c r="L412">
        <v>75</v>
      </c>
      <c r="M412">
        <v>182</v>
      </c>
      <c r="N412">
        <v>70</v>
      </c>
      <c r="O412" t="s">
        <v>2817</v>
      </c>
      <c r="P412" s="16">
        <v>8500000</v>
      </c>
      <c r="Q412" s="17" t="str">
        <f>IF(AND(Table4[[#This Row],[Age]]&lt;=28,Table4[[#This Row],[Prefered foot]]="left",Table4[[#This Row],[Value]]&lt;10000000),"candidate","rejected")</f>
        <v>candidate</v>
      </c>
      <c r="R412" s="17" t="str">
        <f>IF(OR(Table4[[#This Row],[Age]]&lt;=21,Table4[[#This Row],[Rating]]&gt;=85,Table4[[#This Row],[Height (cm)]]&gt;=187),"minimum","")</f>
        <v>minimum</v>
      </c>
    </row>
    <row r="413" spans="10:18" x14ac:dyDescent="0.25">
      <c r="J413" t="s">
        <v>351</v>
      </c>
      <c r="K413">
        <v>20</v>
      </c>
      <c r="L413">
        <v>73</v>
      </c>
      <c r="M413">
        <v>180</v>
      </c>
      <c r="N413">
        <v>73</v>
      </c>
      <c r="O413" t="s">
        <v>2817</v>
      </c>
      <c r="P413" s="16">
        <v>6500000</v>
      </c>
      <c r="Q413" s="17" t="str">
        <f>IF(AND(Table4[[#This Row],[Age]]&lt;=28,Table4[[#This Row],[Prefered foot]]="left",Table4[[#This Row],[Value]]&lt;10000000),"candidate","rejected")</f>
        <v>candidate</v>
      </c>
      <c r="R413" s="17" t="str">
        <f>IF(OR(Table4[[#This Row],[Age]]&lt;=21,Table4[[#This Row],[Rating]]&gt;=85,Table4[[#This Row],[Height (cm)]]&gt;=187),"minimum","")</f>
        <v>minimum</v>
      </c>
    </row>
    <row r="414" spans="10:18" x14ac:dyDescent="0.25">
      <c r="J414" t="s">
        <v>352</v>
      </c>
      <c r="K414">
        <v>21</v>
      </c>
      <c r="L414">
        <v>75</v>
      </c>
      <c r="M414">
        <v>175</v>
      </c>
      <c r="N414">
        <v>78</v>
      </c>
      <c r="O414" t="s">
        <v>2816</v>
      </c>
      <c r="P414" s="16">
        <v>11000000</v>
      </c>
      <c r="Q414" s="17" t="str">
        <f>IF(AND(Table4[[#This Row],[Age]]&lt;=28,Table4[[#This Row],[Prefered foot]]="left",Table4[[#This Row],[Value]]&lt;10000000),"candidate","rejected")</f>
        <v>rejected</v>
      </c>
      <c r="R414" s="17" t="str">
        <f>IF(OR(Table4[[#This Row],[Age]]&lt;=21,Table4[[#This Row],[Rating]]&gt;=85,Table4[[#This Row],[Height (cm)]]&gt;=187),"minimum","")</f>
        <v>minimum</v>
      </c>
    </row>
    <row r="415" spans="10:18" x14ac:dyDescent="0.25">
      <c r="J415" t="s">
        <v>353</v>
      </c>
      <c r="K415">
        <v>18</v>
      </c>
      <c r="L415">
        <v>64</v>
      </c>
      <c r="M415">
        <v>186</v>
      </c>
      <c r="N415">
        <v>78</v>
      </c>
      <c r="O415" t="s">
        <v>2817</v>
      </c>
      <c r="P415" s="16">
        <v>1400000</v>
      </c>
      <c r="Q415" s="17" t="str">
        <f>IF(AND(Table4[[#This Row],[Age]]&lt;=28,Table4[[#This Row],[Prefered foot]]="left",Table4[[#This Row],[Value]]&lt;10000000),"candidate","rejected")</f>
        <v>candidate</v>
      </c>
      <c r="R415" s="17" t="str">
        <f>IF(OR(Table4[[#This Row],[Age]]&lt;=21,Table4[[#This Row],[Rating]]&gt;=85,Table4[[#This Row],[Height (cm)]]&gt;=187),"minimum","")</f>
        <v>minimum</v>
      </c>
    </row>
    <row r="416" spans="10:18" x14ac:dyDescent="0.25">
      <c r="J416" t="s">
        <v>354</v>
      </c>
      <c r="K416">
        <v>19</v>
      </c>
      <c r="L416">
        <v>74</v>
      </c>
      <c r="M416">
        <v>177</v>
      </c>
      <c r="N416">
        <v>73</v>
      </c>
      <c r="O416" t="s">
        <v>2817</v>
      </c>
      <c r="P416" s="16">
        <v>9000000</v>
      </c>
      <c r="Q416" s="17" t="str">
        <f>IF(AND(Table4[[#This Row],[Age]]&lt;=28,Table4[[#This Row],[Prefered foot]]="left",Table4[[#This Row],[Value]]&lt;10000000),"candidate","rejected")</f>
        <v>candidate</v>
      </c>
      <c r="R416" s="17" t="str">
        <f>IF(OR(Table4[[#This Row],[Age]]&lt;=21,Table4[[#This Row],[Rating]]&gt;=85,Table4[[#This Row],[Height (cm)]]&gt;=187),"minimum","")</f>
        <v>minimum</v>
      </c>
    </row>
    <row r="417" spans="10:18" x14ac:dyDescent="0.25">
      <c r="J417" t="s">
        <v>355</v>
      </c>
      <c r="K417">
        <v>19</v>
      </c>
      <c r="L417">
        <v>74</v>
      </c>
      <c r="M417">
        <v>178</v>
      </c>
      <c r="N417">
        <v>71</v>
      </c>
      <c r="O417" t="s">
        <v>2817</v>
      </c>
      <c r="P417" s="16">
        <v>10000000</v>
      </c>
      <c r="Q417" s="17" t="str">
        <f>IF(AND(Table4[[#This Row],[Age]]&lt;=28,Table4[[#This Row],[Prefered foot]]="left",Table4[[#This Row],[Value]]&lt;10000000),"candidate","rejected")</f>
        <v>rejected</v>
      </c>
      <c r="R417" s="17" t="str">
        <f>IF(OR(Table4[[#This Row],[Age]]&lt;=21,Table4[[#This Row],[Rating]]&gt;=85,Table4[[#This Row],[Height (cm)]]&gt;=187),"minimum","")</f>
        <v>minimum</v>
      </c>
    </row>
    <row r="418" spans="10:18" x14ac:dyDescent="0.25">
      <c r="J418" t="s">
        <v>356</v>
      </c>
      <c r="K418">
        <v>18</v>
      </c>
      <c r="L418">
        <v>74</v>
      </c>
      <c r="M418">
        <v>182</v>
      </c>
      <c r="N418">
        <v>75</v>
      </c>
      <c r="O418" t="s">
        <v>2816</v>
      </c>
      <c r="P418" s="16">
        <v>4400000</v>
      </c>
      <c r="Q418" s="17" t="str">
        <f>IF(AND(Table4[[#This Row],[Age]]&lt;=28,Table4[[#This Row],[Prefered foot]]="left",Table4[[#This Row],[Value]]&lt;10000000),"candidate","rejected")</f>
        <v>rejected</v>
      </c>
      <c r="R418" s="17" t="str">
        <f>IF(OR(Table4[[#This Row],[Age]]&lt;=21,Table4[[#This Row],[Rating]]&gt;=85,Table4[[#This Row],[Height (cm)]]&gt;=187),"minimum","")</f>
        <v>minimum</v>
      </c>
    </row>
    <row r="419" spans="10:18" x14ac:dyDescent="0.25">
      <c r="J419" t="s">
        <v>357</v>
      </c>
      <c r="K419">
        <v>18</v>
      </c>
      <c r="L419">
        <v>70</v>
      </c>
      <c r="M419">
        <v>180</v>
      </c>
      <c r="N419">
        <v>65</v>
      </c>
      <c r="O419" t="s">
        <v>2817</v>
      </c>
      <c r="P419" s="16">
        <v>3700000</v>
      </c>
      <c r="Q419" s="17" t="str">
        <f>IF(AND(Table4[[#This Row],[Age]]&lt;=28,Table4[[#This Row],[Prefered foot]]="left",Table4[[#This Row],[Value]]&lt;10000000),"candidate","rejected")</f>
        <v>candidate</v>
      </c>
      <c r="R419" s="17" t="str">
        <f>IF(OR(Table4[[#This Row],[Age]]&lt;=21,Table4[[#This Row],[Rating]]&gt;=85,Table4[[#This Row],[Height (cm)]]&gt;=187),"minimum","")</f>
        <v>minimum</v>
      </c>
    </row>
    <row r="420" spans="10:18" x14ac:dyDescent="0.25">
      <c r="J420" t="s">
        <v>358</v>
      </c>
      <c r="K420">
        <v>17</v>
      </c>
      <c r="L420">
        <v>70</v>
      </c>
      <c r="M420">
        <v>186</v>
      </c>
      <c r="N420">
        <v>67</v>
      </c>
      <c r="O420" t="s">
        <v>2816</v>
      </c>
      <c r="P420" s="16">
        <v>3700000</v>
      </c>
      <c r="Q420" s="17" t="str">
        <f>IF(AND(Table4[[#This Row],[Age]]&lt;=28,Table4[[#This Row],[Prefered foot]]="left",Table4[[#This Row],[Value]]&lt;10000000),"candidate","rejected")</f>
        <v>rejected</v>
      </c>
      <c r="R420" s="17" t="str">
        <f>IF(OR(Table4[[#This Row],[Age]]&lt;=21,Table4[[#This Row],[Rating]]&gt;=85,Table4[[#This Row],[Height (cm)]]&gt;=187),"minimum","")</f>
        <v>minimum</v>
      </c>
    </row>
    <row r="421" spans="10:18" x14ac:dyDescent="0.25">
      <c r="J421" t="s">
        <v>359</v>
      </c>
      <c r="K421">
        <v>18</v>
      </c>
      <c r="L421">
        <v>69</v>
      </c>
      <c r="M421">
        <v>187</v>
      </c>
      <c r="N421">
        <v>73</v>
      </c>
      <c r="O421" t="s">
        <v>2816</v>
      </c>
      <c r="P421" s="16">
        <v>3100000</v>
      </c>
      <c r="Q421" s="17" t="str">
        <f>IF(AND(Table4[[#This Row],[Age]]&lt;=28,Table4[[#This Row],[Prefered foot]]="left",Table4[[#This Row],[Value]]&lt;10000000),"candidate","rejected")</f>
        <v>rejected</v>
      </c>
      <c r="R421" s="17" t="str">
        <f>IF(OR(Table4[[#This Row],[Age]]&lt;=21,Table4[[#This Row],[Rating]]&gt;=85,Table4[[#This Row],[Height (cm)]]&gt;=187),"minimum","")</f>
        <v>minimum</v>
      </c>
    </row>
    <row r="422" spans="10:18" x14ac:dyDescent="0.25">
      <c r="J422" t="s">
        <v>360</v>
      </c>
      <c r="K422">
        <v>35</v>
      </c>
      <c r="L422">
        <v>88</v>
      </c>
      <c r="M422">
        <v>185</v>
      </c>
      <c r="N422">
        <v>81</v>
      </c>
      <c r="O422" t="s">
        <v>2816</v>
      </c>
      <c r="P422" s="16">
        <v>39000000</v>
      </c>
      <c r="Q422" s="17" t="str">
        <f>IF(AND(Table4[[#This Row],[Age]]&lt;=28,Table4[[#This Row],[Prefered foot]]="left",Table4[[#This Row],[Value]]&lt;10000000),"candidate","rejected")</f>
        <v>rejected</v>
      </c>
      <c r="R422" s="17" t="str">
        <f>IF(OR(Table4[[#This Row],[Age]]&lt;=21,Table4[[#This Row],[Rating]]&gt;=85,Table4[[#This Row],[Height (cm)]]&gt;=187),"minimum","")</f>
        <v>minimum</v>
      </c>
    </row>
    <row r="423" spans="10:18" x14ac:dyDescent="0.25">
      <c r="J423" t="s">
        <v>361</v>
      </c>
      <c r="K423">
        <v>30</v>
      </c>
      <c r="L423">
        <v>84</v>
      </c>
      <c r="M423">
        <v>191</v>
      </c>
      <c r="N423">
        <v>94</v>
      </c>
      <c r="O423" t="s">
        <v>2817</v>
      </c>
      <c r="P423" s="16">
        <v>41500000</v>
      </c>
      <c r="Q423" s="17" t="str">
        <f>IF(AND(Table4[[#This Row],[Age]]&lt;=28,Table4[[#This Row],[Prefered foot]]="left",Table4[[#This Row],[Value]]&lt;10000000),"candidate","rejected")</f>
        <v>rejected</v>
      </c>
      <c r="R423" s="17" t="str">
        <f>IF(OR(Table4[[#This Row],[Age]]&lt;=21,Table4[[#This Row],[Rating]]&gt;=85,Table4[[#This Row],[Height (cm)]]&gt;=187),"minimum","")</f>
        <v>minimum</v>
      </c>
    </row>
    <row r="424" spans="10:18" x14ac:dyDescent="0.25">
      <c r="J424" t="s">
        <v>362</v>
      </c>
      <c r="K424">
        <v>30</v>
      </c>
      <c r="L424">
        <v>84</v>
      </c>
      <c r="M424">
        <v>185</v>
      </c>
      <c r="N424">
        <v>82</v>
      </c>
      <c r="O424" t="s">
        <v>2817</v>
      </c>
      <c r="P424" s="16">
        <v>35500000</v>
      </c>
      <c r="Q424" s="17" t="str">
        <f>IF(AND(Table4[[#This Row],[Age]]&lt;=28,Table4[[#This Row],[Prefered foot]]="left",Table4[[#This Row],[Value]]&lt;10000000),"candidate","rejected")</f>
        <v>rejected</v>
      </c>
      <c r="R424" s="17" t="str">
        <f>IF(OR(Table4[[#This Row],[Age]]&lt;=21,Table4[[#This Row],[Rating]]&gt;=85,Table4[[#This Row],[Height (cm)]]&gt;=187),"minimum","")</f>
        <v/>
      </c>
    </row>
    <row r="425" spans="10:18" x14ac:dyDescent="0.25">
      <c r="J425" t="s">
        <v>363</v>
      </c>
      <c r="K425">
        <v>30</v>
      </c>
      <c r="L425">
        <v>87</v>
      </c>
      <c r="M425">
        <v>183</v>
      </c>
      <c r="N425">
        <v>78</v>
      </c>
      <c r="O425" t="s">
        <v>2816</v>
      </c>
      <c r="P425" s="16">
        <v>77000000</v>
      </c>
      <c r="Q425" s="17" t="str">
        <f>IF(AND(Table4[[#This Row],[Age]]&lt;=28,Table4[[#This Row],[Prefered foot]]="left",Table4[[#This Row],[Value]]&lt;10000000),"candidate","rejected")</f>
        <v>rejected</v>
      </c>
      <c r="R425" s="17" t="str">
        <f>IF(OR(Table4[[#This Row],[Age]]&lt;=21,Table4[[#This Row],[Rating]]&gt;=85,Table4[[#This Row],[Height (cm)]]&gt;=187),"minimum","")</f>
        <v>minimum</v>
      </c>
    </row>
    <row r="426" spans="10:18" x14ac:dyDescent="0.25">
      <c r="J426" t="s">
        <v>364</v>
      </c>
      <c r="K426">
        <v>27</v>
      </c>
      <c r="L426">
        <v>85</v>
      </c>
      <c r="M426">
        <v>180</v>
      </c>
      <c r="N426">
        <v>81</v>
      </c>
      <c r="O426" t="s">
        <v>2816</v>
      </c>
      <c r="P426" s="16">
        <v>57500000</v>
      </c>
      <c r="Q426" s="17" t="str">
        <f>IF(AND(Table4[[#This Row],[Age]]&lt;=28,Table4[[#This Row],[Prefered foot]]="left",Table4[[#This Row],[Value]]&lt;10000000),"candidate","rejected")</f>
        <v>rejected</v>
      </c>
      <c r="R426" s="17" t="str">
        <f>IF(OR(Table4[[#This Row],[Age]]&lt;=21,Table4[[#This Row],[Rating]]&gt;=85,Table4[[#This Row],[Height (cm)]]&gt;=187),"minimum","")</f>
        <v>minimum</v>
      </c>
    </row>
    <row r="427" spans="10:18" x14ac:dyDescent="0.25">
      <c r="J427" t="s">
        <v>365</v>
      </c>
      <c r="K427">
        <v>27</v>
      </c>
      <c r="L427">
        <v>79</v>
      </c>
      <c r="M427">
        <v>178</v>
      </c>
      <c r="N427">
        <v>73</v>
      </c>
      <c r="O427" t="s">
        <v>2817</v>
      </c>
      <c r="P427" s="16">
        <v>0</v>
      </c>
      <c r="Q427" s="17" t="str">
        <f>IF(AND(Table4[[#This Row],[Age]]&lt;=28,Table4[[#This Row],[Prefered foot]]="left",Table4[[#This Row],[Value]]&lt;10000000),"candidate","rejected")</f>
        <v>candidate</v>
      </c>
      <c r="R427" s="17" t="str">
        <f>IF(OR(Table4[[#This Row],[Age]]&lt;=21,Table4[[#This Row],[Rating]]&gt;=85,Table4[[#This Row],[Height (cm)]]&gt;=187),"minimum","")</f>
        <v/>
      </c>
    </row>
    <row r="428" spans="10:18" x14ac:dyDescent="0.25">
      <c r="J428" t="s">
        <v>366</v>
      </c>
      <c r="K428">
        <v>27</v>
      </c>
      <c r="L428">
        <v>84</v>
      </c>
      <c r="M428">
        <v>189</v>
      </c>
      <c r="N428">
        <v>83</v>
      </c>
      <c r="O428" t="s">
        <v>2817</v>
      </c>
      <c r="P428" s="16">
        <v>48000000</v>
      </c>
      <c r="Q428" s="17" t="str">
        <f>IF(AND(Table4[[#This Row],[Age]]&lt;=28,Table4[[#This Row],[Prefered foot]]="left",Table4[[#This Row],[Value]]&lt;10000000),"candidate","rejected")</f>
        <v>rejected</v>
      </c>
      <c r="R428" s="17" t="str">
        <f>IF(OR(Table4[[#This Row],[Age]]&lt;=21,Table4[[#This Row],[Rating]]&gt;=85,Table4[[#This Row],[Height (cm)]]&gt;=187),"minimum","")</f>
        <v>minimum</v>
      </c>
    </row>
    <row r="429" spans="10:18" x14ac:dyDescent="0.25">
      <c r="J429" t="s">
        <v>367</v>
      </c>
      <c r="K429">
        <v>27</v>
      </c>
      <c r="L429">
        <v>78</v>
      </c>
      <c r="M429">
        <v>177</v>
      </c>
      <c r="N429">
        <v>77</v>
      </c>
      <c r="O429" t="s">
        <v>2816</v>
      </c>
      <c r="P429" s="16">
        <v>15000000</v>
      </c>
      <c r="Q429" s="17" t="str">
        <f>IF(AND(Table4[[#This Row],[Age]]&lt;=28,Table4[[#This Row],[Prefered foot]]="left",Table4[[#This Row],[Value]]&lt;10000000),"candidate","rejected")</f>
        <v>rejected</v>
      </c>
      <c r="R429" s="17" t="str">
        <f>IF(OR(Table4[[#This Row],[Age]]&lt;=21,Table4[[#This Row],[Rating]]&gt;=85,Table4[[#This Row],[Height (cm)]]&gt;=187),"minimum","")</f>
        <v/>
      </c>
    </row>
    <row r="430" spans="10:18" x14ac:dyDescent="0.25">
      <c r="J430" t="s">
        <v>368</v>
      </c>
      <c r="K430">
        <v>26</v>
      </c>
      <c r="L430">
        <v>81</v>
      </c>
      <c r="M430">
        <v>175</v>
      </c>
      <c r="N430">
        <v>64</v>
      </c>
      <c r="O430" t="s">
        <v>2817</v>
      </c>
      <c r="P430" s="16">
        <v>27500000</v>
      </c>
      <c r="Q430" s="17" t="str">
        <f>IF(AND(Table4[[#This Row],[Age]]&lt;=28,Table4[[#This Row],[Prefered foot]]="left",Table4[[#This Row],[Value]]&lt;10000000),"candidate","rejected")</f>
        <v>rejected</v>
      </c>
      <c r="R430" s="17" t="str">
        <f>IF(OR(Table4[[#This Row],[Age]]&lt;=21,Table4[[#This Row],[Rating]]&gt;=85,Table4[[#This Row],[Height (cm)]]&gt;=187),"minimum","")</f>
        <v/>
      </c>
    </row>
    <row r="431" spans="10:18" x14ac:dyDescent="0.25">
      <c r="J431" t="s">
        <v>369</v>
      </c>
      <c r="K431">
        <v>24</v>
      </c>
      <c r="L431">
        <v>83</v>
      </c>
      <c r="M431">
        <v>186</v>
      </c>
      <c r="N431">
        <v>90</v>
      </c>
      <c r="O431" t="s">
        <v>2816</v>
      </c>
      <c r="P431" s="16">
        <v>44500000</v>
      </c>
      <c r="Q431" s="17" t="str">
        <f>IF(AND(Table4[[#This Row],[Age]]&lt;=28,Table4[[#This Row],[Prefered foot]]="left",Table4[[#This Row],[Value]]&lt;10000000),"candidate","rejected")</f>
        <v>rejected</v>
      </c>
      <c r="R431" s="17" t="str">
        <f>IF(OR(Table4[[#This Row],[Age]]&lt;=21,Table4[[#This Row],[Rating]]&gt;=85,Table4[[#This Row],[Height (cm)]]&gt;=187),"minimum","")</f>
        <v/>
      </c>
    </row>
    <row r="432" spans="10:18" x14ac:dyDescent="0.25">
      <c r="J432" t="s">
        <v>370</v>
      </c>
      <c r="K432">
        <v>23</v>
      </c>
      <c r="L432">
        <v>75</v>
      </c>
      <c r="M432">
        <v>175</v>
      </c>
      <c r="N432">
        <v>71</v>
      </c>
      <c r="O432" t="s">
        <v>2816</v>
      </c>
      <c r="P432" s="16">
        <v>9000000</v>
      </c>
      <c r="Q432" s="17" t="str">
        <f>IF(AND(Table4[[#This Row],[Age]]&lt;=28,Table4[[#This Row],[Prefered foot]]="left",Table4[[#This Row],[Value]]&lt;10000000),"candidate","rejected")</f>
        <v>rejected</v>
      </c>
      <c r="R432" s="17" t="str">
        <f>IF(OR(Table4[[#This Row],[Age]]&lt;=21,Table4[[#This Row],[Rating]]&gt;=85,Table4[[#This Row],[Height (cm)]]&gt;=187),"minimum","")</f>
        <v/>
      </c>
    </row>
    <row r="433" spans="10:18" x14ac:dyDescent="0.25">
      <c r="J433" t="s">
        <v>371</v>
      </c>
      <c r="K433">
        <v>24</v>
      </c>
      <c r="L433">
        <v>74</v>
      </c>
      <c r="M433">
        <v>188</v>
      </c>
      <c r="N433">
        <v>75</v>
      </c>
      <c r="O433" t="s">
        <v>2816</v>
      </c>
      <c r="P433" s="16">
        <v>6000000</v>
      </c>
      <c r="Q433" s="17" t="str">
        <f>IF(AND(Table4[[#This Row],[Age]]&lt;=28,Table4[[#This Row],[Prefered foot]]="left",Table4[[#This Row],[Value]]&lt;10000000),"candidate","rejected")</f>
        <v>rejected</v>
      </c>
      <c r="R433" s="17" t="str">
        <f>IF(OR(Table4[[#This Row],[Age]]&lt;=21,Table4[[#This Row],[Rating]]&gt;=85,Table4[[#This Row],[Height (cm)]]&gt;=187),"minimum","")</f>
        <v>minimum</v>
      </c>
    </row>
    <row r="434" spans="10:18" x14ac:dyDescent="0.25">
      <c r="J434" t="s">
        <v>372</v>
      </c>
      <c r="K434">
        <v>27</v>
      </c>
      <c r="L434">
        <v>82</v>
      </c>
      <c r="M434">
        <v>191</v>
      </c>
      <c r="N434">
        <v>87</v>
      </c>
      <c r="O434" t="s">
        <v>2817</v>
      </c>
      <c r="P434" s="16">
        <v>33000000</v>
      </c>
      <c r="Q434" s="17" t="str">
        <f>IF(AND(Table4[[#This Row],[Age]]&lt;=28,Table4[[#This Row],[Prefered foot]]="left",Table4[[#This Row],[Value]]&lt;10000000),"candidate","rejected")</f>
        <v>rejected</v>
      </c>
      <c r="R434" s="17" t="str">
        <f>IF(OR(Table4[[#This Row],[Age]]&lt;=21,Table4[[#This Row],[Rating]]&gt;=85,Table4[[#This Row],[Height (cm)]]&gt;=187),"minimum","")</f>
        <v>minimum</v>
      </c>
    </row>
    <row r="435" spans="10:18" x14ac:dyDescent="0.25">
      <c r="J435" t="s">
        <v>373</v>
      </c>
      <c r="K435">
        <v>24</v>
      </c>
      <c r="L435">
        <v>81</v>
      </c>
      <c r="M435">
        <v>183</v>
      </c>
      <c r="N435">
        <v>76</v>
      </c>
      <c r="O435" t="s">
        <v>2816</v>
      </c>
      <c r="P435" s="16">
        <v>32500000</v>
      </c>
      <c r="Q435" s="17" t="str">
        <f>IF(AND(Table4[[#This Row],[Age]]&lt;=28,Table4[[#This Row],[Prefered foot]]="left",Table4[[#This Row],[Value]]&lt;10000000),"candidate","rejected")</f>
        <v>rejected</v>
      </c>
      <c r="R435" s="17" t="str">
        <f>IF(OR(Table4[[#This Row],[Age]]&lt;=21,Table4[[#This Row],[Rating]]&gt;=85,Table4[[#This Row],[Height (cm)]]&gt;=187),"minimum","")</f>
        <v/>
      </c>
    </row>
    <row r="436" spans="10:18" x14ac:dyDescent="0.25">
      <c r="J436" t="s">
        <v>322</v>
      </c>
      <c r="K436">
        <v>24</v>
      </c>
      <c r="L436">
        <v>84</v>
      </c>
      <c r="M436">
        <v>181</v>
      </c>
      <c r="N436">
        <v>73</v>
      </c>
      <c r="O436" t="s">
        <v>2816</v>
      </c>
      <c r="P436" s="16">
        <v>50500000</v>
      </c>
      <c r="Q436" s="17" t="str">
        <f>IF(AND(Table4[[#This Row],[Age]]&lt;=28,Table4[[#This Row],[Prefered foot]]="left",Table4[[#This Row],[Value]]&lt;10000000),"candidate","rejected")</f>
        <v>rejected</v>
      </c>
      <c r="R436" s="17" t="str">
        <f>IF(OR(Table4[[#This Row],[Age]]&lt;=21,Table4[[#This Row],[Rating]]&gt;=85,Table4[[#This Row],[Height (cm)]]&gt;=187),"minimum","")</f>
        <v/>
      </c>
    </row>
    <row r="437" spans="10:18" x14ac:dyDescent="0.25">
      <c r="J437" t="s">
        <v>374</v>
      </c>
      <c r="K437">
        <v>25</v>
      </c>
      <c r="L437">
        <v>81</v>
      </c>
      <c r="M437">
        <v>187</v>
      </c>
      <c r="N437">
        <v>73</v>
      </c>
      <c r="O437" t="s">
        <v>2816</v>
      </c>
      <c r="P437" s="16">
        <v>31000000</v>
      </c>
      <c r="Q437" s="17" t="str">
        <f>IF(AND(Table4[[#This Row],[Age]]&lt;=28,Table4[[#This Row],[Prefered foot]]="left",Table4[[#This Row],[Value]]&lt;10000000),"candidate","rejected")</f>
        <v>rejected</v>
      </c>
      <c r="R437" s="17" t="str">
        <f>IF(OR(Table4[[#This Row],[Age]]&lt;=21,Table4[[#This Row],[Rating]]&gt;=85,Table4[[#This Row],[Height (cm)]]&gt;=187),"minimum","")</f>
        <v>minimum</v>
      </c>
    </row>
    <row r="438" spans="10:18" x14ac:dyDescent="0.25">
      <c r="J438" t="s">
        <v>375</v>
      </c>
      <c r="K438">
        <v>37</v>
      </c>
      <c r="L438">
        <v>83</v>
      </c>
      <c r="M438">
        <v>184</v>
      </c>
      <c r="N438">
        <v>82</v>
      </c>
      <c r="O438" t="s">
        <v>2816</v>
      </c>
      <c r="P438" s="16">
        <v>6500000</v>
      </c>
      <c r="Q438" s="17" t="str">
        <f>IF(AND(Table4[[#This Row],[Age]]&lt;=28,Table4[[#This Row],[Prefered foot]]="left",Table4[[#This Row],[Value]]&lt;10000000),"candidate","rejected")</f>
        <v>rejected</v>
      </c>
      <c r="R438" s="17" t="str">
        <f>IF(OR(Table4[[#This Row],[Age]]&lt;=21,Table4[[#This Row],[Rating]]&gt;=85,Table4[[#This Row],[Height (cm)]]&gt;=187),"minimum","")</f>
        <v/>
      </c>
    </row>
    <row r="439" spans="10:18" x14ac:dyDescent="0.25">
      <c r="J439" t="s">
        <v>376</v>
      </c>
      <c r="K439">
        <v>37</v>
      </c>
      <c r="L439">
        <v>87</v>
      </c>
      <c r="M439">
        <v>193</v>
      </c>
      <c r="N439">
        <v>93</v>
      </c>
      <c r="O439" t="s">
        <v>2816</v>
      </c>
      <c r="P439" s="16">
        <v>9000000</v>
      </c>
      <c r="Q439" s="17" t="str">
        <f>IF(AND(Table4[[#This Row],[Age]]&lt;=28,Table4[[#This Row],[Prefered foot]]="left",Table4[[#This Row],[Value]]&lt;10000000),"candidate","rejected")</f>
        <v>rejected</v>
      </c>
      <c r="R439" s="17" t="str">
        <f>IF(OR(Table4[[#This Row],[Age]]&lt;=21,Table4[[#This Row],[Rating]]&gt;=85,Table4[[#This Row],[Height (cm)]]&gt;=187),"minimum","")</f>
        <v>minimum</v>
      </c>
    </row>
    <row r="440" spans="10:18" x14ac:dyDescent="0.25">
      <c r="J440" t="s">
        <v>377</v>
      </c>
      <c r="K440">
        <v>33</v>
      </c>
      <c r="L440">
        <v>87</v>
      </c>
      <c r="M440">
        <v>183</v>
      </c>
      <c r="N440">
        <v>76</v>
      </c>
      <c r="O440" t="s">
        <v>2816</v>
      </c>
      <c r="P440" s="16">
        <v>49000000</v>
      </c>
      <c r="Q440" s="17" t="str">
        <f>IF(AND(Table4[[#This Row],[Age]]&lt;=28,Table4[[#This Row],[Prefered foot]]="left",Table4[[#This Row],[Value]]&lt;10000000),"candidate","rejected")</f>
        <v>rejected</v>
      </c>
      <c r="R440" s="17" t="str">
        <f>IF(OR(Table4[[#This Row],[Age]]&lt;=21,Table4[[#This Row],[Rating]]&gt;=85,Table4[[#This Row],[Height (cm)]]&gt;=187),"minimum","")</f>
        <v>minimum</v>
      </c>
    </row>
    <row r="441" spans="10:18" x14ac:dyDescent="0.25">
      <c r="J441" t="s">
        <v>378</v>
      </c>
      <c r="K441">
        <v>31</v>
      </c>
      <c r="L441">
        <v>81</v>
      </c>
      <c r="M441">
        <v>175</v>
      </c>
      <c r="N441">
        <v>74</v>
      </c>
      <c r="O441" t="s">
        <v>2816</v>
      </c>
      <c r="P441" s="16">
        <v>21500000</v>
      </c>
      <c r="Q441" s="17" t="str">
        <f>IF(AND(Table4[[#This Row],[Age]]&lt;=28,Table4[[#This Row],[Prefered foot]]="left",Table4[[#This Row],[Value]]&lt;10000000),"candidate","rejected")</f>
        <v>rejected</v>
      </c>
      <c r="R441" s="17" t="str">
        <f>IF(OR(Table4[[#This Row],[Age]]&lt;=21,Table4[[#This Row],[Rating]]&gt;=85,Table4[[#This Row],[Height (cm)]]&gt;=187),"minimum","")</f>
        <v/>
      </c>
    </row>
    <row r="442" spans="10:18" x14ac:dyDescent="0.25">
      <c r="J442" t="s">
        <v>379</v>
      </c>
      <c r="K442">
        <v>34</v>
      </c>
      <c r="L442">
        <v>81</v>
      </c>
      <c r="M442">
        <v>187</v>
      </c>
      <c r="N442">
        <v>80</v>
      </c>
      <c r="O442" t="s">
        <v>2816</v>
      </c>
      <c r="P442" s="16">
        <v>12500000</v>
      </c>
      <c r="Q442" s="17" t="str">
        <f>IF(AND(Table4[[#This Row],[Age]]&lt;=28,Table4[[#This Row],[Prefered foot]]="left",Table4[[#This Row],[Value]]&lt;10000000),"candidate","rejected")</f>
        <v>rejected</v>
      </c>
      <c r="R442" s="17" t="str">
        <f>IF(OR(Table4[[#This Row],[Age]]&lt;=21,Table4[[#This Row],[Rating]]&gt;=85,Table4[[#This Row],[Height (cm)]]&gt;=187),"minimum","")</f>
        <v>minimum</v>
      </c>
    </row>
    <row r="443" spans="10:18" x14ac:dyDescent="0.25">
      <c r="J443" t="s">
        <v>380</v>
      </c>
      <c r="K443">
        <v>33</v>
      </c>
      <c r="L443">
        <v>85</v>
      </c>
      <c r="M443">
        <v>185</v>
      </c>
      <c r="N443">
        <v>85</v>
      </c>
      <c r="O443" t="s">
        <v>2816</v>
      </c>
      <c r="P443" s="16">
        <v>34500000</v>
      </c>
      <c r="Q443" s="17" t="str">
        <f>IF(AND(Table4[[#This Row],[Age]]&lt;=28,Table4[[#This Row],[Prefered foot]]="left",Table4[[#This Row],[Value]]&lt;10000000),"candidate","rejected")</f>
        <v>rejected</v>
      </c>
      <c r="R443" s="17" t="str">
        <f>IF(OR(Table4[[#This Row],[Age]]&lt;=21,Table4[[#This Row],[Rating]]&gt;=85,Table4[[#This Row],[Height (cm)]]&gt;=187),"minimum","")</f>
        <v>minimum</v>
      </c>
    </row>
    <row r="444" spans="10:18" x14ac:dyDescent="0.25">
      <c r="J444" t="s">
        <v>381</v>
      </c>
      <c r="K444">
        <v>30</v>
      </c>
      <c r="L444">
        <v>81</v>
      </c>
      <c r="M444">
        <v>180</v>
      </c>
      <c r="N444">
        <v>66</v>
      </c>
      <c r="O444" t="s">
        <v>2816</v>
      </c>
      <c r="P444" s="16">
        <v>25000000</v>
      </c>
      <c r="Q444" s="17" t="str">
        <f>IF(AND(Table4[[#This Row],[Age]]&lt;=28,Table4[[#This Row],[Prefered foot]]="left",Table4[[#This Row],[Value]]&lt;10000000),"candidate","rejected")</f>
        <v>rejected</v>
      </c>
      <c r="R444" s="17" t="str">
        <f>IF(OR(Table4[[#This Row],[Age]]&lt;=21,Table4[[#This Row],[Rating]]&gt;=85,Table4[[#This Row],[Height (cm)]]&gt;=187),"minimum","")</f>
        <v/>
      </c>
    </row>
    <row r="445" spans="10:18" x14ac:dyDescent="0.25">
      <c r="J445" t="s">
        <v>382</v>
      </c>
      <c r="K445">
        <v>29</v>
      </c>
      <c r="L445">
        <v>86</v>
      </c>
      <c r="M445">
        <v>182</v>
      </c>
      <c r="N445">
        <v>74</v>
      </c>
      <c r="O445" t="s">
        <v>2816</v>
      </c>
      <c r="P445" s="16">
        <v>59500000</v>
      </c>
      <c r="Q445" s="17" t="str">
        <f>IF(AND(Table4[[#This Row],[Age]]&lt;=28,Table4[[#This Row],[Prefered foot]]="left",Table4[[#This Row],[Value]]&lt;10000000),"candidate","rejected")</f>
        <v>rejected</v>
      </c>
      <c r="R445" s="17" t="str">
        <f>IF(OR(Table4[[#This Row],[Age]]&lt;=21,Table4[[#This Row],[Rating]]&gt;=85,Table4[[#This Row],[Height (cm)]]&gt;=187),"minimum","")</f>
        <v>minimum</v>
      </c>
    </row>
    <row r="446" spans="10:18" x14ac:dyDescent="0.25">
      <c r="J446" t="s">
        <v>383</v>
      </c>
      <c r="K446">
        <v>27</v>
      </c>
      <c r="L446">
        <v>83</v>
      </c>
      <c r="M446">
        <v>187</v>
      </c>
      <c r="N446">
        <v>82</v>
      </c>
      <c r="O446" t="s">
        <v>2816</v>
      </c>
      <c r="P446" s="16">
        <v>38500000</v>
      </c>
      <c r="Q446" s="17" t="str">
        <f>IF(AND(Table4[[#This Row],[Age]]&lt;=28,Table4[[#This Row],[Prefered foot]]="left",Table4[[#This Row],[Value]]&lt;10000000),"candidate","rejected")</f>
        <v>rejected</v>
      </c>
      <c r="R446" s="17" t="str">
        <f>IF(OR(Table4[[#This Row],[Age]]&lt;=21,Table4[[#This Row],[Rating]]&gt;=85,Table4[[#This Row],[Height (cm)]]&gt;=187),"minimum","")</f>
        <v>minimum</v>
      </c>
    </row>
    <row r="447" spans="10:18" x14ac:dyDescent="0.25">
      <c r="J447" t="s">
        <v>384</v>
      </c>
      <c r="K447">
        <v>26</v>
      </c>
      <c r="L447">
        <v>81</v>
      </c>
      <c r="M447">
        <v>173</v>
      </c>
      <c r="N447">
        <v>67</v>
      </c>
      <c r="O447" t="s">
        <v>2816</v>
      </c>
      <c r="P447" s="16">
        <v>28000000</v>
      </c>
      <c r="Q447" s="17" t="str">
        <f>IF(AND(Table4[[#This Row],[Age]]&lt;=28,Table4[[#This Row],[Prefered foot]]="left",Table4[[#This Row],[Value]]&lt;10000000),"candidate","rejected")</f>
        <v>rejected</v>
      </c>
      <c r="R447" s="17" t="str">
        <f>IF(OR(Table4[[#This Row],[Age]]&lt;=21,Table4[[#This Row],[Rating]]&gt;=85,Table4[[#This Row],[Height (cm)]]&gt;=187),"minimum","")</f>
        <v/>
      </c>
    </row>
    <row r="448" spans="10:18" x14ac:dyDescent="0.25">
      <c r="J448" t="s">
        <v>385</v>
      </c>
      <c r="K448">
        <v>28</v>
      </c>
      <c r="L448">
        <v>88</v>
      </c>
      <c r="M448">
        <v>173</v>
      </c>
      <c r="N448">
        <v>64</v>
      </c>
      <c r="O448" t="s">
        <v>2817</v>
      </c>
      <c r="P448" s="16">
        <v>91500000</v>
      </c>
      <c r="Q448" s="17" t="str">
        <f>IF(AND(Table4[[#This Row],[Age]]&lt;=28,Table4[[#This Row],[Prefered foot]]="left",Table4[[#This Row],[Value]]&lt;10000000),"candidate","rejected")</f>
        <v>rejected</v>
      </c>
      <c r="R448" s="17" t="str">
        <f>IF(OR(Table4[[#This Row],[Age]]&lt;=21,Table4[[#This Row],[Rating]]&gt;=85,Table4[[#This Row],[Height (cm)]]&gt;=187),"minimum","")</f>
        <v>minimum</v>
      </c>
    </row>
    <row r="449" spans="10:18" x14ac:dyDescent="0.25">
      <c r="J449" t="s">
        <v>386</v>
      </c>
      <c r="K449">
        <v>26</v>
      </c>
      <c r="L449">
        <v>79</v>
      </c>
      <c r="M449">
        <v>179</v>
      </c>
      <c r="N449">
        <v>70</v>
      </c>
      <c r="O449" t="s">
        <v>2816</v>
      </c>
      <c r="P449" s="16">
        <v>20500000</v>
      </c>
      <c r="Q449" s="17" t="str">
        <f>IF(AND(Table4[[#This Row],[Age]]&lt;=28,Table4[[#This Row],[Prefered foot]]="left",Table4[[#This Row],[Value]]&lt;10000000),"candidate","rejected")</f>
        <v>rejected</v>
      </c>
      <c r="R449" s="17" t="str">
        <f>IF(OR(Table4[[#This Row],[Age]]&lt;=21,Table4[[#This Row],[Rating]]&gt;=85,Table4[[#This Row],[Height (cm)]]&gt;=187),"minimum","")</f>
        <v/>
      </c>
    </row>
    <row r="450" spans="10:18" x14ac:dyDescent="0.25">
      <c r="J450" t="s">
        <v>387</v>
      </c>
      <c r="K450">
        <v>28</v>
      </c>
      <c r="L450">
        <v>76</v>
      </c>
      <c r="M450">
        <v>180</v>
      </c>
      <c r="N450">
        <v>77</v>
      </c>
      <c r="O450" t="s">
        <v>2816</v>
      </c>
      <c r="P450" s="16">
        <v>7500000</v>
      </c>
      <c r="Q450" s="17" t="str">
        <f>IF(AND(Table4[[#This Row],[Age]]&lt;=28,Table4[[#This Row],[Prefered foot]]="left",Table4[[#This Row],[Value]]&lt;10000000),"candidate","rejected")</f>
        <v>rejected</v>
      </c>
      <c r="R450" s="17" t="str">
        <f>IF(OR(Table4[[#This Row],[Age]]&lt;=21,Table4[[#This Row],[Rating]]&gt;=85,Table4[[#This Row],[Height (cm)]]&gt;=187),"minimum","")</f>
        <v/>
      </c>
    </row>
    <row r="451" spans="10:18" x14ac:dyDescent="0.25">
      <c r="J451" t="s">
        <v>388</v>
      </c>
      <c r="K451">
        <v>30</v>
      </c>
      <c r="L451">
        <v>79</v>
      </c>
      <c r="M451">
        <v>177</v>
      </c>
      <c r="N451">
        <v>83</v>
      </c>
      <c r="O451" t="s">
        <v>2816</v>
      </c>
      <c r="P451" s="16">
        <v>0</v>
      </c>
      <c r="Q451" s="17" t="str">
        <f>IF(AND(Table4[[#This Row],[Age]]&lt;=28,Table4[[#This Row],[Prefered foot]]="left",Table4[[#This Row],[Value]]&lt;10000000),"candidate","rejected")</f>
        <v>rejected</v>
      </c>
      <c r="R451" s="17" t="str">
        <f>IF(OR(Table4[[#This Row],[Age]]&lt;=21,Table4[[#This Row],[Rating]]&gt;=85,Table4[[#This Row],[Height (cm)]]&gt;=187),"minimum","")</f>
        <v/>
      </c>
    </row>
    <row r="452" spans="10:18" x14ac:dyDescent="0.25">
      <c r="J452" t="s">
        <v>389</v>
      </c>
      <c r="K452">
        <v>25</v>
      </c>
      <c r="L452">
        <v>83</v>
      </c>
      <c r="M452">
        <v>174</v>
      </c>
      <c r="N452">
        <v>76</v>
      </c>
      <c r="O452" t="s">
        <v>2817</v>
      </c>
      <c r="P452" s="16">
        <v>42000000</v>
      </c>
      <c r="Q452" s="17" t="str">
        <f>IF(AND(Table4[[#This Row],[Age]]&lt;=28,Table4[[#This Row],[Prefered foot]]="left",Table4[[#This Row],[Value]]&lt;10000000),"candidate","rejected")</f>
        <v>rejected</v>
      </c>
      <c r="R452" s="17" t="str">
        <f>IF(OR(Table4[[#This Row],[Age]]&lt;=21,Table4[[#This Row],[Rating]]&gt;=85,Table4[[#This Row],[Height (cm)]]&gt;=187),"minimum","")</f>
        <v/>
      </c>
    </row>
    <row r="453" spans="10:18" x14ac:dyDescent="0.25">
      <c r="J453" t="s">
        <v>390</v>
      </c>
      <c r="K453">
        <v>28</v>
      </c>
      <c r="L453">
        <v>82</v>
      </c>
      <c r="M453">
        <v>184</v>
      </c>
      <c r="N453">
        <v>76</v>
      </c>
      <c r="O453" t="s">
        <v>2817</v>
      </c>
      <c r="P453" s="16">
        <v>29000000</v>
      </c>
      <c r="Q453" s="17" t="str">
        <f>IF(AND(Table4[[#This Row],[Age]]&lt;=28,Table4[[#This Row],[Prefered foot]]="left",Table4[[#This Row],[Value]]&lt;10000000),"candidate","rejected")</f>
        <v>rejected</v>
      </c>
      <c r="R453" s="17" t="str">
        <f>IF(OR(Table4[[#This Row],[Age]]&lt;=21,Table4[[#This Row],[Rating]]&gt;=85,Table4[[#This Row],[Height (cm)]]&gt;=187),"minimum","")</f>
        <v/>
      </c>
    </row>
    <row r="454" spans="10:18" x14ac:dyDescent="0.25">
      <c r="J454" t="s">
        <v>391</v>
      </c>
      <c r="K454">
        <v>25</v>
      </c>
      <c r="L454">
        <v>80</v>
      </c>
      <c r="M454">
        <v>183</v>
      </c>
      <c r="N454">
        <v>72</v>
      </c>
      <c r="O454" t="s">
        <v>2816</v>
      </c>
      <c r="P454" s="16">
        <v>24500000</v>
      </c>
      <c r="Q454" s="17" t="str">
        <f>IF(AND(Table4[[#This Row],[Age]]&lt;=28,Table4[[#This Row],[Prefered foot]]="left",Table4[[#This Row],[Value]]&lt;10000000),"candidate","rejected")</f>
        <v>rejected</v>
      </c>
      <c r="R454" s="17" t="str">
        <f>IF(OR(Table4[[#This Row],[Age]]&lt;=21,Table4[[#This Row],[Rating]]&gt;=85,Table4[[#This Row],[Height (cm)]]&gt;=187),"minimum","")</f>
        <v/>
      </c>
    </row>
    <row r="455" spans="10:18" x14ac:dyDescent="0.25">
      <c r="J455" t="s">
        <v>392</v>
      </c>
      <c r="K455">
        <v>25</v>
      </c>
      <c r="L455">
        <v>78</v>
      </c>
      <c r="M455">
        <v>183</v>
      </c>
      <c r="N455">
        <v>82</v>
      </c>
      <c r="O455" t="s">
        <v>2816</v>
      </c>
      <c r="P455" s="16">
        <v>15500000</v>
      </c>
      <c r="Q455" s="17" t="str">
        <f>IF(AND(Table4[[#This Row],[Age]]&lt;=28,Table4[[#This Row],[Prefered foot]]="left",Table4[[#This Row],[Value]]&lt;10000000),"candidate","rejected")</f>
        <v>rejected</v>
      </c>
      <c r="R455" s="17" t="str">
        <f>IF(OR(Table4[[#This Row],[Age]]&lt;=21,Table4[[#This Row],[Rating]]&gt;=85,Table4[[#This Row],[Height (cm)]]&gt;=187),"minimum","")</f>
        <v/>
      </c>
    </row>
    <row r="456" spans="10:18" x14ac:dyDescent="0.25">
      <c r="J456" t="s">
        <v>393</v>
      </c>
      <c r="K456">
        <v>26</v>
      </c>
      <c r="L456">
        <v>83</v>
      </c>
      <c r="M456">
        <v>175</v>
      </c>
      <c r="N456">
        <v>73</v>
      </c>
      <c r="O456" t="s">
        <v>2816</v>
      </c>
      <c r="P456" s="16">
        <v>43500000</v>
      </c>
      <c r="Q456" s="17" t="str">
        <f>IF(AND(Table4[[#This Row],[Age]]&lt;=28,Table4[[#This Row],[Prefered foot]]="left",Table4[[#This Row],[Value]]&lt;10000000),"candidate","rejected")</f>
        <v>rejected</v>
      </c>
      <c r="R456" s="17" t="str">
        <f>IF(OR(Table4[[#This Row],[Age]]&lt;=21,Table4[[#This Row],[Rating]]&gt;=85,Table4[[#This Row],[Height (cm)]]&gt;=187),"minimum","")</f>
        <v/>
      </c>
    </row>
    <row r="457" spans="10:18" x14ac:dyDescent="0.25">
      <c r="J457" t="s">
        <v>394</v>
      </c>
      <c r="K457">
        <v>26</v>
      </c>
      <c r="L457">
        <v>86</v>
      </c>
      <c r="M457">
        <v>178</v>
      </c>
      <c r="N457">
        <v>67</v>
      </c>
      <c r="O457" t="s">
        <v>2817</v>
      </c>
      <c r="P457" s="16">
        <v>80000000</v>
      </c>
      <c r="Q457" s="17" t="str">
        <f>IF(AND(Table4[[#This Row],[Age]]&lt;=28,Table4[[#This Row],[Prefered foot]]="left",Table4[[#This Row],[Value]]&lt;10000000),"candidate","rejected")</f>
        <v>rejected</v>
      </c>
      <c r="R457" s="17" t="str">
        <f>IF(OR(Table4[[#This Row],[Age]]&lt;=21,Table4[[#This Row],[Rating]]&gt;=85,Table4[[#This Row],[Height (cm)]]&gt;=187),"minimum","")</f>
        <v>minimum</v>
      </c>
    </row>
    <row r="458" spans="10:18" x14ac:dyDescent="0.25">
      <c r="J458" t="s">
        <v>395</v>
      </c>
      <c r="K458">
        <v>26</v>
      </c>
      <c r="L458">
        <v>82</v>
      </c>
      <c r="M458">
        <v>187</v>
      </c>
      <c r="N458">
        <v>81</v>
      </c>
      <c r="O458" t="s">
        <v>2816</v>
      </c>
      <c r="P458" s="16">
        <v>35500000</v>
      </c>
      <c r="Q458" s="17" t="str">
        <f>IF(AND(Table4[[#This Row],[Age]]&lt;=28,Table4[[#This Row],[Prefered foot]]="left",Table4[[#This Row],[Value]]&lt;10000000),"candidate","rejected")</f>
        <v>rejected</v>
      </c>
      <c r="R458" s="17" t="str">
        <f>IF(OR(Table4[[#This Row],[Age]]&lt;=21,Table4[[#This Row],[Rating]]&gt;=85,Table4[[#This Row],[Height (cm)]]&gt;=187),"minimum","")</f>
        <v>minimum</v>
      </c>
    </row>
    <row r="459" spans="10:18" x14ac:dyDescent="0.25">
      <c r="J459" t="s">
        <v>396</v>
      </c>
      <c r="K459">
        <v>22</v>
      </c>
      <c r="L459">
        <v>76</v>
      </c>
      <c r="M459">
        <v>183</v>
      </c>
      <c r="N459">
        <v>78</v>
      </c>
      <c r="O459" t="s">
        <v>2816</v>
      </c>
      <c r="P459" s="16">
        <v>11000000</v>
      </c>
      <c r="Q459" s="17" t="str">
        <f>IF(AND(Table4[[#This Row],[Age]]&lt;=28,Table4[[#This Row],[Prefered foot]]="left",Table4[[#This Row],[Value]]&lt;10000000),"candidate","rejected")</f>
        <v>rejected</v>
      </c>
      <c r="R459" s="17" t="str">
        <f>IF(OR(Table4[[#This Row],[Age]]&lt;=21,Table4[[#This Row],[Rating]]&gt;=85,Table4[[#This Row],[Height (cm)]]&gt;=187),"minimum","")</f>
        <v/>
      </c>
    </row>
    <row r="460" spans="10:18" x14ac:dyDescent="0.25">
      <c r="J460" t="s">
        <v>339</v>
      </c>
      <c r="K460">
        <v>23</v>
      </c>
      <c r="L460">
        <v>82</v>
      </c>
      <c r="M460">
        <v>184</v>
      </c>
      <c r="N460">
        <v>68</v>
      </c>
      <c r="O460" t="s">
        <v>2816</v>
      </c>
      <c r="P460" s="16">
        <v>37500000</v>
      </c>
      <c r="Q460" s="17" t="str">
        <f>IF(AND(Table4[[#This Row],[Age]]&lt;=28,Table4[[#This Row],[Prefered foot]]="left",Table4[[#This Row],[Value]]&lt;10000000),"candidate","rejected")</f>
        <v>rejected</v>
      </c>
      <c r="R460" s="17" t="str">
        <f>IF(OR(Table4[[#This Row],[Age]]&lt;=21,Table4[[#This Row],[Rating]]&gt;=85,Table4[[#This Row],[Height (cm)]]&gt;=187),"minimum","")</f>
        <v/>
      </c>
    </row>
    <row r="461" spans="10:18" x14ac:dyDescent="0.25">
      <c r="J461" t="s">
        <v>397</v>
      </c>
      <c r="K461">
        <v>25</v>
      </c>
      <c r="L461">
        <v>81</v>
      </c>
      <c r="M461">
        <v>175</v>
      </c>
      <c r="N461">
        <v>78</v>
      </c>
      <c r="O461" t="s">
        <v>2817</v>
      </c>
      <c r="P461" s="16">
        <v>29500000</v>
      </c>
      <c r="Q461" s="17" t="str">
        <f>IF(AND(Table4[[#This Row],[Age]]&lt;=28,Table4[[#This Row],[Prefered foot]]="left",Table4[[#This Row],[Value]]&lt;10000000),"candidate","rejected")</f>
        <v>rejected</v>
      </c>
      <c r="R461" s="17" t="str">
        <f>IF(OR(Table4[[#This Row],[Age]]&lt;=21,Table4[[#This Row],[Rating]]&gt;=85,Table4[[#This Row],[Height (cm)]]&gt;=187),"minimum","")</f>
        <v/>
      </c>
    </row>
    <row r="462" spans="10:18" x14ac:dyDescent="0.25">
      <c r="J462" t="s">
        <v>398</v>
      </c>
      <c r="K462">
        <v>22</v>
      </c>
      <c r="L462">
        <v>78</v>
      </c>
      <c r="M462">
        <v>182</v>
      </c>
      <c r="N462">
        <v>72</v>
      </c>
      <c r="O462" t="s">
        <v>2816</v>
      </c>
      <c r="P462" s="16">
        <v>22500000</v>
      </c>
      <c r="Q462" s="17" t="str">
        <f>IF(AND(Table4[[#This Row],[Age]]&lt;=28,Table4[[#This Row],[Prefered foot]]="left",Table4[[#This Row],[Value]]&lt;10000000),"candidate","rejected")</f>
        <v>rejected</v>
      </c>
      <c r="R462" s="17" t="str">
        <f>IF(OR(Table4[[#This Row],[Age]]&lt;=21,Table4[[#This Row],[Rating]]&gt;=85,Table4[[#This Row],[Height (cm)]]&gt;=187),"minimum","")</f>
        <v/>
      </c>
    </row>
    <row r="463" spans="10:18" x14ac:dyDescent="0.25">
      <c r="J463" t="s">
        <v>399</v>
      </c>
      <c r="K463">
        <v>22</v>
      </c>
      <c r="L463">
        <v>79</v>
      </c>
      <c r="M463">
        <v>185</v>
      </c>
      <c r="N463">
        <v>75</v>
      </c>
      <c r="O463" t="s">
        <v>2816</v>
      </c>
      <c r="P463" s="16">
        <v>25500000</v>
      </c>
      <c r="Q463" s="17" t="str">
        <f>IF(AND(Table4[[#This Row],[Age]]&lt;=28,Table4[[#This Row],[Prefered foot]]="left",Table4[[#This Row],[Value]]&lt;10000000),"candidate","rejected")</f>
        <v>rejected</v>
      </c>
      <c r="R463" s="17" t="str">
        <f>IF(OR(Table4[[#This Row],[Age]]&lt;=21,Table4[[#This Row],[Rating]]&gt;=85,Table4[[#This Row],[Height (cm)]]&gt;=187),"minimum","")</f>
        <v/>
      </c>
    </row>
    <row r="464" spans="10:18" x14ac:dyDescent="0.25">
      <c r="J464" t="s">
        <v>400</v>
      </c>
      <c r="K464">
        <v>22</v>
      </c>
      <c r="L464">
        <v>75</v>
      </c>
      <c r="M464">
        <v>190</v>
      </c>
      <c r="N464">
        <v>90</v>
      </c>
      <c r="O464" t="s">
        <v>2816</v>
      </c>
      <c r="P464" s="16">
        <v>7500000</v>
      </c>
      <c r="Q464" s="17" t="str">
        <f>IF(AND(Table4[[#This Row],[Age]]&lt;=28,Table4[[#This Row],[Prefered foot]]="left",Table4[[#This Row],[Value]]&lt;10000000),"candidate","rejected")</f>
        <v>rejected</v>
      </c>
      <c r="R464" s="17" t="str">
        <f>IF(OR(Table4[[#This Row],[Age]]&lt;=21,Table4[[#This Row],[Rating]]&gt;=85,Table4[[#This Row],[Height (cm)]]&gt;=187),"minimum","")</f>
        <v>minimum</v>
      </c>
    </row>
    <row r="465" spans="10:18" x14ac:dyDescent="0.25">
      <c r="J465" t="s">
        <v>401</v>
      </c>
      <c r="K465">
        <v>22</v>
      </c>
      <c r="L465">
        <v>78</v>
      </c>
      <c r="M465">
        <v>180</v>
      </c>
      <c r="N465">
        <v>72</v>
      </c>
      <c r="O465" t="s">
        <v>2816</v>
      </c>
      <c r="P465" s="16">
        <v>21500000</v>
      </c>
      <c r="Q465" s="17" t="str">
        <f>IF(AND(Table4[[#This Row],[Age]]&lt;=28,Table4[[#This Row],[Prefered foot]]="left",Table4[[#This Row],[Value]]&lt;10000000),"candidate","rejected")</f>
        <v>rejected</v>
      </c>
      <c r="R465" s="17" t="str">
        <f>IF(OR(Table4[[#This Row],[Age]]&lt;=21,Table4[[#This Row],[Rating]]&gt;=85,Table4[[#This Row],[Height (cm)]]&gt;=187),"minimum","")</f>
        <v/>
      </c>
    </row>
    <row r="466" spans="10:18" x14ac:dyDescent="0.25">
      <c r="J466" t="s">
        <v>402</v>
      </c>
      <c r="K466">
        <v>20</v>
      </c>
      <c r="L466">
        <v>75</v>
      </c>
      <c r="M466">
        <v>167</v>
      </c>
      <c r="N466">
        <v>63</v>
      </c>
      <c r="O466" t="s">
        <v>2816</v>
      </c>
      <c r="P466" s="16">
        <v>12500000</v>
      </c>
      <c r="Q466" s="17" t="str">
        <f>IF(AND(Table4[[#This Row],[Age]]&lt;=28,Table4[[#This Row],[Prefered foot]]="left",Table4[[#This Row],[Value]]&lt;10000000),"candidate","rejected")</f>
        <v>rejected</v>
      </c>
      <c r="R466" s="17" t="str">
        <f>IF(OR(Table4[[#This Row],[Age]]&lt;=21,Table4[[#This Row],[Rating]]&gt;=85,Table4[[#This Row],[Height (cm)]]&gt;=187),"minimum","")</f>
        <v>minimum</v>
      </c>
    </row>
    <row r="467" spans="10:18" x14ac:dyDescent="0.25">
      <c r="J467" t="s">
        <v>346</v>
      </c>
      <c r="K467">
        <v>21</v>
      </c>
      <c r="L467">
        <v>74</v>
      </c>
      <c r="M467">
        <v>191</v>
      </c>
      <c r="N467">
        <v>73</v>
      </c>
      <c r="O467" t="s">
        <v>2816</v>
      </c>
      <c r="P467" s="16">
        <v>9000000</v>
      </c>
      <c r="Q467" s="17" t="str">
        <f>IF(AND(Table4[[#This Row],[Age]]&lt;=28,Table4[[#This Row],[Prefered foot]]="left",Table4[[#This Row],[Value]]&lt;10000000),"candidate","rejected")</f>
        <v>rejected</v>
      </c>
      <c r="R467" s="17" t="str">
        <f>IF(OR(Table4[[#This Row],[Age]]&lt;=21,Table4[[#This Row],[Rating]]&gt;=85,Table4[[#This Row],[Height (cm)]]&gt;=187),"minimum","")</f>
        <v>minimum</v>
      </c>
    </row>
    <row r="468" spans="10:18" x14ac:dyDescent="0.25">
      <c r="J468" t="s">
        <v>403</v>
      </c>
      <c r="K468">
        <v>19</v>
      </c>
      <c r="L468">
        <v>72</v>
      </c>
      <c r="M468">
        <v>181</v>
      </c>
      <c r="N468">
        <v>66</v>
      </c>
      <c r="O468" t="s">
        <v>2817</v>
      </c>
      <c r="P468" s="16">
        <v>5000000</v>
      </c>
      <c r="Q468" s="17" t="str">
        <f>IF(AND(Table4[[#This Row],[Age]]&lt;=28,Table4[[#This Row],[Prefered foot]]="left",Table4[[#This Row],[Value]]&lt;10000000),"candidate","rejected")</f>
        <v>candidate</v>
      </c>
      <c r="R468" s="17" t="str">
        <f>IF(OR(Table4[[#This Row],[Age]]&lt;=21,Table4[[#This Row],[Rating]]&gt;=85,Table4[[#This Row],[Height (cm)]]&gt;=187),"minimum","")</f>
        <v>minimum</v>
      </c>
    </row>
    <row r="469" spans="10:18" x14ac:dyDescent="0.25">
      <c r="J469" t="s">
        <v>404</v>
      </c>
      <c r="K469">
        <v>24</v>
      </c>
      <c r="L469">
        <v>78</v>
      </c>
      <c r="M469">
        <v>183</v>
      </c>
      <c r="N469">
        <v>81</v>
      </c>
      <c r="O469" t="s">
        <v>2816</v>
      </c>
      <c r="P469" s="16">
        <v>19500000</v>
      </c>
      <c r="Q469" s="17" t="str">
        <f>IF(AND(Table4[[#This Row],[Age]]&lt;=28,Table4[[#This Row],[Prefered foot]]="left",Table4[[#This Row],[Value]]&lt;10000000),"candidate","rejected")</f>
        <v>rejected</v>
      </c>
      <c r="R469" s="17" t="str">
        <f>IF(OR(Table4[[#This Row],[Age]]&lt;=21,Table4[[#This Row],[Rating]]&gt;=85,Table4[[#This Row],[Height (cm)]]&gt;=187),"minimum","")</f>
        <v/>
      </c>
    </row>
    <row r="470" spans="10:18" x14ac:dyDescent="0.25">
      <c r="J470" t="s">
        <v>405</v>
      </c>
      <c r="K470">
        <v>22</v>
      </c>
      <c r="L470">
        <v>77</v>
      </c>
      <c r="M470">
        <v>186</v>
      </c>
      <c r="N470">
        <v>75</v>
      </c>
      <c r="O470" t="s">
        <v>2817</v>
      </c>
      <c r="P470" s="16">
        <v>23500000</v>
      </c>
      <c r="Q470" s="17" t="str">
        <f>IF(AND(Table4[[#This Row],[Age]]&lt;=28,Table4[[#This Row],[Prefered foot]]="left",Table4[[#This Row],[Value]]&lt;10000000),"candidate","rejected")</f>
        <v>rejected</v>
      </c>
      <c r="R470" s="17" t="str">
        <f>IF(OR(Table4[[#This Row],[Age]]&lt;=21,Table4[[#This Row],[Rating]]&gt;=85,Table4[[#This Row],[Height (cm)]]&gt;=187),"minimum","")</f>
        <v/>
      </c>
    </row>
    <row r="471" spans="10:18" x14ac:dyDescent="0.25">
      <c r="J471" t="s">
        <v>351</v>
      </c>
      <c r="K471">
        <v>20</v>
      </c>
      <c r="L471">
        <v>73</v>
      </c>
      <c r="M471">
        <v>180</v>
      </c>
      <c r="N471">
        <v>73</v>
      </c>
      <c r="O471" t="s">
        <v>2817</v>
      </c>
      <c r="P471" s="16">
        <v>6500000</v>
      </c>
      <c r="Q471" s="17" t="str">
        <f>IF(AND(Table4[[#This Row],[Age]]&lt;=28,Table4[[#This Row],[Prefered foot]]="left",Table4[[#This Row],[Value]]&lt;10000000),"candidate","rejected")</f>
        <v>candidate</v>
      </c>
      <c r="R471" s="17" t="str">
        <f>IF(OR(Table4[[#This Row],[Age]]&lt;=21,Table4[[#This Row],[Rating]]&gt;=85,Table4[[#This Row],[Height (cm)]]&gt;=187),"minimum","")</f>
        <v>minimum</v>
      </c>
    </row>
    <row r="472" spans="10:18" x14ac:dyDescent="0.25">
      <c r="J472" t="s">
        <v>406</v>
      </c>
      <c r="K472">
        <v>20</v>
      </c>
      <c r="L472">
        <v>66</v>
      </c>
      <c r="M472">
        <v>175</v>
      </c>
      <c r="N472">
        <v>67</v>
      </c>
      <c r="O472" t="s">
        <v>2817</v>
      </c>
      <c r="P472" s="16">
        <v>2200000</v>
      </c>
      <c r="Q472" s="17" t="str">
        <f>IF(AND(Table4[[#This Row],[Age]]&lt;=28,Table4[[#This Row],[Prefered foot]]="left",Table4[[#This Row],[Value]]&lt;10000000),"candidate","rejected")</f>
        <v>candidate</v>
      </c>
      <c r="R472" s="17" t="str">
        <f>IF(OR(Table4[[#This Row],[Age]]&lt;=21,Table4[[#This Row],[Rating]]&gt;=85,Table4[[#This Row],[Height (cm)]]&gt;=187),"minimum","")</f>
        <v>minimum</v>
      </c>
    </row>
    <row r="473" spans="10:18" x14ac:dyDescent="0.25">
      <c r="J473" t="s">
        <v>407</v>
      </c>
      <c r="K473">
        <v>22</v>
      </c>
      <c r="L473">
        <v>82</v>
      </c>
      <c r="M473">
        <v>199</v>
      </c>
      <c r="N473">
        <v>88</v>
      </c>
      <c r="O473" t="s">
        <v>2817</v>
      </c>
      <c r="P473" s="16">
        <v>33500000</v>
      </c>
      <c r="Q473" s="17" t="str">
        <f>IF(AND(Table4[[#This Row],[Age]]&lt;=28,Table4[[#This Row],[Prefered foot]]="left",Table4[[#This Row],[Value]]&lt;10000000),"candidate","rejected")</f>
        <v>rejected</v>
      </c>
      <c r="R473" s="17" t="str">
        <f>IF(OR(Table4[[#This Row],[Age]]&lt;=21,Table4[[#This Row],[Rating]]&gt;=85,Table4[[#This Row],[Height (cm)]]&gt;=187),"minimum","")</f>
        <v>minimum</v>
      </c>
    </row>
    <row r="474" spans="10:18" x14ac:dyDescent="0.25">
      <c r="J474" t="s">
        <v>408</v>
      </c>
      <c r="K474">
        <v>21</v>
      </c>
      <c r="L474">
        <v>74</v>
      </c>
      <c r="M474">
        <v>187</v>
      </c>
      <c r="N474">
        <v>81</v>
      </c>
      <c r="O474" t="s">
        <v>2816</v>
      </c>
      <c r="P474" s="16">
        <v>7000000</v>
      </c>
      <c r="Q474" s="17" t="str">
        <f>IF(AND(Table4[[#This Row],[Age]]&lt;=28,Table4[[#This Row],[Prefered foot]]="left",Table4[[#This Row],[Value]]&lt;10000000),"candidate","rejected")</f>
        <v>rejected</v>
      </c>
      <c r="R474" s="17" t="str">
        <f>IF(OR(Table4[[#This Row],[Age]]&lt;=21,Table4[[#This Row],[Rating]]&gt;=85,Table4[[#This Row],[Height (cm)]]&gt;=187),"minimum","")</f>
        <v>minimum</v>
      </c>
    </row>
    <row r="475" spans="10:18" x14ac:dyDescent="0.25">
      <c r="J475" t="s">
        <v>354</v>
      </c>
      <c r="K475">
        <v>19</v>
      </c>
      <c r="L475">
        <v>74</v>
      </c>
      <c r="M475">
        <v>177</v>
      </c>
      <c r="N475">
        <v>73</v>
      </c>
      <c r="O475" t="s">
        <v>2817</v>
      </c>
      <c r="P475" s="16">
        <v>9000000</v>
      </c>
      <c r="Q475" s="17" t="str">
        <f>IF(AND(Table4[[#This Row],[Age]]&lt;=28,Table4[[#This Row],[Prefered foot]]="left",Table4[[#This Row],[Value]]&lt;10000000),"candidate","rejected")</f>
        <v>candidate</v>
      </c>
      <c r="R475" s="17" t="str">
        <f>IF(OR(Table4[[#This Row],[Age]]&lt;=21,Table4[[#This Row],[Rating]]&gt;=85,Table4[[#This Row],[Height (cm)]]&gt;=187),"minimum","")</f>
        <v>minimum</v>
      </c>
    </row>
    <row r="476" spans="10:18" x14ac:dyDescent="0.25">
      <c r="J476" t="s">
        <v>409</v>
      </c>
      <c r="K476">
        <v>18</v>
      </c>
      <c r="L476">
        <v>71</v>
      </c>
      <c r="M476">
        <v>175</v>
      </c>
      <c r="N476">
        <v>63</v>
      </c>
      <c r="O476" t="s">
        <v>2816</v>
      </c>
      <c r="P476" s="16">
        <v>3800000</v>
      </c>
      <c r="Q476" s="17" t="str">
        <f>IF(AND(Table4[[#This Row],[Age]]&lt;=28,Table4[[#This Row],[Prefered foot]]="left",Table4[[#This Row],[Value]]&lt;10000000),"candidate","rejected")</f>
        <v>rejected</v>
      </c>
      <c r="R476" s="17" t="str">
        <f>IF(OR(Table4[[#This Row],[Age]]&lt;=21,Table4[[#This Row],[Rating]]&gt;=85,Table4[[#This Row],[Height (cm)]]&gt;=187),"minimum","")</f>
        <v>minimum</v>
      </c>
    </row>
    <row r="477" spans="10:18" x14ac:dyDescent="0.25">
      <c r="J477" t="s">
        <v>355</v>
      </c>
      <c r="K477">
        <v>19</v>
      </c>
      <c r="L477">
        <v>74</v>
      </c>
      <c r="M477">
        <v>178</v>
      </c>
      <c r="N477">
        <v>71</v>
      </c>
      <c r="O477" t="s">
        <v>2817</v>
      </c>
      <c r="P477" s="16">
        <v>10000000</v>
      </c>
      <c r="Q477" s="17" t="str">
        <f>IF(AND(Table4[[#This Row],[Age]]&lt;=28,Table4[[#This Row],[Prefered foot]]="left",Table4[[#This Row],[Value]]&lt;10000000),"candidate","rejected")</f>
        <v>rejected</v>
      </c>
      <c r="R477" s="17" t="str">
        <f>IF(OR(Table4[[#This Row],[Age]]&lt;=21,Table4[[#This Row],[Rating]]&gt;=85,Table4[[#This Row],[Height (cm)]]&gt;=187),"minimum","")</f>
        <v>minimum</v>
      </c>
    </row>
    <row r="478" spans="10:18" x14ac:dyDescent="0.25">
      <c r="J478" t="s">
        <v>410</v>
      </c>
      <c r="K478">
        <v>18</v>
      </c>
      <c r="L478">
        <v>67</v>
      </c>
      <c r="M478">
        <v>183</v>
      </c>
      <c r="N478">
        <v>72</v>
      </c>
      <c r="O478" t="s">
        <v>2816</v>
      </c>
      <c r="P478" s="16">
        <v>2600000</v>
      </c>
      <c r="Q478" s="17" t="str">
        <f>IF(AND(Table4[[#This Row],[Age]]&lt;=28,Table4[[#This Row],[Prefered foot]]="left",Table4[[#This Row],[Value]]&lt;10000000),"candidate","rejected")</f>
        <v>rejected</v>
      </c>
      <c r="R478" s="17" t="str">
        <f>IF(OR(Table4[[#This Row],[Age]]&lt;=21,Table4[[#This Row],[Rating]]&gt;=85,Table4[[#This Row],[Height (cm)]]&gt;=187),"minimum","")</f>
        <v>minimum</v>
      </c>
    </row>
    <row r="479" spans="10:18" x14ac:dyDescent="0.25">
      <c r="J479" t="s">
        <v>411</v>
      </c>
      <c r="K479">
        <v>17</v>
      </c>
      <c r="L479">
        <v>61</v>
      </c>
      <c r="M479">
        <v>190</v>
      </c>
      <c r="N479">
        <v>89</v>
      </c>
      <c r="O479" t="s">
        <v>2817</v>
      </c>
      <c r="P479" s="16">
        <v>925000</v>
      </c>
      <c r="Q479" s="17" t="str">
        <f>IF(AND(Table4[[#This Row],[Age]]&lt;=28,Table4[[#This Row],[Prefered foot]]="left",Table4[[#This Row],[Value]]&lt;10000000),"candidate","rejected")</f>
        <v>candidate</v>
      </c>
      <c r="R479" s="17" t="str">
        <f>IF(OR(Table4[[#This Row],[Age]]&lt;=21,Table4[[#This Row],[Rating]]&gt;=85,Table4[[#This Row],[Height (cm)]]&gt;=187),"minimum","")</f>
        <v>minimum</v>
      </c>
    </row>
    <row r="480" spans="10:18" x14ac:dyDescent="0.25">
      <c r="J480" t="s">
        <v>412</v>
      </c>
      <c r="K480">
        <v>18</v>
      </c>
      <c r="L480">
        <v>65</v>
      </c>
      <c r="M480">
        <v>174</v>
      </c>
      <c r="N480">
        <v>70</v>
      </c>
      <c r="O480" t="s">
        <v>2816</v>
      </c>
      <c r="P480" s="16">
        <v>2000000</v>
      </c>
      <c r="Q480" s="17" t="str">
        <f>IF(AND(Table4[[#This Row],[Age]]&lt;=28,Table4[[#This Row],[Prefered foot]]="left",Table4[[#This Row],[Value]]&lt;10000000),"candidate","rejected")</f>
        <v>rejected</v>
      </c>
      <c r="R480" s="17" t="str">
        <f>IF(OR(Table4[[#This Row],[Age]]&lt;=21,Table4[[#This Row],[Rating]]&gt;=85,Table4[[#This Row],[Height (cm)]]&gt;=187),"minimum","")</f>
        <v>minimum</v>
      </c>
    </row>
    <row r="481" spans="10:18" x14ac:dyDescent="0.25">
      <c r="J481" t="s">
        <v>413</v>
      </c>
      <c r="K481">
        <v>19</v>
      </c>
      <c r="L481">
        <v>70</v>
      </c>
      <c r="M481">
        <v>178</v>
      </c>
      <c r="N481">
        <v>68</v>
      </c>
      <c r="O481" t="s">
        <v>2816</v>
      </c>
      <c r="P481" s="16">
        <v>3800000</v>
      </c>
      <c r="Q481" s="17" t="str">
        <f>IF(AND(Table4[[#This Row],[Age]]&lt;=28,Table4[[#This Row],[Prefered foot]]="left",Table4[[#This Row],[Value]]&lt;10000000),"candidate","rejected")</f>
        <v>rejected</v>
      </c>
      <c r="R481" s="17" t="str">
        <f>IF(OR(Table4[[#This Row],[Age]]&lt;=21,Table4[[#This Row],[Rating]]&gt;=85,Table4[[#This Row],[Height (cm)]]&gt;=187),"minimum","")</f>
        <v>minimum</v>
      </c>
    </row>
    <row r="482" spans="10:18" x14ac:dyDescent="0.25">
      <c r="J482" t="s">
        <v>375</v>
      </c>
      <c r="K482">
        <v>37</v>
      </c>
      <c r="L482">
        <v>83</v>
      </c>
      <c r="M482">
        <v>184</v>
      </c>
      <c r="N482">
        <v>82</v>
      </c>
      <c r="O482" t="s">
        <v>2816</v>
      </c>
      <c r="P482" s="16">
        <v>6500000</v>
      </c>
      <c r="Q482" s="17" t="str">
        <f>IF(AND(Table4[[#This Row],[Age]]&lt;=28,Table4[[#This Row],[Prefered foot]]="left",Table4[[#This Row],[Value]]&lt;10000000),"candidate","rejected")</f>
        <v>rejected</v>
      </c>
      <c r="R482" s="17" t="str">
        <f>IF(OR(Table4[[#This Row],[Age]]&lt;=21,Table4[[#This Row],[Rating]]&gt;=85,Table4[[#This Row],[Height (cm)]]&gt;=187),"minimum","")</f>
        <v/>
      </c>
    </row>
    <row r="483" spans="10:18" x14ac:dyDescent="0.25">
      <c r="J483" t="s">
        <v>414</v>
      </c>
      <c r="K483">
        <v>29</v>
      </c>
      <c r="L483">
        <v>83</v>
      </c>
      <c r="M483">
        <v>178</v>
      </c>
      <c r="N483">
        <v>78</v>
      </c>
      <c r="O483" t="s">
        <v>2816</v>
      </c>
      <c r="P483" s="16">
        <v>36500000</v>
      </c>
      <c r="Q483" s="17" t="str">
        <f>IF(AND(Table4[[#This Row],[Age]]&lt;=28,Table4[[#This Row],[Prefered foot]]="left",Table4[[#This Row],[Value]]&lt;10000000),"candidate","rejected")</f>
        <v>rejected</v>
      </c>
      <c r="R483" s="17" t="str">
        <f>IF(OR(Table4[[#This Row],[Age]]&lt;=21,Table4[[#This Row],[Rating]]&gt;=85,Table4[[#This Row],[Height (cm)]]&gt;=187),"minimum","")</f>
        <v/>
      </c>
    </row>
    <row r="484" spans="10:18" x14ac:dyDescent="0.25">
      <c r="J484" t="s">
        <v>415</v>
      </c>
      <c r="K484">
        <v>28</v>
      </c>
      <c r="L484">
        <v>82</v>
      </c>
      <c r="M484">
        <v>180</v>
      </c>
      <c r="N484">
        <v>75</v>
      </c>
      <c r="O484" t="s">
        <v>2817</v>
      </c>
      <c r="P484" s="16">
        <v>29000000</v>
      </c>
      <c r="Q484" s="17" t="str">
        <f>IF(AND(Table4[[#This Row],[Age]]&lt;=28,Table4[[#This Row],[Prefered foot]]="left",Table4[[#This Row],[Value]]&lt;10000000),"candidate","rejected")</f>
        <v>rejected</v>
      </c>
      <c r="R484" s="17" t="str">
        <f>IF(OR(Table4[[#This Row],[Age]]&lt;=21,Table4[[#This Row],[Rating]]&gt;=85,Table4[[#This Row],[Height (cm)]]&gt;=187),"minimum","")</f>
        <v/>
      </c>
    </row>
    <row r="485" spans="10:18" x14ac:dyDescent="0.25">
      <c r="J485" t="s">
        <v>416</v>
      </c>
      <c r="K485">
        <v>27</v>
      </c>
      <c r="L485">
        <v>80</v>
      </c>
      <c r="M485">
        <v>187</v>
      </c>
      <c r="N485">
        <v>76</v>
      </c>
      <c r="O485" t="s">
        <v>2816</v>
      </c>
      <c r="P485" s="16">
        <v>23000000</v>
      </c>
      <c r="Q485" s="17" t="str">
        <f>IF(AND(Table4[[#This Row],[Age]]&lt;=28,Table4[[#This Row],[Prefered foot]]="left",Table4[[#This Row],[Value]]&lt;10000000),"candidate","rejected")</f>
        <v>rejected</v>
      </c>
      <c r="R485" s="17" t="str">
        <f>IF(OR(Table4[[#This Row],[Age]]&lt;=21,Table4[[#This Row],[Rating]]&gt;=85,Table4[[#This Row],[Height (cm)]]&gt;=187),"minimum","")</f>
        <v>minimum</v>
      </c>
    </row>
    <row r="486" spans="10:18" x14ac:dyDescent="0.25">
      <c r="J486" t="s">
        <v>417</v>
      </c>
      <c r="K486">
        <v>26</v>
      </c>
      <c r="L486">
        <v>76</v>
      </c>
      <c r="M486">
        <v>184</v>
      </c>
      <c r="N486">
        <v>74</v>
      </c>
      <c r="O486" t="s">
        <v>2816</v>
      </c>
      <c r="P486" s="16">
        <v>8000000</v>
      </c>
      <c r="Q486" s="17" t="str">
        <f>IF(AND(Table4[[#This Row],[Age]]&lt;=28,Table4[[#This Row],[Prefered foot]]="left",Table4[[#This Row],[Value]]&lt;10000000),"candidate","rejected")</f>
        <v>rejected</v>
      </c>
      <c r="R486" s="17" t="str">
        <f>IF(OR(Table4[[#This Row],[Age]]&lt;=21,Table4[[#This Row],[Rating]]&gt;=85,Table4[[#This Row],[Height (cm)]]&gt;=187),"minimum","")</f>
        <v/>
      </c>
    </row>
    <row r="487" spans="10:18" x14ac:dyDescent="0.25">
      <c r="J487" t="s">
        <v>418</v>
      </c>
      <c r="K487">
        <v>26</v>
      </c>
      <c r="L487">
        <v>77</v>
      </c>
      <c r="M487">
        <v>187</v>
      </c>
      <c r="N487">
        <v>88</v>
      </c>
      <c r="O487" t="s">
        <v>2816</v>
      </c>
      <c r="P487" s="16">
        <v>12500000</v>
      </c>
      <c r="Q487" s="17" t="str">
        <f>IF(AND(Table4[[#This Row],[Age]]&lt;=28,Table4[[#This Row],[Prefered foot]]="left",Table4[[#This Row],[Value]]&lt;10000000),"candidate","rejected")</f>
        <v>rejected</v>
      </c>
      <c r="R487" s="17" t="str">
        <f>IF(OR(Table4[[#This Row],[Age]]&lt;=21,Table4[[#This Row],[Rating]]&gt;=85,Table4[[#This Row],[Height (cm)]]&gt;=187),"minimum","")</f>
        <v>minimum</v>
      </c>
    </row>
    <row r="488" spans="10:18" x14ac:dyDescent="0.25">
      <c r="J488" t="s">
        <v>419</v>
      </c>
      <c r="K488">
        <v>24</v>
      </c>
      <c r="L488">
        <v>79</v>
      </c>
      <c r="M488">
        <v>195</v>
      </c>
      <c r="N488">
        <v>85</v>
      </c>
      <c r="O488" t="s">
        <v>2816</v>
      </c>
      <c r="P488" s="16">
        <v>27000000</v>
      </c>
      <c r="Q488" s="17" t="str">
        <f>IF(AND(Table4[[#This Row],[Age]]&lt;=28,Table4[[#This Row],[Prefered foot]]="left",Table4[[#This Row],[Value]]&lt;10000000),"candidate","rejected")</f>
        <v>rejected</v>
      </c>
      <c r="R488" s="17" t="str">
        <f>IF(OR(Table4[[#This Row],[Age]]&lt;=21,Table4[[#This Row],[Rating]]&gt;=85,Table4[[#This Row],[Height (cm)]]&gt;=187),"minimum","")</f>
        <v>minimum</v>
      </c>
    </row>
    <row r="489" spans="10:18" x14ac:dyDescent="0.25">
      <c r="J489" t="s">
        <v>393</v>
      </c>
      <c r="K489">
        <v>26</v>
      </c>
      <c r="L489">
        <v>83</v>
      </c>
      <c r="M489">
        <v>175</v>
      </c>
      <c r="N489">
        <v>73</v>
      </c>
      <c r="O489" t="s">
        <v>2816</v>
      </c>
      <c r="P489" s="16">
        <v>43500000</v>
      </c>
      <c r="Q489" s="17" t="str">
        <f>IF(AND(Table4[[#This Row],[Age]]&lt;=28,Table4[[#This Row],[Prefered foot]]="left",Table4[[#This Row],[Value]]&lt;10000000),"candidate","rejected")</f>
        <v>rejected</v>
      </c>
      <c r="R489" s="17" t="str">
        <f>IF(OR(Table4[[#This Row],[Age]]&lt;=21,Table4[[#This Row],[Rating]]&gt;=85,Table4[[#This Row],[Height (cm)]]&gt;=187),"minimum","")</f>
        <v/>
      </c>
    </row>
    <row r="490" spans="10:18" x14ac:dyDescent="0.25">
      <c r="J490" t="s">
        <v>420</v>
      </c>
      <c r="K490">
        <v>24</v>
      </c>
      <c r="L490">
        <v>80</v>
      </c>
      <c r="M490">
        <v>186</v>
      </c>
      <c r="N490">
        <v>73</v>
      </c>
      <c r="O490" t="s">
        <v>2816</v>
      </c>
      <c r="P490" s="16">
        <v>29000000</v>
      </c>
      <c r="Q490" s="17" t="str">
        <f>IF(AND(Table4[[#This Row],[Age]]&lt;=28,Table4[[#This Row],[Prefered foot]]="left",Table4[[#This Row],[Value]]&lt;10000000),"candidate","rejected")</f>
        <v>rejected</v>
      </c>
      <c r="R490" s="17" t="str">
        <f>IF(OR(Table4[[#This Row],[Age]]&lt;=21,Table4[[#This Row],[Rating]]&gt;=85,Table4[[#This Row],[Height (cm)]]&gt;=187),"minimum","")</f>
        <v/>
      </c>
    </row>
    <row r="491" spans="10:18" x14ac:dyDescent="0.25">
      <c r="J491" t="s">
        <v>421</v>
      </c>
      <c r="K491">
        <v>24</v>
      </c>
      <c r="L491">
        <v>80</v>
      </c>
      <c r="M491">
        <v>181</v>
      </c>
      <c r="N491">
        <v>74</v>
      </c>
      <c r="O491" t="s">
        <v>2816</v>
      </c>
      <c r="P491" s="16">
        <v>28500000</v>
      </c>
      <c r="Q491" s="17" t="str">
        <f>IF(AND(Table4[[#This Row],[Age]]&lt;=28,Table4[[#This Row],[Prefered foot]]="left",Table4[[#This Row],[Value]]&lt;10000000),"candidate","rejected")</f>
        <v>rejected</v>
      </c>
      <c r="R491" s="17" t="str">
        <f>IF(OR(Table4[[#This Row],[Age]]&lt;=21,Table4[[#This Row],[Rating]]&gt;=85,Table4[[#This Row],[Height (cm)]]&gt;=187),"minimum","")</f>
        <v/>
      </c>
    </row>
    <row r="492" spans="10:18" x14ac:dyDescent="0.25">
      <c r="J492" t="s">
        <v>422</v>
      </c>
      <c r="K492">
        <v>24</v>
      </c>
      <c r="L492">
        <v>75</v>
      </c>
      <c r="M492">
        <v>197</v>
      </c>
      <c r="N492">
        <v>81</v>
      </c>
      <c r="O492" t="s">
        <v>2816</v>
      </c>
      <c r="P492" s="16">
        <v>7000000</v>
      </c>
      <c r="Q492" s="17" t="str">
        <f>IF(AND(Table4[[#This Row],[Age]]&lt;=28,Table4[[#This Row],[Prefered foot]]="left",Table4[[#This Row],[Value]]&lt;10000000),"candidate","rejected")</f>
        <v>rejected</v>
      </c>
      <c r="R492" s="17" t="str">
        <f>IF(OR(Table4[[#This Row],[Age]]&lt;=21,Table4[[#This Row],[Rating]]&gt;=85,Table4[[#This Row],[Height (cm)]]&gt;=187),"minimum","")</f>
        <v>minimum</v>
      </c>
    </row>
    <row r="493" spans="10:18" x14ac:dyDescent="0.25">
      <c r="J493" t="s">
        <v>423</v>
      </c>
      <c r="K493">
        <v>26</v>
      </c>
      <c r="L493">
        <v>77</v>
      </c>
      <c r="M493">
        <v>176</v>
      </c>
      <c r="N493">
        <v>70</v>
      </c>
      <c r="O493" t="s">
        <v>2816</v>
      </c>
      <c r="P493" s="16">
        <v>0</v>
      </c>
      <c r="Q493" s="17" t="str">
        <f>IF(AND(Table4[[#This Row],[Age]]&lt;=28,Table4[[#This Row],[Prefered foot]]="left",Table4[[#This Row],[Value]]&lt;10000000),"candidate","rejected")</f>
        <v>rejected</v>
      </c>
      <c r="R493" s="17" t="str">
        <f>IF(OR(Table4[[#This Row],[Age]]&lt;=21,Table4[[#This Row],[Rating]]&gt;=85,Table4[[#This Row],[Height (cm)]]&gt;=187),"minimum","")</f>
        <v/>
      </c>
    </row>
    <row r="494" spans="10:18" x14ac:dyDescent="0.25">
      <c r="J494" t="s">
        <v>424</v>
      </c>
      <c r="K494">
        <v>24</v>
      </c>
      <c r="L494">
        <v>76</v>
      </c>
      <c r="M494">
        <v>175</v>
      </c>
      <c r="N494">
        <v>67</v>
      </c>
      <c r="O494" t="s">
        <v>2816</v>
      </c>
      <c r="P494" s="16">
        <v>10000000</v>
      </c>
      <c r="Q494" s="17" t="str">
        <f>IF(AND(Table4[[#This Row],[Age]]&lt;=28,Table4[[#This Row],[Prefered foot]]="left",Table4[[#This Row],[Value]]&lt;10000000),"candidate","rejected")</f>
        <v>rejected</v>
      </c>
      <c r="R494" s="17" t="str">
        <f>IF(OR(Table4[[#This Row],[Age]]&lt;=21,Table4[[#This Row],[Rating]]&gt;=85,Table4[[#This Row],[Height (cm)]]&gt;=187),"minimum","")</f>
        <v/>
      </c>
    </row>
    <row r="495" spans="10:18" x14ac:dyDescent="0.25">
      <c r="J495" t="s">
        <v>425</v>
      </c>
      <c r="K495">
        <v>23</v>
      </c>
      <c r="L495">
        <v>84</v>
      </c>
      <c r="M495">
        <v>189</v>
      </c>
      <c r="N495">
        <v>89</v>
      </c>
      <c r="O495" t="s">
        <v>2816</v>
      </c>
      <c r="P495" s="16">
        <v>57500000</v>
      </c>
      <c r="Q495" s="17" t="str">
        <f>IF(AND(Table4[[#This Row],[Age]]&lt;=28,Table4[[#This Row],[Prefered foot]]="left",Table4[[#This Row],[Value]]&lt;10000000),"candidate","rejected")</f>
        <v>rejected</v>
      </c>
      <c r="R495" s="17" t="str">
        <f>IF(OR(Table4[[#This Row],[Age]]&lt;=21,Table4[[#This Row],[Rating]]&gt;=85,Table4[[#This Row],[Height (cm)]]&gt;=187),"minimum","")</f>
        <v>minimum</v>
      </c>
    </row>
    <row r="496" spans="10:18" x14ac:dyDescent="0.25">
      <c r="J496" t="s">
        <v>426</v>
      </c>
      <c r="K496">
        <v>24</v>
      </c>
      <c r="L496">
        <v>80</v>
      </c>
      <c r="M496">
        <v>174</v>
      </c>
      <c r="N496">
        <v>60</v>
      </c>
      <c r="O496" t="s">
        <v>2817</v>
      </c>
      <c r="P496" s="16">
        <v>30000000</v>
      </c>
      <c r="Q496" s="17" t="str">
        <f>IF(AND(Table4[[#This Row],[Age]]&lt;=28,Table4[[#This Row],[Prefered foot]]="left",Table4[[#This Row],[Value]]&lt;10000000),"candidate","rejected")</f>
        <v>rejected</v>
      </c>
      <c r="R496" s="17" t="str">
        <f>IF(OR(Table4[[#This Row],[Age]]&lt;=21,Table4[[#This Row],[Rating]]&gt;=85,Table4[[#This Row],[Height (cm)]]&gt;=187),"minimum","")</f>
        <v/>
      </c>
    </row>
    <row r="497" spans="10:18" x14ac:dyDescent="0.25">
      <c r="J497" t="s">
        <v>427</v>
      </c>
      <c r="K497">
        <v>25</v>
      </c>
      <c r="L497">
        <v>81</v>
      </c>
      <c r="M497">
        <v>180</v>
      </c>
      <c r="N497">
        <v>75</v>
      </c>
      <c r="O497" t="s">
        <v>2817</v>
      </c>
      <c r="P497" s="16">
        <v>25500000</v>
      </c>
      <c r="Q497" s="17" t="str">
        <f>IF(AND(Table4[[#This Row],[Age]]&lt;=28,Table4[[#This Row],[Prefered foot]]="left",Table4[[#This Row],[Value]]&lt;10000000),"candidate","rejected")</f>
        <v>rejected</v>
      </c>
      <c r="R497" s="17" t="str">
        <f>IF(OR(Table4[[#This Row],[Age]]&lt;=21,Table4[[#This Row],[Rating]]&gt;=85,Table4[[#This Row],[Height (cm)]]&gt;=187),"minimum","")</f>
        <v/>
      </c>
    </row>
    <row r="498" spans="10:18" x14ac:dyDescent="0.25">
      <c r="J498" t="s">
        <v>428</v>
      </c>
      <c r="K498">
        <v>24</v>
      </c>
      <c r="L498">
        <v>79</v>
      </c>
      <c r="M498">
        <v>173</v>
      </c>
      <c r="N498">
        <v>67</v>
      </c>
      <c r="O498" t="s">
        <v>2817</v>
      </c>
      <c r="P498" s="16">
        <v>23500000</v>
      </c>
      <c r="Q498" s="17" t="str">
        <f>IF(AND(Table4[[#This Row],[Age]]&lt;=28,Table4[[#This Row],[Prefered foot]]="left",Table4[[#This Row],[Value]]&lt;10000000),"candidate","rejected")</f>
        <v>rejected</v>
      </c>
      <c r="R498" s="17" t="str">
        <f>IF(OR(Table4[[#This Row],[Age]]&lt;=21,Table4[[#This Row],[Rating]]&gt;=85,Table4[[#This Row],[Height (cm)]]&gt;=187),"minimum","")</f>
        <v/>
      </c>
    </row>
    <row r="499" spans="10:18" x14ac:dyDescent="0.25">
      <c r="J499" t="s">
        <v>429</v>
      </c>
      <c r="K499">
        <v>25</v>
      </c>
      <c r="L499">
        <v>84</v>
      </c>
      <c r="M499">
        <v>178</v>
      </c>
      <c r="N499">
        <v>77</v>
      </c>
      <c r="O499" t="s">
        <v>2817</v>
      </c>
      <c r="P499" s="16">
        <v>49500000</v>
      </c>
      <c r="Q499" s="17" t="str">
        <f>IF(AND(Table4[[#This Row],[Age]]&lt;=28,Table4[[#This Row],[Prefered foot]]="left",Table4[[#This Row],[Value]]&lt;10000000),"candidate","rejected")</f>
        <v>rejected</v>
      </c>
      <c r="R499" s="17" t="str">
        <f>IF(OR(Table4[[#This Row],[Age]]&lt;=21,Table4[[#This Row],[Rating]]&gt;=85,Table4[[#This Row],[Height (cm)]]&gt;=187),"minimum","")</f>
        <v/>
      </c>
    </row>
    <row r="500" spans="10:18" x14ac:dyDescent="0.25">
      <c r="J500" t="s">
        <v>430</v>
      </c>
      <c r="K500">
        <v>24</v>
      </c>
      <c r="L500">
        <v>82</v>
      </c>
      <c r="M500">
        <v>189</v>
      </c>
      <c r="N500">
        <v>76</v>
      </c>
      <c r="O500" t="s">
        <v>2816</v>
      </c>
      <c r="P500" s="16">
        <v>44000000</v>
      </c>
      <c r="Q500" s="17" t="str">
        <f>IF(AND(Table4[[#This Row],[Age]]&lt;=28,Table4[[#This Row],[Prefered foot]]="left",Table4[[#This Row],[Value]]&lt;10000000),"candidate","rejected")</f>
        <v>rejected</v>
      </c>
      <c r="R500" s="17" t="str">
        <f>IF(OR(Table4[[#This Row],[Age]]&lt;=21,Table4[[#This Row],[Rating]]&gt;=85,Table4[[#This Row],[Height (cm)]]&gt;=187),"minimum","")</f>
        <v>minimum</v>
      </c>
    </row>
    <row r="501" spans="10:18" x14ac:dyDescent="0.25">
      <c r="J501" t="s">
        <v>431</v>
      </c>
      <c r="K501">
        <v>22</v>
      </c>
      <c r="L501">
        <v>77</v>
      </c>
      <c r="M501">
        <v>194</v>
      </c>
      <c r="N501">
        <v>75</v>
      </c>
      <c r="O501" t="s">
        <v>2817</v>
      </c>
      <c r="P501" s="16">
        <v>15500000</v>
      </c>
      <c r="Q501" s="17" t="str">
        <f>IF(AND(Table4[[#This Row],[Age]]&lt;=28,Table4[[#This Row],[Prefered foot]]="left",Table4[[#This Row],[Value]]&lt;10000000),"candidate","rejected")</f>
        <v>rejected</v>
      </c>
      <c r="R501" s="17" t="str">
        <f>IF(OR(Table4[[#This Row],[Age]]&lt;=21,Table4[[#This Row],[Rating]]&gt;=85,Table4[[#This Row],[Height (cm)]]&gt;=187),"minimum","")</f>
        <v>minimum</v>
      </c>
    </row>
    <row r="502" spans="10:18" x14ac:dyDescent="0.25">
      <c r="J502" t="s">
        <v>432</v>
      </c>
      <c r="K502">
        <v>24</v>
      </c>
      <c r="L502">
        <v>80</v>
      </c>
      <c r="M502">
        <v>177</v>
      </c>
      <c r="N502">
        <v>79</v>
      </c>
      <c r="O502" t="s">
        <v>2816</v>
      </c>
      <c r="P502" s="16">
        <v>29000000</v>
      </c>
      <c r="Q502" s="17" t="str">
        <f>IF(AND(Table4[[#This Row],[Age]]&lt;=28,Table4[[#This Row],[Prefered foot]]="left",Table4[[#This Row],[Value]]&lt;10000000),"candidate","rejected")</f>
        <v>rejected</v>
      </c>
      <c r="R502" s="17" t="str">
        <f>IF(OR(Table4[[#This Row],[Age]]&lt;=21,Table4[[#This Row],[Rating]]&gt;=85,Table4[[#This Row],[Height (cm)]]&gt;=187),"minimum","")</f>
        <v/>
      </c>
    </row>
    <row r="503" spans="10:18" x14ac:dyDescent="0.25">
      <c r="J503" t="s">
        <v>433</v>
      </c>
      <c r="K503">
        <v>24</v>
      </c>
      <c r="L503">
        <v>80</v>
      </c>
      <c r="M503">
        <v>185</v>
      </c>
      <c r="N503">
        <v>74</v>
      </c>
      <c r="O503" t="s">
        <v>2816</v>
      </c>
      <c r="P503" s="16">
        <v>27500000</v>
      </c>
      <c r="Q503" s="17" t="str">
        <f>IF(AND(Table4[[#This Row],[Age]]&lt;=28,Table4[[#This Row],[Prefered foot]]="left",Table4[[#This Row],[Value]]&lt;10000000),"candidate","rejected")</f>
        <v>rejected</v>
      </c>
      <c r="R503" s="17" t="str">
        <f>IF(OR(Table4[[#This Row],[Age]]&lt;=21,Table4[[#This Row],[Rating]]&gt;=85,Table4[[#This Row],[Height (cm)]]&gt;=187),"minimum","")</f>
        <v/>
      </c>
    </row>
    <row r="504" spans="10:18" x14ac:dyDescent="0.25">
      <c r="J504" t="s">
        <v>434</v>
      </c>
      <c r="K504">
        <v>23</v>
      </c>
      <c r="L504">
        <v>82</v>
      </c>
      <c r="M504">
        <v>186</v>
      </c>
      <c r="N504">
        <v>80</v>
      </c>
      <c r="O504" t="s">
        <v>2817</v>
      </c>
      <c r="P504" s="16">
        <v>43500000</v>
      </c>
      <c r="Q504" s="17" t="str">
        <f>IF(AND(Table4[[#This Row],[Age]]&lt;=28,Table4[[#This Row],[Prefered foot]]="left",Table4[[#This Row],[Value]]&lt;10000000),"candidate","rejected")</f>
        <v>rejected</v>
      </c>
      <c r="R504" s="17" t="str">
        <f>IF(OR(Table4[[#This Row],[Age]]&lt;=21,Table4[[#This Row],[Rating]]&gt;=85,Table4[[#This Row],[Height (cm)]]&gt;=187),"minimum","")</f>
        <v/>
      </c>
    </row>
    <row r="505" spans="10:18" x14ac:dyDescent="0.25">
      <c r="J505" t="s">
        <v>435</v>
      </c>
      <c r="K505">
        <v>22</v>
      </c>
      <c r="L505">
        <v>75</v>
      </c>
      <c r="M505">
        <v>190</v>
      </c>
      <c r="N505">
        <v>72</v>
      </c>
      <c r="O505" t="s">
        <v>2816</v>
      </c>
      <c r="P505" s="16">
        <v>12500000</v>
      </c>
      <c r="Q505" s="17" t="str">
        <f>IF(AND(Table4[[#This Row],[Age]]&lt;=28,Table4[[#This Row],[Prefered foot]]="left",Table4[[#This Row],[Value]]&lt;10000000),"candidate","rejected")</f>
        <v>rejected</v>
      </c>
      <c r="R505" s="17" t="str">
        <f>IF(OR(Table4[[#This Row],[Age]]&lt;=21,Table4[[#This Row],[Rating]]&gt;=85,Table4[[#This Row],[Height (cm)]]&gt;=187),"minimum","")</f>
        <v>minimum</v>
      </c>
    </row>
    <row r="506" spans="10:18" x14ac:dyDescent="0.25">
      <c r="J506" t="s">
        <v>436</v>
      </c>
      <c r="K506">
        <v>27</v>
      </c>
      <c r="L506">
        <v>80</v>
      </c>
      <c r="M506">
        <v>189</v>
      </c>
      <c r="N506">
        <v>83</v>
      </c>
      <c r="O506" t="s">
        <v>2816</v>
      </c>
      <c r="P506" s="16">
        <v>21500000</v>
      </c>
      <c r="Q506" s="17" t="str">
        <f>IF(AND(Table4[[#This Row],[Age]]&lt;=28,Table4[[#This Row],[Prefered foot]]="left",Table4[[#This Row],[Value]]&lt;10000000),"candidate","rejected")</f>
        <v>rejected</v>
      </c>
      <c r="R506" s="17" t="str">
        <f>IF(OR(Table4[[#This Row],[Age]]&lt;=21,Table4[[#This Row],[Rating]]&gt;=85,Table4[[#This Row],[Height (cm)]]&gt;=187),"minimum","")</f>
        <v>minimum</v>
      </c>
    </row>
    <row r="507" spans="10:18" x14ac:dyDescent="0.25">
      <c r="J507" t="s">
        <v>437</v>
      </c>
      <c r="K507">
        <v>20</v>
      </c>
      <c r="L507">
        <v>74</v>
      </c>
      <c r="M507">
        <v>173</v>
      </c>
      <c r="N507">
        <v>67</v>
      </c>
      <c r="O507" t="s">
        <v>2817</v>
      </c>
      <c r="P507" s="16">
        <v>9500000</v>
      </c>
      <c r="Q507" s="17" t="str">
        <f>IF(AND(Table4[[#This Row],[Age]]&lt;=28,Table4[[#This Row],[Prefered foot]]="left",Table4[[#This Row],[Value]]&lt;10000000),"candidate","rejected")</f>
        <v>candidate</v>
      </c>
      <c r="R507" s="17" t="str">
        <f>IF(OR(Table4[[#This Row],[Age]]&lt;=21,Table4[[#This Row],[Rating]]&gt;=85,Table4[[#This Row],[Height (cm)]]&gt;=187),"minimum","")</f>
        <v>minimum</v>
      </c>
    </row>
    <row r="508" spans="10:18" x14ac:dyDescent="0.25">
      <c r="J508" t="s">
        <v>438</v>
      </c>
      <c r="K508">
        <v>20</v>
      </c>
      <c r="L508">
        <v>75</v>
      </c>
      <c r="M508">
        <v>184</v>
      </c>
      <c r="N508">
        <v>83</v>
      </c>
      <c r="O508" t="s">
        <v>2817</v>
      </c>
      <c r="P508" s="16">
        <v>8000000</v>
      </c>
      <c r="Q508" s="17" t="str">
        <f>IF(AND(Table4[[#This Row],[Age]]&lt;=28,Table4[[#This Row],[Prefered foot]]="left",Table4[[#This Row],[Value]]&lt;10000000),"candidate","rejected")</f>
        <v>candidate</v>
      </c>
      <c r="R508" s="17" t="str">
        <f>IF(OR(Table4[[#This Row],[Age]]&lt;=21,Table4[[#This Row],[Rating]]&gt;=85,Table4[[#This Row],[Height (cm)]]&gt;=187),"minimum","")</f>
        <v>minimum</v>
      </c>
    </row>
    <row r="509" spans="10:18" x14ac:dyDescent="0.25">
      <c r="J509" t="s">
        <v>439</v>
      </c>
      <c r="K509">
        <v>20</v>
      </c>
      <c r="L509">
        <v>73</v>
      </c>
      <c r="M509">
        <v>180</v>
      </c>
      <c r="N509">
        <v>74</v>
      </c>
      <c r="O509" t="s">
        <v>2816</v>
      </c>
      <c r="P509" s="16">
        <v>6500000</v>
      </c>
      <c r="Q509" s="17" t="str">
        <f>IF(AND(Table4[[#This Row],[Age]]&lt;=28,Table4[[#This Row],[Prefered foot]]="left",Table4[[#This Row],[Value]]&lt;10000000),"candidate","rejected")</f>
        <v>rejected</v>
      </c>
      <c r="R509" s="17" t="str">
        <f>IF(OR(Table4[[#This Row],[Age]]&lt;=21,Table4[[#This Row],[Rating]]&gt;=85,Table4[[#This Row],[Height (cm)]]&gt;=187),"minimum","")</f>
        <v>minimum</v>
      </c>
    </row>
    <row r="510" spans="10:18" x14ac:dyDescent="0.25">
      <c r="J510" t="s">
        <v>440</v>
      </c>
      <c r="K510">
        <v>22</v>
      </c>
      <c r="L510">
        <v>77</v>
      </c>
      <c r="M510">
        <v>178</v>
      </c>
      <c r="N510">
        <v>72</v>
      </c>
      <c r="O510" t="s">
        <v>2816</v>
      </c>
      <c r="P510" s="16">
        <v>23500000</v>
      </c>
      <c r="Q510" s="17" t="str">
        <f>IF(AND(Table4[[#This Row],[Age]]&lt;=28,Table4[[#This Row],[Prefered foot]]="left",Table4[[#This Row],[Value]]&lt;10000000),"candidate","rejected")</f>
        <v>rejected</v>
      </c>
      <c r="R510" s="17" t="str">
        <f>IF(OR(Table4[[#This Row],[Age]]&lt;=21,Table4[[#This Row],[Rating]]&gt;=85,Table4[[#This Row],[Height (cm)]]&gt;=187),"minimum","")</f>
        <v/>
      </c>
    </row>
    <row r="511" spans="10:18" x14ac:dyDescent="0.25">
      <c r="J511" t="s">
        <v>441</v>
      </c>
      <c r="K511">
        <v>20</v>
      </c>
      <c r="L511">
        <v>78</v>
      </c>
      <c r="M511">
        <v>168</v>
      </c>
      <c r="N511">
        <v>61</v>
      </c>
      <c r="O511" t="s">
        <v>2817</v>
      </c>
      <c r="P511" s="16">
        <v>21000000</v>
      </c>
      <c r="Q511" s="17" t="str">
        <f>IF(AND(Table4[[#This Row],[Age]]&lt;=28,Table4[[#This Row],[Prefered foot]]="left",Table4[[#This Row],[Value]]&lt;10000000),"candidate","rejected")</f>
        <v>rejected</v>
      </c>
      <c r="R511" s="17" t="str">
        <f>IF(OR(Table4[[#This Row],[Age]]&lt;=21,Table4[[#This Row],[Rating]]&gt;=85,Table4[[#This Row],[Height (cm)]]&gt;=187),"minimum","")</f>
        <v>minimum</v>
      </c>
    </row>
    <row r="512" spans="10:18" x14ac:dyDescent="0.25">
      <c r="J512" t="s">
        <v>351</v>
      </c>
      <c r="K512">
        <v>20</v>
      </c>
      <c r="L512">
        <v>73</v>
      </c>
      <c r="M512">
        <v>180</v>
      </c>
      <c r="N512">
        <v>73</v>
      </c>
      <c r="O512" t="s">
        <v>2817</v>
      </c>
      <c r="P512" s="16">
        <v>6500000</v>
      </c>
      <c r="Q512" s="17" t="str">
        <f>IF(AND(Table4[[#This Row],[Age]]&lt;=28,Table4[[#This Row],[Prefered foot]]="left",Table4[[#This Row],[Value]]&lt;10000000),"candidate","rejected")</f>
        <v>candidate</v>
      </c>
      <c r="R512" s="17" t="str">
        <f>IF(OR(Table4[[#This Row],[Age]]&lt;=21,Table4[[#This Row],[Rating]]&gt;=85,Table4[[#This Row],[Height (cm)]]&gt;=187),"minimum","")</f>
        <v>minimum</v>
      </c>
    </row>
    <row r="513" spans="10:18" x14ac:dyDescent="0.25">
      <c r="J513" t="s">
        <v>407</v>
      </c>
      <c r="K513">
        <v>22</v>
      </c>
      <c r="L513">
        <v>82</v>
      </c>
      <c r="M513">
        <v>199</v>
      </c>
      <c r="N513">
        <v>88</v>
      </c>
      <c r="O513" t="s">
        <v>2817</v>
      </c>
      <c r="P513" s="16">
        <v>33500000</v>
      </c>
      <c r="Q513" s="17" t="str">
        <f>IF(AND(Table4[[#This Row],[Age]]&lt;=28,Table4[[#This Row],[Prefered foot]]="left",Table4[[#This Row],[Value]]&lt;10000000),"candidate","rejected")</f>
        <v>rejected</v>
      </c>
      <c r="R513" s="17" t="str">
        <f>IF(OR(Table4[[#This Row],[Age]]&lt;=21,Table4[[#This Row],[Rating]]&gt;=85,Table4[[#This Row],[Height (cm)]]&gt;=187),"minimum","")</f>
        <v>minimum</v>
      </c>
    </row>
    <row r="514" spans="10:18" x14ac:dyDescent="0.25">
      <c r="J514" t="s">
        <v>442</v>
      </c>
      <c r="K514">
        <v>21</v>
      </c>
      <c r="L514">
        <v>74</v>
      </c>
      <c r="M514">
        <v>164</v>
      </c>
      <c r="N514">
        <v>61</v>
      </c>
      <c r="O514" t="s">
        <v>2816</v>
      </c>
      <c r="P514" s="16">
        <v>9500000</v>
      </c>
      <c r="Q514" s="17" t="str">
        <f>IF(AND(Table4[[#This Row],[Age]]&lt;=28,Table4[[#This Row],[Prefered foot]]="left",Table4[[#This Row],[Value]]&lt;10000000),"candidate","rejected")</f>
        <v>rejected</v>
      </c>
      <c r="R514" s="17" t="str">
        <f>IF(OR(Table4[[#This Row],[Age]]&lt;=21,Table4[[#This Row],[Rating]]&gt;=85,Table4[[#This Row],[Height (cm)]]&gt;=187),"minimum","")</f>
        <v>minimum</v>
      </c>
    </row>
    <row r="515" spans="10:18" x14ac:dyDescent="0.25">
      <c r="J515" t="s">
        <v>443</v>
      </c>
      <c r="K515">
        <v>18</v>
      </c>
      <c r="L515">
        <v>69</v>
      </c>
      <c r="M515">
        <v>176</v>
      </c>
      <c r="N515">
        <v>73</v>
      </c>
      <c r="O515" t="s">
        <v>2817</v>
      </c>
      <c r="P515" s="16">
        <v>3100000</v>
      </c>
      <c r="Q515" s="17" t="str">
        <f>IF(AND(Table4[[#This Row],[Age]]&lt;=28,Table4[[#This Row],[Prefered foot]]="left",Table4[[#This Row],[Value]]&lt;10000000),"candidate","rejected")</f>
        <v>candidate</v>
      </c>
      <c r="R515" s="17" t="str">
        <f>IF(OR(Table4[[#This Row],[Age]]&lt;=21,Table4[[#This Row],[Rating]]&gt;=85,Table4[[#This Row],[Height (cm)]]&gt;=187),"minimum","")</f>
        <v>minimum</v>
      </c>
    </row>
    <row r="516" spans="10:18" x14ac:dyDescent="0.25">
      <c r="J516" t="s">
        <v>413</v>
      </c>
      <c r="K516">
        <v>19</v>
      </c>
      <c r="L516">
        <v>70</v>
      </c>
      <c r="M516">
        <v>178</v>
      </c>
      <c r="N516">
        <v>68</v>
      </c>
      <c r="O516" t="s">
        <v>2816</v>
      </c>
      <c r="P516" s="16">
        <v>3800000</v>
      </c>
      <c r="Q516" s="17" t="str">
        <f>IF(AND(Table4[[#This Row],[Age]]&lt;=28,Table4[[#This Row],[Prefered foot]]="left",Table4[[#This Row],[Value]]&lt;10000000),"candidate","rejected")</f>
        <v>rejected</v>
      </c>
      <c r="R516" s="17" t="str">
        <f>IF(OR(Table4[[#This Row],[Age]]&lt;=21,Table4[[#This Row],[Rating]]&gt;=85,Table4[[#This Row],[Height (cm)]]&gt;=187),"minimum","")</f>
        <v>minimum</v>
      </c>
    </row>
    <row r="517" spans="10:18" x14ac:dyDescent="0.25">
      <c r="J517" t="s">
        <v>444</v>
      </c>
      <c r="K517">
        <v>16</v>
      </c>
      <c r="L517">
        <v>63</v>
      </c>
      <c r="M517">
        <v>182</v>
      </c>
      <c r="N517">
        <v>72</v>
      </c>
      <c r="O517" t="s">
        <v>2816</v>
      </c>
      <c r="P517" s="16">
        <v>1300000</v>
      </c>
      <c r="Q517" s="17" t="str">
        <f>IF(AND(Table4[[#This Row],[Age]]&lt;=28,Table4[[#This Row],[Prefered foot]]="left",Table4[[#This Row],[Value]]&lt;10000000),"candidate","rejected")</f>
        <v>rejected</v>
      </c>
      <c r="R517" s="17" t="str">
        <f>IF(OR(Table4[[#This Row],[Age]]&lt;=21,Table4[[#This Row],[Rating]]&gt;=85,Table4[[#This Row],[Height (cm)]]&gt;=187),"minimum","")</f>
        <v>minimum</v>
      </c>
    </row>
    <row r="518" spans="10:18" x14ac:dyDescent="0.25">
      <c r="J518" t="s">
        <v>445</v>
      </c>
      <c r="K518">
        <v>16</v>
      </c>
      <c r="L518">
        <v>62</v>
      </c>
      <c r="M518">
        <v>176</v>
      </c>
      <c r="N518">
        <v>70</v>
      </c>
      <c r="O518" t="s">
        <v>2817</v>
      </c>
      <c r="P518" s="16">
        <v>1000000</v>
      </c>
      <c r="Q518" s="17" t="str">
        <f>IF(AND(Table4[[#This Row],[Age]]&lt;=28,Table4[[#This Row],[Prefered foot]]="left",Table4[[#This Row],[Value]]&lt;10000000),"candidate","rejected")</f>
        <v>candidate</v>
      </c>
      <c r="R518" s="17" t="str">
        <f>IF(OR(Table4[[#This Row],[Age]]&lt;=21,Table4[[#This Row],[Rating]]&gt;=85,Table4[[#This Row],[Height (cm)]]&gt;=187),"minimum","")</f>
        <v>minimum</v>
      </c>
    </row>
    <row r="519" spans="10:18" x14ac:dyDescent="0.25">
      <c r="J519" t="s">
        <v>446</v>
      </c>
      <c r="K519">
        <v>20</v>
      </c>
      <c r="L519">
        <v>78</v>
      </c>
      <c r="M519">
        <v>185</v>
      </c>
      <c r="N519">
        <v>79</v>
      </c>
      <c r="O519" t="s">
        <v>2816</v>
      </c>
      <c r="P519" s="16">
        <v>22000000</v>
      </c>
      <c r="Q519" s="17" t="str">
        <f>IF(AND(Table4[[#This Row],[Age]]&lt;=28,Table4[[#This Row],[Prefered foot]]="left",Table4[[#This Row],[Value]]&lt;10000000),"candidate","rejected")</f>
        <v>rejected</v>
      </c>
      <c r="R519" s="17" t="str">
        <f>IF(OR(Table4[[#This Row],[Age]]&lt;=21,Table4[[#This Row],[Rating]]&gt;=85,Table4[[#This Row],[Height (cm)]]&gt;=187),"minimum","")</f>
        <v>minimum</v>
      </c>
    </row>
    <row r="520" spans="10:18" x14ac:dyDescent="0.25">
      <c r="J520" t="s">
        <v>447</v>
      </c>
      <c r="K520">
        <v>19</v>
      </c>
      <c r="L520">
        <v>74</v>
      </c>
      <c r="M520">
        <v>187</v>
      </c>
      <c r="N520">
        <v>70</v>
      </c>
      <c r="O520" t="s">
        <v>2817</v>
      </c>
      <c r="P520" s="16">
        <v>4099999.9999999995</v>
      </c>
      <c r="Q520" s="17" t="str">
        <f>IF(AND(Table4[[#This Row],[Age]]&lt;=28,Table4[[#This Row],[Prefered foot]]="left",Table4[[#This Row],[Value]]&lt;10000000),"candidate","rejected")</f>
        <v>candidate</v>
      </c>
      <c r="R520" s="17" t="str">
        <f>IF(OR(Table4[[#This Row],[Age]]&lt;=21,Table4[[#This Row],[Rating]]&gt;=85,Table4[[#This Row],[Height (cm)]]&gt;=187),"minimum","")</f>
        <v>minimum</v>
      </c>
    </row>
    <row r="521" spans="10:18" x14ac:dyDescent="0.25">
      <c r="J521" t="s">
        <v>448</v>
      </c>
      <c r="K521">
        <v>23</v>
      </c>
      <c r="L521">
        <v>78</v>
      </c>
      <c r="M521">
        <v>188</v>
      </c>
      <c r="N521">
        <v>78</v>
      </c>
      <c r="O521" t="s">
        <v>2816</v>
      </c>
      <c r="P521" s="16">
        <v>20500000</v>
      </c>
      <c r="Q521" s="17" t="str">
        <f>IF(AND(Table4[[#This Row],[Age]]&lt;=28,Table4[[#This Row],[Prefered foot]]="left",Table4[[#This Row],[Value]]&lt;10000000),"candidate","rejected")</f>
        <v>rejected</v>
      </c>
      <c r="R521" s="17" t="str">
        <f>IF(OR(Table4[[#This Row],[Age]]&lt;=21,Table4[[#This Row],[Rating]]&gt;=85,Table4[[#This Row],[Height (cm)]]&gt;=187),"minimum","")</f>
        <v>minimum</v>
      </c>
    </row>
    <row r="522" spans="10:18" x14ac:dyDescent="0.25">
      <c r="J522" t="s">
        <v>449</v>
      </c>
      <c r="K522">
        <v>21</v>
      </c>
      <c r="L522">
        <v>78</v>
      </c>
      <c r="M522">
        <v>199</v>
      </c>
      <c r="N522">
        <v>86</v>
      </c>
      <c r="O522" t="s">
        <v>2816</v>
      </c>
      <c r="P522" s="16">
        <v>27500000</v>
      </c>
      <c r="Q522" s="17" t="str">
        <f>IF(AND(Table4[[#This Row],[Age]]&lt;=28,Table4[[#This Row],[Prefered foot]]="left",Table4[[#This Row],[Value]]&lt;10000000),"candidate","rejected")</f>
        <v>rejected</v>
      </c>
      <c r="R522" s="17" t="str">
        <f>IF(OR(Table4[[#This Row],[Age]]&lt;=21,Table4[[#This Row],[Rating]]&gt;=85,Table4[[#This Row],[Height (cm)]]&gt;=187),"minimum","")</f>
        <v>minimum</v>
      </c>
    </row>
    <row r="523" spans="10:18" x14ac:dyDescent="0.25">
      <c r="J523" t="s">
        <v>450</v>
      </c>
      <c r="K523">
        <v>23</v>
      </c>
      <c r="L523">
        <v>83</v>
      </c>
      <c r="M523">
        <v>193</v>
      </c>
      <c r="N523">
        <v>81</v>
      </c>
      <c r="O523" t="s">
        <v>2817</v>
      </c>
      <c r="P523" s="16">
        <v>47000000</v>
      </c>
      <c r="Q523" s="17" t="str">
        <f>IF(AND(Table4[[#This Row],[Age]]&lt;=28,Table4[[#This Row],[Prefered foot]]="left",Table4[[#This Row],[Value]]&lt;10000000),"candidate","rejected")</f>
        <v>rejected</v>
      </c>
      <c r="R523" s="17" t="str">
        <f>IF(OR(Table4[[#This Row],[Age]]&lt;=21,Table4[[#This Row],[Rating]]&gt;=85,Table4[[#This Row],[Height (cm)]]&gt;=187),"minimum","")</f>
        <v>minimum</v>
      </c>
    </row>
    <row r="524" spans="10:18" x14ac:dyDescent="0.25">
      <c r="J524" t="s">
        <v>451</v>
      </c>
      <c r="K524">
        <v>22</v>
      </c>
      <c r="L524">
        <v>72</v>
      </c>
      <c r="M524">
        <v>180</v>
      </c>
      <c r="N524">
        <v>67</v>
      </c>
      <c r="O524" t="s">
        <v>2817</v>
      </c>
      <c r="P524" s="16">
        <v>3800000</v>
      </c>
      <c r="Q524" s="17" t="str">
        <f>IF(AND(Table4[[#This Row],[Age]]&lt;=28,Table4[[#This Row],[Prefered foot]]="left",Table4[[#This Row],[Value]]&lt;10000000),"candidate","rejected")</f>
        <v>candidate</v>
      </c>
      <c r="R524" s="17" t="str">
        <f>IF(OR(Table4[[#This Row],[Age]]&lt;=21,Table4[[#This Row],[Rating]]&gt;=85,Table4[[#This Row],[Height (cm)]]&gt;=187),"minimum","")</f>
        <v/>
      </c>
    </row>
    <row r="525" spans="10:18" x14ac:dyDescent="0.25">
      <c r="J525" t="s">
        <v>452</v>
      </c>
      <c r="K525">
        <v>20</v>
      </c>
      <c r="L525">
        <v>75</v>
      </c>
      <c r="M525">
        <v>178</v>
      </c>
      <c r="N525">
        <v>75</v>
      </c>
      <c r="O525" t="s">
        <v>2816</v>
      </c>
      <c r="P525" s="16">
        <v>12500000</v>
      </c>
      <c r="Q525" s="17" t="str">
        <f>IF(AND(Table4[[#This Row],[Age]]&lt;=28,Table4[[#This Row],[Prefered foot]]="left",Table4[[#This Row],[Value]]&lt;10000000),"candidate","rejected")</f>
        <v>rejected</v>
      </c>
      <c r="R525" s="17" t="str">
        <f>IF(OR(Table4[[#This Row],[Age]]&lt;=21,Table4[[#This Row],[Rating]]&gt;=85,Table4[[#This Row],[Height (cm)]]&gt;=187),"minimum","")</f>
        <v>minimum</v>
      </c>
    </row>
    <row r="526" spans="10:18" x14ac:dyDescent="0.25">
      <c r="J526" t="s">
        <v>453</v>
      </c>
      <c r="K526">
        <v>22</v>
      </c>
      <c r="L526">
        <v>77</v>
      </c>
      <c r="M526">
        <v>182</v>
      </c>
      <c r="N526">
        <v>77</v>
      </c>
      <c r="O526" t="s">
        <v>2816</v>
      </c>
      <c r="P526" s="16">
        <v>17000000</v>
      </c>
      <c r="Q526" s="17" t="str">
        <f>IF(AND(Table4[[#This Row],[Age]]&lt;=28,Table4[[#This Row],[Prefered foot]]="left",Table4[[#This Row],[Value]]&lt;10000000),"candidate","rejected")</f>
        <v>rejected</v>
      </c>
      <c r="R526" s="17" t="str">
        <f>IF(OR(Table4[[#This Row],[Age]]&lt;=21,Table4[[#This Row],[Rating]]&gt;=85,Table4[[#This Row],[Height (cm)]]&gt;=187),"minimum","")</f>
        <v/>
      </c>
    </row>
    <row r="527" spans="10:18" x14ac:dyDescent="0.25">
      <c r="J527" t="s">
        <v>454</v>
      </c>
      <c r="K527">
        <v>21</v>
      </c>
      <c r="L527">
        <v>77</v>
      </c>
      <c r="M527">
        <v>179</v>
      </c>
      <c r="N527">
        <v>70</v>
      </c>
      <c r="O527" t="s">
        <v>2816</v>
      </c>
      <c r="P527" s="16">
        <v>23500000</v>
      </c>
      <c r="Q527" s="17" t="str">
        <f>IF(AND(Table4[[#This Row],[Age]]&lt;=28,Table4[[#This Row],[Prefered foot]]="left",Table4[[#This Row],[Value]]&lt;10000000),"candidate","rejected")</f>
        <v>rejected</v>
      </c>
      <c r="R527" s="17" t="str">
        <f>IF(OR(Table4[[#This Row],[Age]]&lt;=21,Table4[[#This Row],[Rating]]&gt;=85,Table4[[#This Row],[Height (cm)]]&gt;=187),"minimum","")</f>
        <v>minimum</v>
      </c>
    </row>
    <row r="528" spans="10:18" x14ac:dyDescent="0.25">
      <c r="J528" t="s">
        <v>455</v>
      </c>
      <c r="K528">
        <v>22</v>
      </c>
      <c r="L528">
        <v>76</v>
      </c>
      <c r="M528">
        <v>192</v>
      </c>
      <c r="N528">
        <v>89</v>
      </c>
      <c r="O528" t="s">
        <v>2817</v>
      </c>
      <c r="P528" s="16">
        <v>15500000</v>
      </c>
      <c r="Q528" s="17" t="str">
        <f>IF(AND(Table4[[#This Row],[Age]]&lt;=28,Table4[[#This Row],[Prefered foot]]="left",Table4[[#This Row],[Value]]&lt;10000000),"candidate","rejected")</f>
        <v>rejected</v>
      </c>
      <c r="R528" s="17" t="str">
        <f>IF(OR(Table4[[#This Row],[Age]]&lt;=21,Table4[[#This Row],[Rating]]&gt;=85,Table4[[#This Row],[Height (cm)]]&gt;=187),"minimum","")</f>
        <v>minimum</v>
      </c>
    </row>
    <row r="529" spans="10:18" x14ac:dyDescent="0.25">
      <c r="J529" t="s">
        <v>456</v>
      </c>
      <c r="K529">
        <v>23</v>
      </c>
      <c r="L529">
        <v>77</v>
      </c>
      <c r="M529">
        <v>176</v>
      </c>
      <c r="N529">
        <v>61</v>
      </c>
      <c r="O529" t="s">
        <v>2817</v>
      </c>
      <c r="P529" s="16">
        <v>16500000</v>
      </c>
      <c r="Q529" s="17" t="str">
        <f>IF(AND(Table4[[#This Row],[Age]]&lt;=28,Table4[[#This Row],[Prefered foot]]="left",Table4[[#This Row],[Value]]&lt;10000000),"candidate","rejected")</f>
        <v>rejected</v>
      </c>
      <c r="R529" s="17" t="str">
        <f>IF(OR(Table4[[#This Row],[Age]]&lt;=21,Table4[[#This Row],[Rating]]&gt;=85,Table4[[#This Row],[Height (cm)]]&gt;=187),"minimum","")</f>
        <v/>
      </c>
    </row>
    <row r="530" spans="10:18" x14ac:dyDescent="0.25">
      <c r="J530" t="s">
        <v>457</v>
      </c>
      <c r="K530">
        <v>19</v>
      </c>
      <c r="L530">
        <v>72</v>
      </c>
      <c r="M530">
        <v>191</v>
      </c>
      <c r="N530">
        <v>88</v>
      </c>
      <c r="O530" t="s">
        <v>2816</v>
      </c>
      <c r="P530" s="16">
        <v>5000000</v>
      </c>
      <c r="Q530" s="17" t="str">
        <f>IF(AND(Table4[[#This Row],[Age]]&lt;=28,Table4[[#This Row],[Prefered foot]]="left",Table4[[#This Row],[Value]]&lt;10000000),"candidate","rejected")</f>
        <v>rejected</v>
      </c>
      <c r="R530" s="17" t="str">
        <f>IF(OR(Table4[[#This Row],[Age]]&lt;=21,Table4[[#This Row],[Rating]]&gt;=85,Table4[[#This Row],[Height (cm)]]&gt;=187),"minimum","")</f>
        <v>minimum</v>
      </c>
    </row>
    <row r="531" spans="10:18" x14ac:dyDescent="0.25">
      <c r="J531" t="s">
        <v>458</v>
      </c>
      <c r="K531">
        <v>21</v>
      </c>
      <c r="L531">
        <v>73</v>
      </c>
      <c r="M531">
        <v>178</v>
      </c>
      <c r="N531">
        <v>75</v>
      </c>
      <c r="O531" t="s">
        <v>2816</v>
      </c>
      <c r="P531" s="16">
        <v>7000000</v>
      </c>
      <c r="Q531" s="17" t="str">
        <f>IF(AND(Table4[[#This Row],[Age]]&lt;=28,Table4[[#This Row],[Prefered foot]]="left",Table4[[#This Row],[Value]]&lt;10000000),"candidate","rejected")</f>
        <v>rejected</v>
      </c>
      <c r="R531" s="17" t="str">
        <f>IF(OR(Table4[[#This Row],[Age]]&lt;=21,Table4[[#This Row],[Rating]]&gt;=85,Table4[[#This Row],[Height (cm)]]&gt;=187),"minimum","")</f>
        <v>minimum</v>
      </c>
    </row>
    <row r="532" spans="10:18" x14ac:dyDescent="0.25">
      <c r="J532" t="s">
        <v>459</v>
      </c>
      <c r="K532">
        <v>18</v>
      </c>
      <c r="L532">
        <v>67</v>
      </c>
      <c r="M532">
        <v>190</v>
      </c>
      <c r="N532">
        <v>73</v>
      </c>
      <c r="O532" t="s">
        <v>2816</v>
      </c>
      <c r="P532" s="16">
        <v>2400000</v>
      </c>
      <c r="Q532" s="17" t="str">
        <f>IF(AND(Table4[[#This Row],[Age]]&lt;=28,Table4[[#This Row],[Prefered foot]]="left",Table4[[#This Row],[Value]]&lt;10000000),"candidate","rejected")</f>
        <v>rejected</v>
      </c>
      <c r="R532" s="17" t="str">
        <f>IF(OR(Table4[[#This Row],[Age]]&lt;=21,Table4[[#This Row],[Rating]]&gt;=85,Table4[[#This Row],[Height (cm)]]&gt;=187),"minimum","")</f>
        <v>minimum</v>
      </c>
    </row>
    <row r="533" spans="10:18" x14ac:dyDescent="0.25">
      <c r="J533" t="s">
        <v>460</v>
      </c>
      <c r="K533">
        <v>20</v>
      </c>
      <c r="L533">
        <v>75</v>
      </c>
      <c r="M533">
        <v>176</v>
      </c>
      <c r="N533">
        <v>75</v>
      </c>
      <c r="O533" t="s">
        <v>2816</v>
      </c>
      <c r="P533" s="16">
        <v>12500000</v>
      </c>
      <c r="Q533" s="17" t="str">
        <f>IF(AND(Table4[[#This Row],[Age]]&lt;=28,Table4[[#This Row],[Prefered foot]]="left",Table4[[#This Row],[Value]]&lt;10000000),"candidate","rejected")</f>
        <v>rejected</v>
      </c>
      <c r="R533" s="17" t="str">
        <f>IF(OR(Table4[[#This Row],[Age]]&lt;=21,Table4[[#This Row],[Rating]]&gt;=85,Table4[[#This Row],[Height (cm)]]&gt;=187),"minimum","")</f>
        <v>minimum</v>
      </c>
    </row>
    <row r="534" spans="10:18" x14ac:dyDescent="0.25">
      <c r="J534" t="s">
        <v>461</v>
      </c>
      <c r="K534">
        <v>20</v>
      </c>
      <c r="L534">
        <v>73</v>
      </c>
      <c r="M534">
        <v>178</v>
      </c>
      <c r="N534">
        <v>76</v>
      </c>
      <c r="O534" t="s">
        <v>2817</v>
      </c>
      <c r="P534" s="16">
        <v>6500000</v>
      </c>
      <c r="Q534" s="17" t="str">
        <f>IF(AND(Table4[[#This Row],[Age]]&lt;=28,Table4[[#This Row],[Prefered foot]]="left",Table4[[#This Row],[Value]]&lt;10000000),"candidate","rejected")</f>
        <v>candidate</v>
      </c>
      <c r="R534" s="17" t="str">
        <f>IF(OR(Table4[[#This Row],[Age]]&lt;=21,Table4[[#This Row],[Rating]]&gt;=85,Table4[[#This Row],[Height (cm)]]&gt;=187),"minimum","")</f>
        <v>minimum</v>
      </c>
    </row>
    <row r="535" spans="10:18" x14ac:dyDescent="0.25">
      <c r="J535" t="s">
        <v>462</v>
      </c>
      <c r="K535">
        <v>21</v>
      </c>
      <c r="L535">
        <v>73</v>
      </c>
      <c r="M535">
        <v>190</v>
      </c>
      <c r="N535">
        <v>99</v>
      </c>
      <c r="O535" t="s">
        <v>2816</v>
      </c>
      <c r="P535" s="16">
        <v>6000000</v>
      </c>
      <c r="Q535" s="17" t="str">
        <f>IF(AND(Table4[[#This Row],[Age]]&lt;=28,Table4[[#This Row],[Prefered foot]]="left",Table4[[#This Row],[Value]]&lt;10000000),"candidate","rejected")</f>
        <v>rejected</v>
      </c>
      <c r="R535" s="17" t="str">
        <f>IF(OR(Table4[[#This Row],[Age]]&lt;=21,Table4[[#This Row],[Rating]]&gt;=85,Table4[[#This Row],[Height (cm)]]&gt;=187),"minimum","")</f>
        <v>minimum</v>
      </c>
    </row>
    <row r="536" spans="10:18" x14ac:dyDescent="0.25">
      <c r="J536" t="s">
        <v>463</v>
      </c>
      <c r="K536">
        <v>18</v>
      </c>
      <c r="L536">
        <v>69</v>
      </c>
      <c r="M536">
        <v>192</v>
      </c>
      <c r="N536">
        <v>85</v>
      </c>
      <c r="O536" t="s">
        <v>2817</v>
      </c>
      <c r="P536" s="16">
        <v>3100000</v>
      </c>
      <c r="Q536" s="17" t="str">
        <f>IF(AND(Table4[[#This Row],[Age]]&lt;=28,Table4[[#This Row],[Prefered foot]]="left",Table4[[#This Row],[Value]]&lt;10000000),"candidate","rejected")</f>
        <v>candidate</v>
      </c>
      <c r="R536" s="17" t="str">
        <f>IF(OR(Table4[[#This Row],[Age]]&lt;=21,Table4[[#This Row],[Rating]]&gt;=85,Table4[[#This Row],[Height (cm)]]&gt;=187),"minimum","")</f>
        <v>minimum</v>
      </c>
    </row>
    <row r="537" spans="10:18" x14ac:dyDescent="0.25">
      <c r="J537" t="s">
        <v>464</v>
      </c>
      <c r="K537">
        <v>23</v>
      </c>
      <c r="L537">
        <v>77</v>
      </c>
      <c r="M537">
        <v>168</v>
      </c>
      <c r="N537">
        <v>65</v>
      </c>
      <c r="O537" t="s">
        <v>2816</v>
      </c>
      <c r="P537" s="16">
        <v>16500000</v>
      </c>
      <c r="Q537" s="17" t="str">
        <f>IF(AND(Table4[[#This Row],[Age]]&lt;=28,Table4[[#This Row],[Prefered foot]]="left",Table4[[#This Row],[Value]]&lt;10000000),"candidate","rejected")</f>
        <v>rejected</v>
      </c>
      <c r="R537" s="17" t="str">
        <f>IF(OR(Table4[[#This Row],[Age]]&lt;=21,Table4[[#This Row],[Rating]]&gt;=85,Table4[[#This Row],[Height (cm)]]&gt;=187),"minimum","")</f>
        <v/>
      </c>
    </row>
    <row r="538" spans="10:18" x14ac:dyDescent="0.25">
      <c r="J538" t="s">
        <v>465</v>
      </c>
      <c r="K538">
        <v>19</v>
      </c>
      <c r="L538">
        <v>75</v>
      </c>
      <c r="M538">
        <v>170</v>
      </c>
      <c r="N538">
        <v>68</v>
      </c>
      <c r="O538" t="s">
        <v>2816</v>
      </c>
      <c r="P538" s="16">
        <v>12000000</v>
      </c>
      <c r="Q538" s="17" t="str">
        <f>IF(AND(Table4[[#This Row],[Age]]&lt;=28,Table4[[#This Row],[Prefered foot]]="left",Table4[[#This Row],[Value]]&lt;10000000),"candidate","rejected")</f>
        <v>rejected</v>
      </c>
      <c r="R538" s="17" t="str">
        <f>IF(OR(Table4[[#This Row],[Age]]&lt;=21,Table4[[#This Row],[Rating]]&gt;=85,Table4[[#This Row],[Height (cm)]]&gt;=187),"minimum","")</f>
        <v>minimum</v>
      </c>
    </row>
    <row r="539" spans="10:18" x14ac:dyDescent="0.25">
      <c r="J539" t="s">
        <v>466</v>
      </c>
      <c r="K539">
        <v>21</v>
      </c>
      <c r="L539">
        <v>75</v>
      </c>
      <c r="M539">
        <v>187</v>
      </c>
      <c r="N539">
        <v>83</v>
      </c>
      <c r="O539" t="s">
        <v>2817</v>
      </c>
      <c r="P539" s="16">
        <v>7000000</v>
      </c>
      <c r="Q539" s="17" t="str">
        <f>IF(AND(Table4[[#This Row],[Age]]&lt;=28,Table4[[#This Row],[Prefered foot]]="left",Table4[[#This Row],[Value]]&lt;10000000),"candidate","rejected")</f>
        <v>candidate</v>
      </c>
      <c r="R539" s="17" t="str">
        <f>IF(OR(Table4[[#This Row],[Age]]&lt;=21,Table4[[#This Row],[Rating]]&gt;=85,Table4[[#This Row],[Height (cm)]]&gt;=187),"minimum","")</f>
        <v>minimum</v>
      </c>
    </row>
    <row r="540" spans="10:18" x14ac:dyDescent="0.25">
      <c r="J540" t="s">
        <v>467</v>
      </c>
      <c r="K540">
        <v>16</v>
      </c>
      <c r="L540">
        <v>62</v>
      </c>
      <c r="M540">
        <v>193</v>
      </c>
      <c r="N540">
        <v>86</v>
      </c>
      <c r="O540" t="s">
        <v>2816</v>
      </c>
      <c r="P540" s="16">
        <v>1200000</v>
      </c>
      <c r="Q540" s="17" t="str">
        <f>IF(AND(Table4[[#This Row],[Age]]&lt;=28,Table4[[#This Row],[Prefered foot]]="left",Table4[[#This Row],[Value]]&lt;10000000),"candidate","rejected")</f>
        <v>rejected</v>
      </c>
      <c r="R540" s="17" t="str">
        <f>IF(OR(Table4[[#This Row],[Age]]&lt;=21,Table4[[#This Row],[Rating]]&gt;=85,Table4[[#This Row],[Height (cm)]]&gt;=187),"minimum","")</f>
        <v>minimum</v>
      </c>
    </row>
    <row r="541" spans="10:18" x14ac:dyDescent="0.25">
      <c r="J541" t="s">
        <v>468</v>
      </c>
      <c r="K541">
        <v>18</v>
      </c>
      <c r="L541">
        <v>65</v>
      </c>
      <c r="M541">
        <v>175</v>
      </c>
      <c r="N541">
        <v>60</v>
      </c>
      <c r="O541" t="s">
        <v>2817</v>
      </c>
      <c r="P541" s="16">
        <v>1700000</v>
      </c>
      <c r="Q541" s="17" t="str">
        <f>IF(AND(Table4[[#This Row],[Age]]&lt;=28,Table4[[#This Row],[Prefered foot]]="left",Table4[[#This Row],[Value]]&lt;10000000),"candidate","rejected")</f>
        <v>candidate</v>
      </c>
      <c r="R541" s="17" t="str">
        <f>IF(OR(Table4[[#This Row],[Age]]&lt;=21,Table4[[#This Row],[Rating]]&gt;=85,Table4[[#This Row],[Height (cm)]]&gt;=187),"minimum","")</f>
        <v>minimum</v>
      </c>
    </row>
    <row r="542" spans="10:18" x14ac:dyDescent="0.25">
      <c r="J542" t="s">
        <v>469</v>
      </c>
      <c r="K542">
        <v>40</v>
      </c>
      <c r="L542">
        <v>81</v>
      </c>
      <c r="M542">
        <v>188</v>
      </c>
      <c r="N542">
        <v>79</v>
      </c>
      <c r="O542" t="s">
        <v>2816</v>
      </c>
      <c r="P542" s="16">
        <v>0</v>
      </c>
      <c r="Q542" s="17" t="str">
        <f>IF(AND(Table4[[#This Row],[Age]]&lt;=28,Table4[[#This Row],[Prefered foot]]="left",Table4[[#This Row],[Value]]&lt;10000000),"candidate","rejected")</f>
        <v>rejected</v>
      </c>
      <c r="R542" s="17" t="str">
        <f>IF(OR(Table4[[#This Row],[Age]]&lt;=21,Table4[[#This Row],[Rating]]&gt;=85,Table4[[#This Row],[Height (cm)]]&gt;=187),"minimum","")</f>
        <v>minimum</v>
      </c>
    </row>
    <row r="543" spans="10:18" x14ac:dyDescent="0.25">
      <c r="J543" t="s">
        <v>470</v>
      </c>
      <c r="K543">
        <v>32</v>
      </c>
      <c r="L543">
        <v>85</v>
      </c>
      <c r="M543">
        <v>173</v>
      </c>
      <c r="N543">
        <v>71</v>
      </c>
      <c r="O543" t="s">
        <v>2816</v>
      </c>
      <c r="P543" s="16">
        <v>37500000</v>
      </c>
      <c r="Q543" s="17" t="str">
        <f>IF(AND(Table4[[#This Row],[Age]]&lt;=28,Table4[[#This Row],[Prefered foot]]="left",Table4[[#This Row],[Value]]&lt;10000000),"candidate","rejected")</f>
        <v>rejected</v>
      </c>
      <c r="R543" s="17" t="str">
        <f>IF(OR(Table4[[#This Row],[Age]]&lt;=21,Table4[[#This Row],[Rating]]&gt;=85,Table4[[#This Row],[Height (cm)]]&gt;=187),"minimum","")</f>
        <v>minimum</v>
      </c>
    </row>
    <row r="544" spans="10:18" x14ac:dyDescent="0.25">
      <c r="J544" t="s">
        <v>471</v>
      </c>
      <c r="K544">
        <v>32</v>
      </c>
      <c r="L544">
        <v>82</v>
      </c>
      <c r="M544">
        <v>170</v>
      </c>
      <c r="N544">
        <v>68</v>
      </c>
      <c r="O544" t="s">
        <v>2816</v>
      </c>
      <c r="P544" s="16">
        <v>24500000</v>
      </c>
      <c r="Q544" s="17" t="str">
        <f>IF(AND(Table4[[#This Row],[Age]]&lt;=28,Table4[[#This Row],[Prefered foot]]="left",Table4[[#This Row],[Value]]&lt;10000000),"candidate","rejected")</f>
        <v>rejected</v>
      </c>
      <c r="R544" s="17" t="str">
        <f>IF(OR(Table4[[#This Row],[Age]]&lt;=21,Table4[[#This Row],[Rating]]&gt;=85,Table4[[#This Row],[Height (cm)]]&gt;=187),"minimum","")</f>
        <v/>
      </c>
    </row>
    <row r="545" spans="10:18" x14ac:dyDescent="0.25">
      <c r="J545" t="s">
        <v>472</v>
      </c>
      <c r="K545">
        <v>30</v>
      </c>
      <c r="L545">
        <v>81</v>
      </c>
      <c r="M545">
        <v>175</v>
      </c>
      <c r="N545">
        <v>70</v>
      </c>
      <c r="O545" t="s">
        <v>2816</v>
      </c>
      <c r="P545" s="16">
        <v>25000000</v>
      </c>
      <c r="Q545" s="17" t="str">
        <f>IF(AND(Table4[[#This Row],[Age]]&lt;=28,Table4[[#This Row],[Prefered foot]]="left",Table4[[#This Row],[Value]]&lt;10000000),"candidate","rejected")</f>
        <v>rejected</v>
      </c>
      <c r="R545" s="17" t="str">
        <f>IF(OR(Table4[[#This Row],[Age]]&lt;=21,Table4[[#This Row],[Rating]]&gt;=85,Table4[[#This Row],[Height (cm)]]&gt;=187),"minimum","")</f>
        <v/>
      </c>
    </row>
    <row r="546" spans="10:18" x14ac:dyDescent="0.25">
      <c r="J546" t="s">
        <v>473</v>
      </c>
      <c r="K546">
        <v>30</v>
      </c>
      <c r="L546">
        <v>87</v>
      </c>
      <c r="M546">
        <v>190</v>
      </c>
      <c r="N546">
        <v>86</v>
      </c>
      <c r="O546" t="s">
        <v>2816</v>
      </c>
      <c r="P546" s="16">
        <v>55500000</v>
      </c>
      <c r="Q546" s="17" t="str">
        <f>IF(AND(Table4[[#This Row],[Age]]&lt;=28,Table4[[#This Row],[Prefered foot]]="left",Table4[[#This Row],[Value]]&lt;10000000),"candidate","rejected")</f>
        <v>rejected</v>
      </c>
      <c r="R546" s="17" t="str">
        <f>IF(OR(Table4[[#This Row],[Age]]&lt;=21,Table4[[#This Row],[Rating]]&gt;=85,Table4[[#This Row],[Height (cm)]]&gt;=187),"minimum","")</f>
        <v>minimum</v>
      </c>
    </row>
    <row r="547" spans="10:18" x14ac:dyDescent="0.25">
      <c r="J547" t="s">
        <v>474</v>
      </c>
      <c r="K547">
        <v>30</v>
      </c>
      <c r="L547">
        <v>84</v>
      </c>
      <c r="M547">
        <v>185</v>
      </c>
      <c r="N547">
        <v>77</v>
      </c>
      <c r="O547" t="s">
        <v>2816</v>
      </c>
      <c r="P547" s="16">
        <v>35500000</v>
      </c>
      <c r="Q547" s="17" t="str">
        <f>IF(AND(Table4[[#This Row],[Age]]&lt;=28,Table4[[#This Row],[Prefered foot]]="left",Table4[[#This Row],[Value]]&lt;10000000),"candidate","rejected")</f>
        <v>rejected</v>
      </c>
      <c r="R547" s="17" t="str">
        <f>IF(OR(Table4[[#This Row],[Age]]&lt;=21,Table4[[#This Row],[Rating]]&gt;=85,Table4[[#This Row],[Height (cm)]]&gt;=187),"minimum","")</f>
        <v/>
      </c>
    </row>
    <row r="548" spans="10:18" x14ac:dyDescent="0.25">
      <c r="J548" t="s">
        <v>475</v>
      </c>
      <c r="K548">
        <v>27</v>
      </c>
      <c r="L548">
        <v>74</v>
      </c>
      <c r="M548">
        <v>188</v>
      </c>
      <c r="N548">
        <v>80</v>
      </c>
      <c r="O548" t="s">
        <v>2816</v>
      </c>
      <c r="P548" s="16">
        <v>4500000</v>
      </c>
      <c r="Q548" s="17" t="str">
        <f>IF(AND(Table4[[#This Row],[Age]]&lt;=28,Table4[[#This Row],[Prefered foot]]="left",Table4[[#This Row],[Value]]&lt;10000000),"candidate","rejected")</f>
        <v>rejected</v>
      </c>
      <c r="R548" s="17" t="str">
        <f>IF(OR(Table4[[#This Row],[Age]]&lt;=21,Table4[[#This Row],[Rating]]&gt;=85,Table4[[#This Row],[Height (cm)]]&gt;=187),"minimum","")</f>
        <v>minimum</v>
      </c>
    </row>
    <row r="549" spans="10:18" x14ac:dyDescent="0.25">
      <c r="J549" t="s">
        <v>476</v>
      </c>
      <c r="K549">
        <v>27</v>
      </c>
      <c r="L549">
        <v>80</v>
      </c>
      <c r="M549">
        <v>180</v>
      </c>
      <c r="N549">
        <v>76</v>
      </c>
      <c r="O549" t="s">
        <v>2816</v>
      </c>
      <c r="P549" s="16">
        <v>22500000</v>
      </c>
      <c r="Q549" s="17" t="str">
        <f>IF(AND(Table4[[#This Row],[Age]]&lt;=28,Table4[[#This Row],[Prefered foot]]="left",Table4[[#This Row],[Value]]&lt;10000000),"candidate","rejected")</f>
        <v>rejected</v>
      </c>
      <c r="R549" s="17" t="str">
        <f>IF(OR(Table4[[#This Row],[Age]]&lt;=21,Table4[[#This Row],[Rating]]&gt;=85,Table4[[#This Row],[Height (cm)]]&gt;=187),"minimum","")</f>
        <v/>
      </c>
    </row>
    <row r="550" spans="10:18" x14ac:dyDescent="0.25">
      <c r="J550" t="s">
        <v>416</v>
      </c>
      <c r="K550">
        <v>27</v>
      </c>
      <c r="L550">
        <v>80</v>
      </c>
      <c r="M550">
        <v>187</v>
      </c>
      <c r="N550">
        <v>76</v>
      </c>
      <c r="O550" t="s">
        <v>2816</v>
      </c>
      <c r="P550" s="16">
        <v>23000000</v>
      </c>
      <c r="Q550" s="17" t="str">
        <f>IF(AND(Table4[[#This Row],[Age]]&lt;=28,Table4[[#This Row],[Prefered foot]]="left",Table4[[#This Row],[Value]]&lt;10000000),"candidate","rejected")</f>
        <v>rejected</v>
      </c>
      <c r="R550" s="17" t="str">
        <f>IF(OR(Table4[[#This Row],[Age]]&lt;=21,Table4[[#This Row],[Rating]]&gt;=85,Table4[[#This Row],[Height (cm)]]&gt;=187),"minimum","")</f>
        <v>minimum</v>
      </c>
    </row>
    <row r="551" spans="10:18" x14ac:dyDescent="0.25">
      <c r="J551" t="s">
        <v>418</v>
      </c>
      <c r="K551">
        <v>26</v>
      </c>
      <c r="L551">
        <v>77</v>
      </c>
      <c r="M551">
        <v>187</v>
      </c>
      <c r="N551">
        <v>88</v>
      </c>
      <c r="O551" t="s">
        <v>2816</v>
      </c>
      <c r="P551" s="16">
        <v>12500000</v>
      </c>
      <c r="Q551" s="17" t="str">
        <f>IF(AND(Table4[[#This Row],[Age]]&lt;=28,Table4[[#This Row],[Prefered foot]]="left",Table4[[#This Row],[Value]]&lt;10000000),"candidate","rejected")</f>
        <v>rejected</v>
      </c>
      <c r="R551" s="17" t="str">
        <f>IF(OR(Table4[[#This Row],[Age]]&lt;=21,Table4[[#This Row],[Rating]]&gt;=85,Table4[[#This Row],[Height (cm)]]&gt;=187),"minimum","")</f>
        <v>minimum</v>
      </c>
    </row>
    <row r="552" spans="10:18" x14ac:dyDescent="0.25">
      <c r="J552" t="s">
        <v>477</v>
      </c>
      <c r="K552">
        <v>25</v>
      </c>
      <c r="L552">
        <v>81</v>
      </c>
      <c r="M552">
        <v>192</v>
      </c>
      <c r="N552">
        <v>80</v>
      </c>
      <c r="O552" t="s">
        <v>2816</v>
      </c>
      <c r="P552" s="16">
        <v>34500000</v>
      </c>
      <c r="Q552" s="17" t="str">
        <f>IF(AND(Table4[[#This Row],[Age]]&lt;=28,Table4[[#This Row],[Prefered foot]]="left",Table4[[#This Row],[Value]]&lt;10000000),"candidate","rejected")</f>
        <v>rejected</v>
      </c>
      <c r="R552" s="17" t="str">
        <f>IF(OR(Table4[[#This Row],[Age]]&lt;=21,Table4[[#This Row],[Rating]]&gt;=85,Table4[[#This Row],[Height (cm)]]&gt;=187),"minimum","")</f>
        <v>minimum</v>
      </c>
    </row>
    <row r="553" spans="10:18" x14ac:dyDescent="0.25">
      <c r="J553" t="s">
        <v>478</v>
      </c>
      <c r="K553">
        <v>26</v>
      </c>
      <c r="L553">
        <v>80</v>
      </c>
      <c r="M553">
        <v>189</v>
      </c>
      <c r="N553">
        <v>86</v>
      </c>
      <c r="O553" t="s">
        <v>2816</v>
      </c>
      <c r="P553" s="16">
        <v>18000000</v>
      </c>
      <c r="Q553" s="17" t="str">
        <f>IF(AND(Table4[[#This Row],[Age]]&lt;=28,Table4[[#This Row],[Prefered foot]]="left",Table4[[#This Row],[Value]]&lt;10000000),"candidate","rejected")</f>
        <v>rejected</v>
      </c>
      <c r="R553" s="17" t="str">
        <f>IF(OR(Table4[[#This Row],[Age]]&lt;=21,Table4[[#This Row],[Rating]]&gt;=85,Table4[[#This Row],[Height (cm)]]&gt;=187),"minimum","")</f>
        <v>minimum</v>
      </c>
    </row>
    <row r="554" spans="10:18" x14ac:dyDescent="0.25">
      <c r="J554" t="s">
        <v>479</v>
      </c>
      <c r="K554">
        <v>23</v>
      </c>
      <c r="L554">
        <v>76</v>
      </c>
      <c r="M554">
        <v>192</v>
      </c>
      <c r="N554">
        <v>75</v>
      </c>
      <c r="O554" t="s">
        <v>2816</v>
      </c>
      <c r="P554" s="16">
        <v>9500000</v>
      </c>
      <c r="Q554" s="17" t="str">
        <f>IF(AND(Table4[[#This Row],[Age]]&lt;=28,Table4[[#This Row],[Prefered foot]]="left",Table4[[#This Row],[Value]]&lt;10000000),"candidate","rejected")</f>
        <v>rejected</v>
      </c>
      <c r="R554" s="17" t="str">
        <f>IF(OR(Table4[[#This Row],[Age]]&lt;=21,Table4[[#This Row],[Rating]]&gt;=85,Table4[[#This Row],[Height (cm)]]&gt;=187),"minimum","")</f>
        <v>minimum</v>
      </c>
    </row>
    <row r="555" spans="10:18" x14ac:dyDescent="0.25">
      <c r="J555" t="s">
        <v>480</v>
      </c>
      <c r="K555">
        <v>24</v>
      </c>
      <c r="L555">
        <v>79</v>
      </c>
      <c r="M555">
        <v>168</v>
      </c>
      <c r="N555">
        <v>65</v>
      </c>
      <c r="O555" t="s">
        <v>2817</v>
      </c>
      <c r="P555" s="16">
        <v>29000000</v>
      </c>
      <c r="Q555" s="17" t="str">
        <f>IF(AND(Table4[[#This Row],[Age]]&lt;=28,Table4[[#This Row],[Prefered foot]]="left",Table4[[#This Row],[Value]]&lt;10000000),"candidate","rejected")</f>
        <v>rejected</v>
      </c>
      <c r="R555" s="17" t="str">
        <f>IF(OR(Table4[[#This Row],[Age]]&lt;=21,Table4[[#This Row],[Rating]]&gt;=85,Table4[[#This Row],[Height (cm)]]&gt;=187),"minimum","")</f>
        <v/>
      </c>
    </row>
    <row r="556" spans="10:18" x14ac:dyDescent="0.25">
      <c r="J556" t="s">
        <v>481</v>
      </c>
      <c r="K556">
        <v>23</v>
      </c>
      <c r="L556">
        <v>75</v>
      </c>
      <c r="M556">
        <v>178</v>
      </c>
      <c r="N556">
        <v>70</v>
      </c>
      <c r="O556" t="s">
        <v>2817</v>
      </c>
      <c r="P556" s="16">
        <v>8000000</v>
      </c>
      <c r="Q556" s="17" t="str">
        <f>IF(AND(Table4[[#This Row],[Age]]&lt;=28,Table4[[#This Row],[Prefered foot]]="left",Table4[[#This Row],[Value]]&lt;10000000),"candidate","rejected")</f>
        <v>candidate</v>
      </c>
      <c r="R556" s="17" t="str">
        <f>IF(OR(Table4[[#This Row],[Age]]&lt;=21,Table4[[#This Row],[Rating]]&gt;=85,Table4[[#This Row],[Height (cm)]]&gt;=187),"minimum","")</f>
        <v/>
      </c>
    </row>
    <row r="557" spans="10:18" x14ac:dyDescent="0.25">
      <c r="J557" t="s">
        <v>482</v>
      </c>
      <c r="K557">
        <v>24</v>
      </c>
      <c r="L557">
        <v>77</v>
      </c>
      <c r="M557">
        <v>167</v>
      </c>
      <c r="N557">
        <v>66</v>
      </c>
      <c r="O557" t="s">
        <v>2816</v>
      </c>
      <c r="P557" s="16">
        <v>14500000</v>
      </c>
      <c r="Q557" s="17" t="str">
        <f>IF(AND(Table4[[#This Row],[Age]]&lt;=28,Table4[[#This Row],[Prefered foot]]="left",Table4[[#This Row],[Value]]&lt;10000000),"candidate","rejected")</f>
        <v>rejected</v>
      </c>
      <c r="R557" s="17" t="str">
        <f>IF(OR(Table4[[#This Row],[Age]]&lt;=21,Table4[[#This Row],[Rating]]&gt;=85,Table4[[#This Row],[Height (cm)]]&gt;=187),"minimum","")</f>
        <v/>
      </c>
    </row>
    <row r="558" spans="10:18" x14ac:dyDescent="0.25">
      <c r="J558" t="s">
        <v>483</v>
      </c>
      <c r="K558">
        <v>25</v>
      </c>
      <c r="L558">
        <v>81</v>
      </c>
      <c r="M558">
        <v>183</v>
      </c>
      <c r="N558">
        <v>65</v>
      </c>
      <c r="O558" t="s">
        <v>2816</v>
      </c>
      <c r="P558" s="16">
        <v>29500000</v>
      </c>
      <c r="Q558" s="17" t="str">
        <f>IF(AND(Table4[[#This Row],[Age]]&lt;=28,Table4[[#This Row],[Prefered foot]]="left",Table4[[#This Row],[Value]]&lt;10000000),"candidate","rejected")</f>
        <v>rejected</v>
      </c>
      <c r="R558" s="17" t="str">
        <f>IF(OR(Table4[[#This Row],[Age]]&lt;=21,Table4[[#This Row],[Rating]]&gt;=85,Table4[[#This Row],[Height (cm)]]&gt;=187),"minimum","")</f>
        <v/>
      </c>
    </row>
    <row r="559" spans="10:18" x14ac:dyDescent="0.25">
      <c r="J559" t="s">
        <v>484</v>
      </c>
      <c r="K559">
        <v>24</v>
      </c>
      <c r="L559">
        <v>78</v>
      </c>
      <c r="M559">
        <v>176</v>
      </c>
      <c r="N559">
        <v>73</v>
      </c>
      <c r="O559" t="s">
        <v>2816</v>
      </c>
      <c r="P559" s="16">
        <v>21500000</v>
      </c>
      <c r="Q559" s="17" t="str">
        <f>IF(AND(Table4[[#This Row],[Age]]&lt;=28,Table4[[#This Row],[Prefered foot]]="left",Table4[[#This Row],[Value]]&lt;10000000),"candidate","rejected")</f>
        <v>rejected</v>
      </c>
      <c r="R559" s="17" t="str">
        <f>IF(OR(Table4[[#This Row],[Age]]&lt;=21,Table4[[#This Row],[Rating]]&gt;=85,Table4[[#This Row],[Height (cm)]]&gt;=187),"minimum","")</f>
        <v/>
      </c>
    </row>
    <row r="560" spans="10:18" x14ac:dyDescent="0.25">
      <c r="J560" t="s">
        <v>485</v>
      </c>
      <c r="K560">
        <v>23</v>
      </c>
      <c r="L560">
        <v>75</v>
      </c>
      <c r="M560">
        <v>173</v>
      </c>
      <c r="N560">
        <v>70</v>
      </c>
      <c r="O560" t="s">
        <v>2816</v>
      </c>
      <c r="P560" s="16">
        <v>9000000</v>
      </c>
      <c r="Q560" s="17" t="str">
        <f>IF(AND(Table4[[#This Row],[Age]]&lt;=28,Table4[[#This Row],[Prefered foot]]="left",Table4[[#This Row],[Value]]&lt;10000000),"candidate","rejected")</f>
        <v>rejected</v>
      </c>
      <c r="R560" s="17" t="str">
        <f>IF(OR(Table4[[#This Row],[Age]]&lt;=21,Table4[[#This Row],[Rating]]&gt;=85,Table4[[#This Row],[Height (cm)]]&gt;=187),"minimum","")</f>
        <v/>
      </c>
    </row>
    <row r="561" spans="10:18" x14ac:dyDescent="0.25">
      <c r="J561" t="s">
        <v>486</v>
      </c>
      <c r="K561">
        <v>23</v>
      </c>
      <c r="L561">
        <v>77</v>
      </c>
      <c r="M561">
        <v>169</v>
      </c>
      <c r="N561">
        <v>67</v>
      </c>
      <c r="O561" t="s">
        <v>2817</v>
      </c>
      <c r="P561" s="16">
        <v>15000000</v>
      </c>
      <c r="Q561" s="17" t="str">
        <f>IF(AND(Table4[[#This Row],[Age]]&lt;=28,Table4[[#This Row],[Prefered foot]]="left",Table4[[#This Row],[Value]]&lt;10000000),"candidate","rejected")</f>
        <v>rejected</v>
      </c>
      <c r="R561" s="17" t="str">
        <f>IF(OR(Table4[[#This Row],[Age]]&lt;=21,Table4[[#This Row],[Rating]]&gt;=85,Table4[[#This Row],[Height (cm)]]&gt;=187),"minimum","")</f>
        <v/>
      </c>
    </row>
    <row r="562" spans="10:18" x14ac:dyDescent="0.25">
      <c r="J562" t="s">
        <v>487</v>
      </c>
      <c r="K562">
        <v>23</v>
      </c>
      <c r="L562">
        <v>78</v>
      </c>
      <c r="M562">
        <v>199</v>
      </c>
      <c r="N562">
        <v>90</v>
      </c>
      <c r="O562" t="s">
        <v>2816</v>
      </c>
      <c r="P562" s="16">
        <v>24000000</v>
      </c>
      <c r="Q562" s="17" t="str">
        <f>IF(AND(Table4[[#This Row],[Age]]&lt;=28,Table4[[#This Row],[Prefered foot]]="left",Table4[[#This Row],[Value]]&lt;10000000),"candidate","rejected")</f>
        <v>rejected</v>
      </c>
      <c r="R562" s="17" t="str">
        <f>IF(OR(Table4[[#This Row],[Age]]&lt;=21,Table4[[#This Row],[Rating]]&gt;=85,Table4[[#This Row],[Height (cm)]]&gt;=187),"minimum","")</f>
        <v>minimum</v>
      </c>
    </row>
    <row r="563" spans="10:18" x14ac:dyDescent="0.25">
      <c r="J563" t="s">
        <v>488</v>
      </c>
      <c r="K563">
        <v>26</v>
      </c>
      <c r="L563">
        <v>84</v>
      </c>
      <c r="M563">
        <v>180</v>
      </c>
      <c r="N563">
        <v>73</v>
      </c>
      <c r="O563" t="s">
        <v>2816</v>
      </c>
      <c r="P563" s="16">
        <v>46000000</v>
      </c>
      <c r="Q563" s="17" t="str">
        <f>IF(AND(Table4[[#This Row],[Age]]&lt;=28,Table4[[#This Row],[Prefered foot]]="left",Table4[[#This Row],[Value]]&lt;10000000),"candidate","rejected")</f>
        <v>rejected</v>
      </c>
      <c r="R563" s="17" t="str">
        <f>IF(OR(Table4[[#This Row],[Age]]&lt;=21,Table4[[#This Row],[Rating]]&gt;=85,Table4[[#This Row],[Height (cm)]]&gt;=187),"minimum","")</f>
        <v/>
      </c>
    </row>
    <row r="564" spans="10:18" x14ac:dyDescent="0.25">
      <c r="J564" t="s">
        <v>489</v>
      </c>
      <c r="K564">
        <v>26</v>
      </c>
      <c r="L564">
        <v>82</v>
      </c>
      <c r="M564">
        <v>191</v>
      </c>
      <c r="N564">
        <v>80</v>
      </c>
      <c r="O564" t="s">
        <v>2817</v>
      </c>
      <c r="P564" s="16">
        <v>33500000</v>
      </c>
      <c r="Q564" s="17" t="str">
        <f>IF(AND(Table4[[#This Row],[Age]]&lt;=28,Table4[[#This Row],[Prefered foot]]="left",Table4[[#This Row],[Value]]&lt;10000000),"candidate","rejected")</f>
        <v>rejected</v>
      </c>
      <c r="R564" s="17" t="str">
        <f>IF(OR(Table4[[#This Row],[Age]]&lt;=21,Table4[[#This Row],[Rating]]&gt;=85,Table4[[#This Row],[Height (cm)]]&gt;=187),"minimum","")</f>
        <v>minimum</v>
      </c>
    </row>
    <row r="565" spans="10:18" x14ac:dyDescent="0.25">
      <c r="J565" t="s">
        <v>490</v>
      </c>
      <c r="K565">
        <v>23</v>
      </c>
      <c r="L565">
        <v>79</v>
      </c>
      <c r="M565">
        <v>191</v>
      </c>
      <c r="N565">
        <v>85</v>
      </c>
      <c r="O565" t="s">
        <v>2816</v>
      </c>
      <c r="P565" s="16">
        <v>24000000</v>
      </c>
      <c r="Q565" s="17" t="str">
        <f>IF(AND(Table4[[#This Row],[Age]]&lt;=28,Table4[[#This Row],[Prefered foot]]="left",Table4[[#This Row],[Value]]&lt;10000000),"candidate","rejected")</f>
        <v>rejected</v>
      </c>
      <c r="R565" s="17" t="str">
        <f>IF(OR(Table4[[#This Row],[Age]]&lt;=21,Table4[[#This Row],[Rating]]&gt;=85,Table4[[#This Row],[Height (cm)]]&gt;=187),"minimum","")</f>
        <v>minimum</v>
      </c>
    </row>
    <row r="566" spans="10:18" x14ac:dyDescent="0.25">
      <c r="J566" t="s">
        <v>491</v>
      </c>
      <c r="K566">
        <v>26</v>
      </c>
      <c r="L566">
        <v>76</v>
      </c>
      <c r="M566">
        <v>174</v>
      </c>
      <c r="N566">
        <v>66</v>
      </c>
      <c r="O566" t="s">
        <v>2817</v>
      </c>
      <c r="P566" s="16">
        <v>0</v>
      </c>
      <c r="Q566" s="17" t="str">
        <f>IF(AND(Table4[[#This Row],[Age]]&lt;=28,Table4[[#This Row],[Prefered foot]]="left",Table4[[#This Row],[Value]]&lt;10000000),"candidate","rejected")</f>
        <v>candidate</v>
      </c>
      <c r="R566" s="17" t="str">
        <f>IF(OR(Table4[[#This Row],[Age]]&lt;=21,Table4[[#This Row],[Rating]]&gt;=85,Table4[[#This Row],[Height (cm)]]&gt;=187),"minimum","")</f>
        <v/>
      </c>
    </row>
    <row r="567" spans="10:18" x14ac:dyDescent="0.25">
      <c r="J567" t="s">
        <v>492</v>
      </c>
      <c r="K567">
        <v>23</v>
      </c>
      <c r="L567">
        <v>77</v>
      </c>
      <c r="M567">
        <v>181</v>
      </c>
      <c r="N567">
        <v>75</v>
      </c>
      <c r="O567" t="s">
        <v>2816</v>
      </c>
      <c r="P567" s="16">
        <v>16000000</v>
      </c>
      <c r="Q567" s="17" t="str">
        <f>IF(AND(Table4[[#This Row],[Age]]&lt;=28,Table4[[#This Row],[Prefered foot]]="left",Table4[[#This Row],[Value]]&lt;10000000),"candidate","rejected")</f>
        <v>rejected</v>
      </c>
      <c r="R567" s="17" t="str">
        <f>IF(OR(Table4[[#This Row],[Age]]&lt;=21,Table4[[#This Row],[Rating]]&gt;=85,Table4[[#This Row],[Height (cm)]]&gt;=187),"minimum","")</f>
        <v/>
      </c>
    </row>
    <row r="568" spans="10:18" x14ac:dyDescent="0.25">
      <c r="J568" t="s">
        <v>493</v>
      </c>
      <c r="K568">
        <v>22</v>
      </c>
      <c r="L568">
        <v>75</v>
      </c>
      <c r="M568">
        <v>163</v>
      </c>
      <c r="N568">
        <v>62</v>
      </c>
      <c r="O568" t="s">
        <v>2816</v>
      </c>
      <c r="P568" s="16">
        <v>8000000</v>
      </c>
      <c r="Q568" s="17" t="str">
        <f>IF(AND(Table4[[#This Row],[Age]]&lt;=28,Table4[[#This Row],[Prefered foot]]="left",Table4[[#This Row],[Value]]&lt;10000000),"candidate","rejected")</f>
        <v>rejected</v>
      </c>
      <c r="R568" s="17" t="str">
        <f>IF(OR(Table4[[#This Row],[Age]]&lt;=21,Table4[[#This Row],[Rating]]&gt;=85,Table4[[#This Row],[Height (cm)]]&gt;=187),"minimum","")</f>
        <v/>
      </c>
    </row>
    <row r="569" spans="10:18" x14ac:dyDescent="0.25">
      <c r="J569" t="s">
        <v>494</v>
      </c>
      <c r="K569">
        <v>23</v>
      </c>
      <c r="L569">
        <v>75</v>
      </c>
      <c r="M569">
        <v>196</v>
      </c>
      <c r="N569">
        <v>74</v>
      </c>
      <c r="O569" t="s">
        <v>2817</v>
      </c>
      <c r="P569" s="16">
        <v>9500000</v>
      </c>
      <c r="Q569" s="17" t="str">
        <f>IF(AND(Table4[[#This Row],[Age]]&lt;=28,Table4[[#This Row],[Prefered foot]]="left",Table4[[#This Row],[Value]]&lt;10000000),"candidate","rejected")</f>
        <v>candidate</v>
      </c>
      <c r="R569" s="17" t="str">
        <f>IF(OR(Table4[[#This Row],[Age]]&lt;=21,Table4[[#This Row],[Rating]]&gt;=85,Table4[[#This Row],[Height (cm)]]&gt;=187),"minimum","")</f>
        <v>minimum</v>
      </c>
    </row>
    <row r="570" spans="10:18" x14ac:dyDescent="0.25">
      <c r="J570" t="s">
        <v>495</v>
      </c>
      <c r="K570">
        <v>25</v>
      </c>
      <c r="L570">
        <v>77</v>
      </c>
      <c r="M570">
        <v>186</v>
      </c>
      <c r="N570">
        <v>79</v>
      </c>
      <c r="O570" t="s">
        <v>2817</v>
      </c>
      <c r="P570" s="16">
        <v>13000000</v>
      </c>
      <c r="Q570" s="17" t="str">
        <f>IF(AND(Table4[[#This Row],[Age]]&lt;=28,Table4[[#This Row],[Prefered foot]]="left",Table4[[#This Row],[Value]]&lt;10000000),"candidate","rejected")</f>
        <v>rejected</v>
      </c>
      <c r="R570" s="17" t="str">
        <f>IF(OR(Table4[[#This Row],[Age]]&lt;=21,Table4[[#This Row],[Rating]]&gt;=85,Table4[[#This Row],[Height (cm)]]&gt;=187),"minimum","")</f>
        <v/>
      </c>
    </row>
    <row r="571" spans="10:18" x14ac:dyDescent="0.25">
      <c r="J571" t="s">
        <v>496</v>
      </c>
      <c r="K571">
        <v>26</v>
      </c>
      <c r="L571">
        <v>78</v>
      </c>
      <c r="M571">
        <v>179</v>
      </c>
      <c r="N571">
        <v>86</v>
      </c>
      <c r="O571" t="s">
        <v>2816</v>
      </c>
      <c r="P571" s="16">
        <v>15500000</v>
      </c>
      <c r="Q571" s="17" t="str">
        <f>IF(AND(Table4[[#This Row],[Age]]&lt;=28,Table4[[#This Row],[Prefered foot]]="left",Table4[[#This Row],[Value]]&lt;10000000),"candidate","rejected")</f>
        <v>rejected</v>
      </c>
      <c r="R571" s="17" t="str">
        <f>IF(OR(Table4[[#This Row],[Age]]&lt;=21,Table4[[#This Row],[Rating]]&gt;=85,Table4[[#This Row],[Height (cm)]]&gt;=187),"minimum","")</f>
        <v/>
      </c>
    </row>
    <row r="572" spans="10:18" x14ac:dyDescent="0.25">
      <c r="J572" t="s">
        <v>497</v>
      </c>
      <c r="K572">
        <v>26</v>
      </c>
      <c r="L572">
        <v>77</v>
      </c>
      <c r="M572">
        <v>194</v>
      </c>
      <c r="N572">
        <v>89</v>
      </c>
      <c r="O572" t="s">
        <v>2817</v>
      </c>
      <c r="P572" s="16">
        <v>13000000</v>
      </c>
      <c r="Q572" s="17" t="str">
        <f>IF(AND(Table4[[#This Row],[Age]]&lt;=28,Table4[[#This Row],[Prefered foot]]="left",Table4[[#This Row],[Value]]&lt;10000000),"candidate","rejected")</f>
        <v>rejected</v>
      </c>
      <c r="R572" s="17" t="str">
        <f>IF(OR(Table4[[#This Row],[Age]]&lt;=21,Table4[[#This Row],[Rating]]&gt;=85,Table4[[#This Row],[Height (cm)]]&gt;=187),"minimum","")</f>
        <v>minimum</v>
      </c>
    </row>
    <row r="573" spans="10:18" x14ac:dyDescent="0.25">
      <c r="J573" t="s">
        <v>498</v>
      </c>
      <c r="K573">
        <v>22</v>
      </c>
      <c r="L573">
        <v>78</v>
      </c>
      <c r="M573">
        <v>183</v>
      </c>
      <c r="N573">
        <v>79</v>
      </c>
      <c r="O573" t="s">
        <v>2817</v>
      </c>
      <c r="P573" s="16">
        <v>14500000</v>
      </c>
      <c r="Q573" s="17" t="str">
        <f>IF(AND(Table4[[#This Row],[Age]]&lt;=28,Table4[[#This Row],[Prefered foot]]="left",Table4[[#This Row],[Value]]&lt;10000000),"candidate","rejected")</f>
        <v>rejected</v>
      </c>
      <c r="R573" s="17" t="str">
        <f>IF(OR(Table4[[#This Row],[Age]]&lt;=21,Table4[[#This Row],[Rating]]&gt;=85,Table4[[#This Row],[Height (cm)]]&gt;=187),"minimum","")</f>
        <v/>
      </c>
    </row>
    <row r="574" spans="10:18" x14ac:dyDescent="0.25">
      <c r="J574" t="s">
        <v>499</v>
      </c>
      <c r="K574">
        <v>21</v>
      </c>
      <c r="L574">
        <v>72</v>
      </c>
      <c r="M574">
        <v>183</v>
      </c>
      <c r="N574">
        <v>67</v>
      </c>
      <c r="O574" t="s">
        <v>2816</v>
      </c>
      <c r="P574" s="16">
        <v>4000000</v>
      </c>
      <c r="Q574" s="17" t="str">
        <f>IF(AND(Table4[[#This Row],[Age]]&lt;=28,Table4[[#This Row],[Prefered foot]]="left",Table4[[#This Row],[Value]]&lt;10000000),"candidate","rejected")</f>
        <v>rejected</v>
      </c>
      <c r="R574" s="17" t="str">
        <f>IF(OR(Table4[[#This Row],[Age]]&lt;=21,Table4[[#This Row],[Rating]]&gt;=85,Table4[[#This Row],[Height (cm)]]&gt;=187),"minimum","")</f>
        <v>minimum</v>
      </c>
    </row>
    <row r="575" spans="10:18" x14ac:dyDescent="0.25">
      <c r="J575" t="s">
        <v>500</v>
      </c>
      <c r="K575">
        <v>21</v>
      </c>
      <c r="L575">
        <v>72</v>
      </c>
      <c r="M575">
        <v>178</v>
      </c>
      <c r="N575">
        <v>70</v>
      </c>
      <c r="O575" t="s">
        <v>2816</v>
      </c>
      <c r="P575" s="16">
        <v>5000000</v>
      </c>
      <c r="Q575" s="17" t="str">
        <f>IF(AND(Table4[[#This Row],[Age]]&lt;=28,Table4[[#This Row],[Prefered foot]]="left",Table4[[#This Row],[Value]]&lt;10000000),"candidate","rejected")</f>
        <v>rejected</v>
      </c>
      <c r="R575" s="17" t="str">
        <f>IF(OR(Table4[[#This Row],[Age]]&lt;=21,Table4[[#This Row],[Rating]]&gt;=85,Table4[[#This Row],[Height (cm)]]&gt;=187),"minimum","")</f>
        <v>minimum</v>
      </c>
    </row>
    <row r="576" spans="10:18" x14ac:dyDescent="0.25">
      <c r="J576" t="s">
        <v>501</v>
      </c>
      <c r="K576">
        <v>24</v>
      </c>
      <c r="L576">
        <v>79</v>
      </c>
      <c r="M576">
        <v>183</v>
      </c>
      <c r="N576">
        <v>76</v>
      </c>
      <c r="O576" t="s">
        <v>2816</v>
      </c>
      <c r="P576" s="16">
        <v>26500000</v>
      </c>
      <c r="Q576" s="17" t="str">
        <f>IF(AND(Table4[[#This Row],[Age]]&lt;=28,Table4[[#This Row],[Prefered foot]]="left",Table4[[#This Row],[Value]]&lt;10000000),"candidate","rejected")</f>
        <v>rejected</v>
      </c>
      <c r="R576" s="17" t="str">
        <f>IF(OR(Table4[[#This Row],[Age]]&lt;=21,Table4[[#This Row],[Rating]]&gt;=85,Table4[[#This Row],[Height (cm)]]&gt;=187),"minimum","")</f>
        <v/>
      </c>
    </row>
    <row r="577" spans="10:18" x14ac:dyDescent="0.25">
      <c r="J577" t="s">
        <v>502</v>
      </c>
      <c r="K577">
        <v>21</v>
      </c>
      <c r="L577">
        <v>76</v>
      </c>
      <c r="M577">
        <v>188</v>
      </c>
      <c r="N577">
        <v>85</v>
      </c>
      <c r="O577" t="s">
        <v>2816</v>
      </c>
      <c r="P577" s="16">
        <v>11000000</v>
      </c>
      <c r="Q577" s="17" t="str">
        <f>IF(AND(Table4[[#This Row],[Age]]&lt;=28,Table4[[#This Row],[Prefered foot]]="left",Table4[[#This Row],[Value]]&lt;10000000),"candidate","rejected")</f>
        <v>rejected</v>
      </c>
      <c r="R577" s="17" t="str">
        <f>IF(OR(Table4[[#This Row],[Age]]&lt;=21,Table4[[#This Row],[Rating]]&gt;=85,Table4[[#This Row],[Height (cm)]]&gt;=187),"minimum","")</f>
        <v>minimum</v>
      </c>
    </row>
    <row r="578" spans="10:18" x14ac:dyDescent="0.25">
      <c r="J578" t="s">
        <v>503</v>
      </c>
      <c r="K578">
        <v>21</v>
      </c>
      <c r="L578">
        <v>74</v>
      </c>
      <c r="M578">
        <v>189</v>
      </c>
      <c r="N578">
        <v>71</v>
      </c>
      <c r="O578" t="s">
        <v>2817</v>
      </c>
      <c r="P578" s="16">
        <v>8000000</v>
      </c>
      <c r="Q578" s="17" t="str">
        <f>IF(AND(Table4[[#This Row],[Age]]&lt;=28,Table4[[#This Row],[Prefered foot]]="left",Table4[[#This Row],[Value]]&lt;10000000),"candidate","rejected")</f>
        <v>candidate</v>
      </c>
      <c r="R578" s="17" t="str">
        <f>IF(OR(Table4[[#This Row],[Age]]&lt;=21,Table4[[#This Row],[Rating]]&gt;=85,Table4[[#This Row],[Height (cm)]]&gt;=187),"minimum","")</f>
        <v>minimum</v>
      </c>
    </row>
    <row r="579" spans="10:18" x14ac:dyDescent="0.25">
      <c r="J579" t="s">
        <v>504</v>
      </c>
      <c r="K579">
        <v>21</v>
      </c>
      <c r="L579">
        <v>74</v>
      </c>
      <c r="M579">
        <v>191</v>
      </c>
      <c r="N579">
        <v>75</v>
      </c>
      <c r="O579" t="s">
        <v>2816</v>
      </c>
      <c r="P579" s="16">
        <v>9500000</v>
      </c>
      <c r="Q579" s="17" t="str">
        <f>IF(AND(Table4[[#This Row],[Age]]&lt;=28,Table4[[#This Row],[Prefered foot]]="left",Table4[[#This Row],[Value]]&lt;10000000),"candidate","rejected")</f>
        <v>rejected</v>
      </c>
      <c r="R579" s="17" t="str">
        <f>IF(OR(Table4[[#This Row],[Age]]&lt;=21,Table4[[#This Row],[Rating]]&gt;=85,Table4[[#This Row],[Height (cm)]]&gt;=187),"minimum","")</f>
        <v>minimum</v>
      </c>
    </row>
    <row r="580" spans="10:18" x14ac:dyDescent="0.25">
      <c r="J580" t="s">
        <v>505</v>
      </c>
      <c r="K580">
        <v>22</v>
      </c>
      <c r="L580">
        <v>74</v>
      </c>
      <c r="M580">
        <v>178</v>
      </c>
      <c r="N580">
        <v>78</v>
      </c>
      <c r="O580" t="s">
        <v>2816</v>
      </c>
      <c r="P580" s="16">
        <v>8500000</v>
      </c>
      <c r="Q580" s="17" t="str">
        <f>IF(AND(Table4[[#This Row],[Age]]&lt;=28,Table4[[#This Row],[Prefered foot]]="left",Table4[[#This Row],[Value]]&lt;10000000),"candidate","rejected")</f>
        <v>rejected</v>
      </c>
      <c r="R580" s="17" t="str">
        <f>IF(OR(Table4[[#This Row],[Age]]&lt;=21,Table4[[#This Row],[Rating]]&gt;=85,Table4[[#This Row],[Height (cm)]]&gt;=187),"minimum","")</f>
        <v/>
      </c>
    </row>
    <row r="581" spans="10:18" x14ac:dyDescent="0.25">
      <c r="J581" t="s">
        <v>506</v>
      </c>
      <c r="K581">
        <v>20</v>
      </c>
      <c r="L581">
        <v>74</v>
      </c>
      <c r="M581">
        <v>170</v>
      </c>
      <c r="N581">
        <v>62</v>
      </c>
      <c r="O581" t="s">
        <v>2816</v>
      </c>
      <c r="P581" s="16">
        <v>9500000</v>
      </c>
      <c r="Q581" s="17" t="str">
        <f>IF(AND(Table4[[#This Row],[Age]]&lt;=28,Table4[[#This Row],[Prefered foot]]="left",Table4[[#This Row],[Value]]&lt;10000000),"candidate","rejected")</f>
        <v>rejected</v>
      </c>
      <c r="R581" s="17" t="str">
        <f>IF(OR(Table4[[#This Row],[Age]]&lt;=21,Table4[[#This Row],[Rating]]&gt;=85,Table4[[#This Row],[Height (cm)]]&gt;=187),"minimum","")</f>
        <v>minimum</v>
      </c>
    </row>
    <row r="582" spans="10:18" x14ac:dyDescent="0.25">
      <c r="J582" t="s">
        <v>507</v>
      </c>
      <c r="K582">
        <v>19</v>
      </c>
      <c r="L582">
        <v>73</v>
      </c>
      <c r="M582">
        <v>185</v>
      </c>
      <c r="N582">
        <v>81</v>
      </c>
      <c r="O582" t="s">
        <v>2816</v>
      </c>
      <c r="P582" s="16">
        <v>6000000</v>
      </c>
      <c r="Q582" s="17" t="str">
        <f>IF(AND(Table4[[#This Row],[Age]]&lt;=28,Table4[[#This Row],[Prefered foot]]="left",Table4[[#This Row],[Value]]&lt;10000000),"candidate","rejected")</f>
        <v>rejected</v>
      </c>
      <c r="R582" s="17" t="str">
        <f>IF(OR(Table4[[#This Row],[Age]]&lt;=21,Table4[[#This Row],[Rating]]&gt;=85,Table4[[#This Row],[Height (cm)]]&gt;=187),"minimum","")</f>
        <v>minimum</v>
      </c>
    </row>
    <row r="583" spans="10:18" x14ac:dyDescent="0.25">
      <c r="J583" t="s">
        <v>508</v>
      </c>
      <c r="K583">
        <v>20</v>
      </c>
      <c r="L583">
        <v>68</v>
      </c>
      <c r="M583">
        <v>180</v>
      </c>
      <c r="N583">
        <v>76</v>
      </c>
      <c r="O583" t="s">
        <v>2816</v>
      </c>
      <c r="P583" s="16">
        <v>2700000</v>
      </c>
      <c r="Q583" s="17" t="str">
        <f>IF(AND(Table4[[#This Row],[Age]]&lt;=28,Table4[[#This Row],[Prefered foot]]="left",Table4[[#This Row],[Value]]&lt;10000000),"candidate","rejected")</f>
        <v>rejected</v>
      </c>
      <c r="R583" s="17" t="str">
        <f>IF(OR(Table4[[#This Row],[Age]]&lt;=21,Table4[[#This Row],[Rating]]&gt;=85,Table4[[#This Row],[Height (cm)]]&gt;=187),"minimum","")</f>
        <v>minimum</v>
      </c>
    </row>
    <row r="584" spans="10:18" x14ac:dyDescent="0.25">
      <c r="J584" t="s">
        <v>509</v>
      </c>
      <c r="K584">
        <v>20</v>
      </c>
      <c r="L584">
        <v>74</v>
      </c>
      <c r="M584">
        <v>185</v>
      </c>
      <c r="N584">
        <v>77</v>
      </c>
      <c r="O584" t="s">
        <v>2817</v>
      </c>
      <c r="P584" s="16">
        <v>9500000</v>
      </c>
      <c r="Q584" s="17" t="str">
        <f>IF(AND(Table4[[#This Row],[Age]]&lt;=28,Table4[[#This Row],[Prefered foot]]="left",Table4[[#This Row],[Value]]&lt;10000000),"candidate","rejected")</f>
        <v>candidate</v>
      </c>
      <c r="R584" s="17" t="str">
        <f>IF(OR(Table4[[#This Row],[Age]]&lt;=21,Table4[[#This Row],[Rating]]&gt;=85,Table4[[#This Row],[Height (cm)]]&gt;=187),"minimum","")</f>
        <v>minimum</v>
      </c>
    </row>
    <row r="585" spans="10:18" x14ac:dyDescent="0.25">
      <c r="J585" t="s">
        <v>510</v>
      </c>
      <c r="K585">
        <v>20</v>
      </c>
      <c r="L585">
        <v>72</v>
      </c>
      <c r="M585">
        <v>206</v>
      </c>
      <c r="N585">
        <v>98</v>
      </c>
      <c r="O585" t="s">
        <v>2817</v>
      </c>
      <c r="P585" s="16">
        <v>4800000</v>
      </c>
      <c r="Q585" s="17" t="str">
        <f>IF(AND(Table4[[#This Row],[Age]]&lt;=28,Table4[[#This Row],[Prefered foot]]="left",Table4[[#This Row],[Value]]&lt;10000000),"candidate","rejected")</f>
        <v>candidate</v>
      </c>
      <c r="R585" s="17" t="str">
        <f>IF(OR(Table4[[#This Row],[Age]]&lt;=21,Table4[[#This Row],[Rating]]&gt;=85,Table4[[#This Row],[Height (cm)]]&gt;=187),"minimum","")</f>
        <v>minimum</v>
      </c>
    </row>
    <row r="586" spans="10:18" x14ac:dyDescent="0.25">
      <c r="J586" t="s">
        <v>460</v>
      </c>
      <c r="K586">
        <v>20</v>
      </c>
      <c r="L586">
        <v>75</v>
      </c>
      <c r="M586">
        <v>176</v>
      </c>
      <c r="N586">
        <v>75</v>
      </c>
      <c r="O586" t="s">
        <v>2816</v>
      </c>
      <c r="P586" s="16">
        <v>12500000</v>
      </c>
      <c r="Q586" s="17" t="str">
        <f>IF(AND(Table4[[#This Row],[Age]]&lt;=28,Table4[[#This Row],[Prefered foot]]="left",Table4[[#This Row],[Value]]&lt;10000000),"candidate","rejected")</f>
        <v>rejected</v>
      </c>
      <c r="R586" s="17" t="str">
        <f>IF(OR(Table4[[#This Row],[Age]]&lt;=21,Table4[[#This Row],[Rating]]&gt;=85,Table4[[#This Row],[Height (cm)]]&gt;=187),"minimum","")</f>
        <v>minimum</v>
      </c>
    </row>
    <row r="587" spans="10:18" x14ac:dyDescent="0.25">
      <c r="J587" t="s">
        <v>511</v>
      </c>
      <c r="K587">
        <v>20</v>
      </c>
      <c r="L587">
        <v>75</v>
      </c>
      <c r="M587">
        <v>177</v>
      </c>
      <c r="N587">
        <v>68</v>
      </c>
      <c r="O587" t="s">
        <v>2816</v>
      </c>
      <c r="P587" s="16">
        <v>12500000</v>
      </c>
      <c r="Q587" s="17" t="str">
        <f>IF(AND(Table4[[#This Row],[Age]]&lt;=28,Table4[[#This Row],[Prefered foot]]="left",Table4[[#This Row],[Value]]&lt;10000000),"candidate","rejected")</f>
        <v>rejected</v>
      </c>
      <c r="R587" s="17" t="str">
        <f>IF(OR(Table4[[#This Row],[Age]]&lt;=21,Table4[[#This Row],[Rating]]&gt;=85,Table4[[#This Row],[Height (cm)]]&gt;=187),"minimum","")</f>
        <v>minimum</v>
      </c>
    </row>
    <row r="588" spans="10:18" x14ac:dyDescent="0.25">
      <c r="J588" t="s">
        <v>512</v>
      </c>
      <c r="K588">
        <v>21</v>
      </c>
      <c r="L588">
        <v>75</v>
      </c>
      <c r="M588">
        <v>178</v>
      </c>
      <c r="N588">
        <v>70</v>
      </c>
      <c r="O588" t="s">
        <v>2816</v>
      </c>
      <c r="P588" s="16">
        <v>12500000</v>
      </c>
      <c r="Q588" s="17" t="str">
        <f>IF(AND(Table4[[#This Row],[Age]]&lt;=28,Table4[[#This Row],[Prefered foot]]="left",Table4[[#This Row],[Value]]&lt;10000000),"candidate","rejected")</f>
        <v>rejected</v>
      </c>
      <c r="R588" s="17" t="str">
        <f>IF(OR(Table4[[#This Row],[Age]]&lt;=21,Table4[[#This Row],[Rating]]&gt;=85,Table4[[#This Row],[Height (cm)]]&gt;=187),"minimum","")</f>
        <v>minimum</v>
      </c>
    </row>
    <row r="589" spans="10:18" x14ac:dyDescent="0.25">
      <c r="J589" t="s">
        <v>513</v>
      </c>
      <c r="K589">
        <v>18</v>
      </c>
      <c r="L589">
        <v>62</v>
      </c>
      <c r="M589">
        <v>176</v>
      </c>
      <c r="N589">
        <v>70</v>
      </c>
      <c r="O589" t="s">
        <v>2816</v>
      </c>
      <c r="P589" s="16">
        <v>1100000</v>
      </c>
      <c r="Q589" s="17" t="str">
        <f>IF(AND(Table4[[#This Row],[Age]]&lt;=28,Table4[[#This Row],[Prefered foot]]="left",Table4[[#This Row],[Value]]&lt;10000000),"candidate","rejected")</f>
        <v>rejected</v>
      </c>
      <c r="R589" s="17" t="str">
        <f>IF(OR(Table4[[#This Row],[Age]]&lt;=21,Table4[[#This Row],[Rating]]&gt;=85,Table4[[#This Row],[Height (cm)]]&gt;=187),"minimum","")</f>
        <v>minimum</v>
      </c>
    </row>
    <row r="590" spans="10:18" x14ac:dyDescent="0.25">
      <c r="J590" t="s">
        <v>514</v>
      </c>
      <c r="K590">
        <v>21</v>
      </c>
      <c r="L590">
        <v>75</v>
      </c>
      <c r="M590">
        <v>183</v>
      </c>
      <c r="N590">
        <v>63</v>
      </c>
      <c r="O590" t="s">
        <v>2817</v>
      </c>
      <c r="P590" s="16">
        <v>12500000</v>
      </c>
      <c r="Q590" s="17" t="str">
        <f>IF(AND(Table4[[#This Row],[Age]]&lt;=28,Table4[[#This Row],[Prefered foot]]="left",Table4[[#This Row],[Value]]&lt;10000000),"candidate","rejected")</f>
        <v>rejected</v>
      </c>
      <c r="R590" s="17" t="str">
        <f>IF(OR(Table4[[#This Row],[Age]]&lt;=21,Table4[[#This Row],[Rating]]&gt;=85,Table4[[#This Row],[Height (cm)]]&gt;=187),"minimum","")</f>
        <v>minimum</v>
      </c>
    </row>
    <row r="591" spans="10:18" x14ac:dyDescent="0.25">
      <c r="J591" t="s">
        <v>515</v>
      </c>
      <c r="K591">
        <v>19</v>
      </c>
      <c r="L591">
        <v>69</v>
      </c>
      <c r="M591">
        <v>184</v>
      </c>
      <c r="N591">
        <v>67</v>
      </c>
      <c r="O591" t="s">
        <v>2816</v>
      </c>
      <c r="P591" s="16">
        <v>3600000</v>
      </c>
      <c r="Q591" s="17" t="str">
        <f>IF(AND(Table4[[#This Row],[Age]]&lt;=28,Table4[[#This Row],[Prefered foot]]="left",Table4[[#This Row],[Value]]&lt;10000000),"candidate","rejected")</f>
        <v>rejected</v>
      </c>
      <c r="R591" s="17" t="str">
        <f>IF(OR(Table4[[#This Row],[Age]]&lt;=21,Table4[[#This Row],[Rating]]&gt;=85,Table4[[#This Row],[Height (cm)]]&gt;=187),"minimum","")</f>
        <v>minimum</v>
      </c>
    </row>
    <row r="592" spans="10:18" x14ac:dyDescent="0.25">
      <c r="J592" t="s">
        <v>516</v>
      </c>
      <c r="K592">
        <v>19</v>
      </c>
      <c r="L592">
        <v>69</v>
      </c>
      <c r="M592">
        <v>187</v>
      </c>
      <c r="N592">
        <v>78</v>
      </c>
      <c r="O592" t="s">
        <v>2817</v>
      </c>
      <c r="P592" s="16">
        <v>3600000</v>
      </c>
      <c r="Q592" s="17" t="str">
        <f>IF(AND(Table4[[#This Row],[Age]]&lt;=28,Table4[[#This Row],[Prefered foot]]="left",Table4[[#This Row],[Value]]&lt;10000000),"candidate","rejected")</f>
        <v>candidate</v>
      </c>
      <c r="R592" s="17" t="str">
        <f>IF(OR(Table4[[#This Row],[Age]]&lt;=21,Table4[[#This Row],[Rating]]&gt;=85,Table4[[#This Row],[Height (cm)]]&gt;=187),"minimum","")</f>
        <v>minimum</v>
      </c>
    </row>
    <row r="593" spans="10:18" x14ac:dyDescent="0.25">
      <c r="J593" t="s">
        <v>517</v>
      </c>
      <c r="K593">
        <v>20</v>
      </c>
      <c r="L593">
        <v>67</v>
      </c>
      <c r="M593">
        <v>178</v>
      </c>
      <c r="N593">
        <v>70</v>
      </c>
      <c r="O593" t="s">
        <v>2816</v>
      </c>
      <c r="P593" s="16">
        <v>2400000</v>
      </c>
      <c r="Q593" s="17" t="str">
        <f>IF(AND(Table4[[#This Row],[Age]]&lt;=28,Table4[[#This Row],[Prefered foot]]="left",Table4[[#This Row],[Value]]&lt;10000000),"candidate","rejected")</f>
        <v>rejected</v>
      </c>
      <c r="R593" s="17" t="str">
        <f>IF(OR(Table4[[#This Row],[Age]]&lt;=21,Table4[[#This Row],[Rating]]&gt;=85,Table4[[#This Row],[Height (cm)]]&gt;=187),"minimum","")</f>
        <v>minimum</v>
      </c>
    </row>
    <row r="594" spans="10:18" x14ac:dyDescent="0.25">
      <c r="J594" t="s">
        <v>518</v>
      </c>
      <c r="K594">
        <v>18</v>
      </c>
      <c r="L594">
        <v>66</v>
      </c>
      <c r="M594">
        <v>185</v>
      </c>
      <c r="N594">
        <v>85</v>
      </c>
      <c r="O594" t="s">
        <v>2816</v>
      </c>
      <c r="P594" s="16">
        <v>2200000</v>
      </c>
      <c r="Q594" s="17" t="str">
        <f>IF(AND(Table4[[#This Row],[Age]]&lt;=28,Table4[[#This Row],[Prefered foot]]="left",Table4[[#This Row],[Value]]&lt;10000000),"candidate","rejected")</f>
        <v>rejected</v>
      </c>
      <c r="R594" s="17" t="str">
        <f>IF(OR(Table4[[#This Row],[Age]]&lt;=21,Table4[[#This Row],[Rating]]&gt;=85,Table4[[#This Row],[Height (cm)]]&gt;=187),"minimum","")</f>
        <v>minimum</v>
      </c>
    </row>
    <row r="595" spans="10:18" x14ac:dyDescent="0.25">
      <c r="J595" t="s">
        <v>519</v>
      </c>
      <c r="K595">
        <v>21</v>
      </c>
      <c r="L595">
        <v>77</v>
      </c>
      <c r="M595">
        <v>183</v>
      </c>
      <c r="N595">
        <v>72</v>
      </c>
      <c r="O595" t="s">
        <v>2817</v>
      </c>
      <c r="P595" s="16">
        <v>16000000</v>
      </c>
      <c r="Q595" s="17" t="str">
        <f>IF(AND(Table4[[#This Row],[Age]]&lt;=28,Table4[[#This Row],[Prefered foot]]="left",Table4[[#This Row],[Value]]&lt;10000000),"candidate","rejected")</f>
        <v>rejected</v>
      </c>
      <c r="R595" s="17" t="str">
        <f>IF(OR(Table4[[#This Row],[Age]]&lt;=21,Table4[[#This Row],[Rating]]&gt;=85,Table4[[#This Row],[Height (cm)]]&gt;=187),"minimum","")</f>
        <v>minimum</v>
      </c>
    </row>
    <row r="596" spans="10:18" x14ac:dyDescent="0.25">
      <c r="J596" t="s">
        <v>520</v>
      </c>
      <c r="K596">
        <v>20</v>
      </c>
      <c r="L596">
        <v>70</v>
      </c>
      <c r="M596">
        <v>180</v>
      </c>
      <c r="N596">
        <v>78</v>
      </c>
      <c r="O596" t="s">
        <v>2816</v>
      </c>
      <c r="P596" s="16">
        <v>3300000</v>
      </c>
      <c r="Q596" s="17" t="str">
        <f>IF(AND(Table4[[#This Row],[Age]]&lt;=28,Table4[[#This Row],[Prefered foot]]="left",Table4[[#This Row],[Value]]&lt;10000000),"candidate","rejected")</f>
        <v>rejected</v>
      </c>
      <c r="R596" s="17" t="str">
        <f>IF(OR(Table4[[#This Row],[Age]]&lt;=21,Table4[[#This Row],[Rating]]&gt;=85,Table4[[#This Row],[Height (cm)]]&gt;=187),"minimum","")</f>
        <v>minimum</v>
      </c>
    </row>
    <row r="597" spans="10:18" x14ac:dyDescent="0.25">
      <c r="J597" t="s">
        <v>521</v>
      </c>
      <c r="K597">
        <v>20</v>
      </c>
      <c r="L597">
        <v>72</v>
      </c>
      <c r="M597">
        <v>181</v>
      </c>
      <c r="N597">
        <v>68</v>
      </c>
      <c r="O597" t="s">
        <v>2816</v>
      </c>
      <c r="P597" s="16">
        <v>4900000</v>
      </c>
      <c r="Q597" s="17" t="str">
        <f>IF(AND(Table4[[#This Row],[Age]]&lt;=28,Table4[[#This Row],[Prefered foot]]="left",Table4[[#This Row],[Value]]&lt;10000000),"candidate","rejected")</f>
        <v>rejected</v>
      </c>
      <c r="R597" s="17" t="str">
        <f>IF(OR(Table4[[#This Row],[Age]]&lt;=21,Table4[[#This Row],[Rating]]&gt;=85,Table4[[#This Row],[Height (cm)]]&gt;=187),"minimum","")</f>
        <v>minimum</v>
      </c>
    </row>
    <row r="598" spans="10:18" x14ac:dyDescent="0.25">
      <c r="J598" t="s">
        <v>522</v>
      </c>
      <c r="K598">
        <v>18</v>
      </c>
      <c r="L598">
        <v>70</v>
      </c>
      <c r="M598">
        <v>188</v>
      </c>
      <c r="N598">
        <v>79</v>
      </c>
      <c r="O598" t="s">
        <v>2816</v>
      </c>
      <c r="P598" s="16">
        <v>3500000</v>
      </c>
      <c r="Q598" s="17" t="str">
        <f>IF(AND(Table4[[#This Row],[Age]]&lt;=28,Table4[[#This Row],[Prefered foot]]="left",Table4[[#This Row],[Value]]&lt;10000000),"candidate","rejected")</f>
        <v>rejected</v>
      </c>
      <c r="R598" s="17" t="str">
        <f>IF(OR(Table4[[#This Row],[Age]]&lt;=21,Table4[[#This Row],[Rating]]&gt;=85,Table4[[#This Row],[Height (cm)]]&gt;=187),"minimum","")</f>
        <v>minimum</v>
      </c>
    </row>
    <row r="599" spans="10:18" x14ac:dyDescent="0.25">
      <c r="J599" t="s">
        <v>523</v>
      </c>
      <c r="K599">
        <v>19</v>
      </c>
      <c r="L599">
        <v>71</v>
      </c>
      <c r="M599">
        <v>179</v>
      </c>
      <c r="N599">
        <v>75</v>
      </c>
      <c r="O599" t="s">
        <v>2817</v>
      </c>
      <c r="P599" s="16">
        <v>3600000</v>
      </c>
      <c r="Q599" s="17" t="str">
        <f>IF(AND(Table4[[#This Row],[Age]]&lt;=28,Table4[[#This Row],[Prefered foot]]="left",Table4[[#This Row],[Value]]&lt;10000000),"candidate","rejected")</f>
        <v>candidate</v>
      </c>
      <c r="R599" s="17" t="str">
        <f>IF(OR(Table4[[#This Row],[Age]]&lt;=21,Table4[[#This Row],[Rating]]&gt;=85,Table4[[#This Row],[Height (cm)]]&gt;=187),"minimum","")</f>
        <v>minimum</v>
      </c>
    </row>
    <row r="600" spans="10:18" x14ac:dyDescent="0.25">
      <c r="J600" t="s">
        <v>524</v>
      </c>
      <c r="K600">
        <v>17</v>
      </c>
      <c r="L600">
        <v>68</v>
      </c>
      <c r="M600">
        <v>178</v>
      </c>
      <c r="N600">
        <v>68</v>
      </c>
      <c r="O600" t="s">
        <v>2816</v>
      </c>
      <c r="P600" s="16">
        <v>2100000</v>
      </c>
      <c r="Q600" s="17" t="str">
        <f>IF(AND(Table4[[#This Row],[Age]]&lt;=28,Table4[[#This Row],[Prefered foot]]="left",Table4[[#This Row],[Value]]&lt;10000000),"candidate","rejected")</f>
        <v>rejected</v>
      </c>
      <c r="R600" s="17" t="str">
        <f>IF(OR(Table4[[#This Row],[Age]]&lt;=21,Table4[[#This Row],[Rating]]&gt;=85,Table4[[#This Row],[Height (cm)]]&gt;=187),"minimum","")</f>
        <v>minimum</v>
      </c>
    </row>
    <row r="601" spans="10:18" x14ac:dyDescent="0.25">
      <c r="J601" t="s">
        <v>525</v>
      </c>
      <c r="K601">
        <v>18</v>
      </c>
      <c r="L601">
        <v>67</v>
      </c>
      <c r="M601">
        <v>167</v>
      </c>
      <c r="N601">
        <v>59</v>
      </c>
      <c r="O601" t="s">
        <v>2816</v>
      </c>
      <c r="P601" s="16">
        <v>2200000</v>
      </c>
      <c r="Q601" s="17" t="str">
        <f>IF(AND(Table4[[#This Row],[Age]]&lt;=28,Table4[[#This Row],[Prefered foot]]="left",Table4[[#This Row],[Value]]&lt;10000000),"candidate","rejected")</f>
        <v>rejected</v>
      </c>
      <c r="R601" s="17" t="str">
        <f>IF(OR(Table4[[#This Row],[Age]]&lt;=21,Table4[[#This Row],[Rating]]&gt;=85,Table4[[#This Row],[Height (cm)]]&gt;=187),"minimum","")</f>
        <v>minimum</v>
      </c>
    </row>
    <row r="602" spans="10:18" x14ac:dyDescent="0.25">
      <c r="J602" t="s">
        <v>526</v>
      </c>
      <c r="K602">
        <v>40</v>
      </c>
      <c r="L602">
        <v>80</v>
      </c>
      <c r="M602">
        <v>195</v>
      </c>
      <c r="N602">
        <v>102</v>
      </c>
      <c r="O602" t="s">
        <v>2816</v>
      </c>
      <c r="P602" s="16">
        <v>0</v>
      </c>
      <c r="Q602" s="17" t="str">
        <f>IF(AND(Table4[[#This Row],[Age]]&lt;=28,Table4[[#This Row],[Prefered foot]]="left",Table4[[#This Row],[Value]]&lt;10000000),"candidate","rejected")</f>
        <v>rejected</v>
      </c>
      <c r="R602" s="17" t="str">
        <f>IF(OR(Table4[[#This Row],[Age]]&lt;=21,Table4[[#This Row],[Rating]]&gt;=85,Table4[[#This Row],[Height (cm)]]&gt;=187),"minimum","")</f>
        <v>minimum</v>
      </c>
    </row>
    <row r="603" spans="10:18" x14ac:dyDescent="0.25">
      <c r="J603" t="s">
        <v>527</v>
      </c>
      <c r="K603">
        <v>34</v>
      </c>
      <c r="L603">
        <v>84</v>
      </c>
      <c r="M603">
        <v>191</v>
      </c>
      <c r="N603">
        <v>94</v>
      </c>
      <c r="O603" t="s">
        <v>2816</v>
      </c>
      <c r="P603" s="16">
        <v>13500000</v>
      </c>
      <c r="Q603" s="17" t="str">
        <f>IF(AND(Table4[[#This Row],[Age]]&lt;=28,Table4[[#This Row],[Prefered foot]]="left",Table4[[#This Row],[Value]]&lt;10000000),"candidate","rejected")</f>
        <v>rejected</v>
      </c>
      <c r="R603" s="17" t="str">
        <f>IF(OR(Table4[[#This Row],[Age]]&lt;=21,Table4[[#This Row],[Rating]]&gt;=85,Table4[[#This Row],[Height (cm)]]&gt;=187),"minimum","")</f>
        <v>minimum</v>
      </c>
    </row>
    <row r="604" spans="10:18" x14ac:dyDescent="0.25">
      <c r="J604" t="s">
        <v>528</v>
      </c>
      <c r="K604">
        <v>34</v>
      </c>
      <c r="L604">
        <v>82</v>
      </c>
      <c r="M604">
        <v>170</v>
      </c>
      <c r="N604">
        <v>68</v>
      </c>
      <c r="O604" t="s">
        <v>2817</v>
      </c>
      <c r="P604" s="16">
        <v>11000000</v>
      </c>
      <c r="Q604" s="17" t="str">
        <f>IF(AND(Table4[[#This Row],[Age]]&lt;=28,Table4[[#This Row],[Prefered foot]]="left",Table4[[#This Row],[Value]]&lt;10000000),"candidate","rejected")</f>
        <v>rejected</v>
      </c>
      <c r="R604" s="17" t="str">
        <f>IF(OR(Table4[[#This Row],[Age]]&lt;=21,Table4[[#This Row],[Rating]]&gt;=85,Table4[[#This Row],[Height (cm)]]&gt;=187),"minimum","")</f>
        <v/>
      </c>
    </row>
    <row r="605" spans="10:18" x14ac:dyDescent="0.25">
      <c r="J605" t="s">
        <v>529</v>
      </c>
      <c r="K605">
        <v>35</v>
      </c>
      <c r="L605">
        <v>84</v>
      </c>
      <c r="M605">
        <v>176</v>
      </c>
      <c r="N605">
        <v>67</v>
      </c>
      <c r="O605" t="s">
        <v>2817</v>
      </c>
      <c r="P605" s="16">
        <v>18000000</v>
      </c>
      <c r="Q605" s="17" t="str">
        <f>IF(AND(Table4[[#This Row],[Age]]&lt;=28,Table4[[#This Row],[Prefered foot]]="left",Table4[[#This Row],[Value]]&lt;10000000),"candidate","rejected")</f>
        <v>rejected</v>
      </c>
      <c r="R605" s="17" t="str">
        <f>IF(OR(Table4[[#This Row],[Age]]&lt;=21,Table4[[#This Row],[Rating]]&gt;=85,Table4[[#This Row],[Height (cm)]]&gt;=187),"minimum","")</f>
        <v/>
      </c>
    </row>
    <row r="606" spans="10:18" x14ac:dyDescent="0.25">
      <c r="J606" t="s">
        <v>530</v>
      </c>
      <c r="K606">
        <v>30</v>
      </c>
      <c r="L606">
        <v>84</v>
      </c>
      <c r="M606">
        <v>190</v>
      </c>
      <c r="N606">
        <v>84</v>
      </c>
      <c r="O606" t="s">
        <v>2816</v>
      </c>
      <c r="P606" s="16">
        <v>41500000</v>
      </c>
      <c r="Q606" s="17" t="str">
        <f>IF(AND(Table4[[#This Row],[Age]]&lt;=28,Table4[[#This Row],[Prefered foot]]="left",Table4[[#This Row],[Value]]&lt;10000000),"candidate","rejected")</f>
        <v>rejected</v>
      </c>
      <c r="R606" s="17" t="str">
        <f>IF(OR(Table4[[#This Row],[Age]]&lt;=21,Table4[[#This Row],[Rating]]&gt;=85,Table4[[#This Row],[Height (cm)]]&gt;=187),"minimum","")</f>
        <v>minimum</v>
      </c>
    </row>
    <row r="607" spans="10:18" x14ac:dyDescent="0.25">
      <c r="J607" t="s">
        <v>531</v>
      </c>
      <c r="K607">
        <v>32</v>
      </c>
      <c r="L607">
        <v>69</v>
      </c>
      <c r="M607">
        <v>192</v>
      </c>
      <c r="N607">
        <v>80</v>
      </c>
      <c r="O607" t="s">
        <v>2816</v>
      </c>
      <c r="P607" s="16">
        <v>700000</v>
      </c>
      <c r="Q607" s="17" t="str">
        <f>IF(AND(Table4[[#This Row],[Age]]&lt;=28,Table4[[#This Row],[Prefered foot]]="left",Table4[[#This Row],[Value]]&lt;10000000),"candidate","rejected")</f>
        <v>rejected</v>
      </c>
      <c r="R607" s="17" t="str">
        <f>IF(OR(Table4[[#This Row],[Age]]&lt;=21,Table4[[#This Row],[Rating]]&gt;=85,Table4[[#This Row],[Height (cm)]]&gt;=187),"minimum","")</f>
        <v>minimum</v>
      </c>
    </row>
    <row r="608" spans="10:18" x14ac:dyDescent="0.25">
      <c r="J608" t="s">
        <v>532</v>
      </c>
      <c r="K608">
        <v>28</v>
      </c>
      <c r="L608">
        <v>82</v>
      </c>
      <c r="M608">
        <v>172</v>
      </c>
      <c r="N608">
        <v>69</v>
      </c>
      <c r="O608" t="s">
        <v>2816</v>
      </c>
      <c r="P608" s="16">
        <v>30500000</v>
      </c>
      <c r="Q608" s="17" t="str">
        <f>IF(AND(Table4[[#This Row],[Age]]&lt;=28,Table4[[#This Row],[Prefered foot]]="left",Table4[[#This Row],[Value]]&lt;10000000),"candidate","rejected")</f>
        <v>rejected</v>
      </c>
      <c r="R608" s="17" t="str">
        <f>IF(OR(Table4[[#This Row],[Age]]&lt;=21,Table4[[#This Row],[Rating]]&gt;=85,Table4[[#This Row],[Height (cm)]]&gt;=187),"minimum","")</f>
        <v/>
      </c>
    </row>
    <row r="609" spans="10:18" x14ac:dyDescent="0.25">
      <c r="J609" t="s">
        <v>533</v>
      </c>
      <c r="K609">
        <v>31</v>
      </c>
      <c r="L609">
        <v>83</v>
      </c>
      <c r="M609">
        <v>173</v>
      </c>
      <c r="N609">
        <v>73</v>
      </c>
      <c r="O609" t="s">
        <v>2816</v>
      </c>
      <c r="P609" s="16">
        <v>26500000</v>
      </c>
      <c r="Q609" s="17" t="str">
        <f>IF(AND(Table4[[#This Row],[Age]]&lt;=28,Table4[[#This Row],[Prefered foot]]="left",Table4[[#This Row],[Value]]&lt;10000000),"candidate","rejected")</f>
        <v>rejected</v>
      </c>
      <c r="R609" s="17" t="str">
        <f>IF(OR(Table4[[#This Row],[Age]]&lt;=21,Table4[[#This Row],[Rating]]&gt;=85,Table4[[#This Row],[Height (cm)]]&gt;=187),"minimum","")</f>
        <v/>
      </c>
    </row>
    <row r="610" spans="10:18" x14ac:dyDescent="0.25">
      <c r="J610" t="s">
        <v>534</v>
      </c>
      <c r="K610">
        <v>31</v>
      </c>
      <c r="L610">
        <v>83</v>
      </c>
      <c r="M610">
        <v>178</v>
      </c>
      <c r="N610">
        <v>68</v>
      </c>
      <c r="O610" t="s">
        <v>2816</v>
      </c>
      <c r="P610" s="16">
        <v>25500000</v>
      </c>
      <c r="Q610" s="17" t="str">
        <f>IF(AND(Table4[[#This Row],[Age]]&lt;=28,Table4[[#This Row],[Prefered foot]]="left",Table4[[#This Row],[Value]]&lt;10000000),"candidate","rejected")</f>
        <v>rejected</v>
      </c>
      <c r="R610" s="17" t="str">
        <f>IF(OR(Table4[[#This Row],[Age]]&lt;=21,Table4[[#This Row],[Rating]]&gt;=85,Table4[[#This Row],[Height (cm)]]&gt;=187),"minimum","")</f>
        <v/>
      </c>
    </row>
    <row r="611" spans="10:18" x14ac:dyDescent="0.25">
      <c r="J611" t="s">
        <v>535</v>
      </c>
      <c r="K611">
        <v>27</v>
      </c>
      <c r="L611">
        <v>82</v>
      </c>
      <c r="M611">
        <v>181</v>
      </c>
      <c r="N611">
        <v>75</v>
      </c>
      <c r="O611" t="s">
        <v>2817</v>
      </c>
      <c r="P611" s="16">
        <v>29500000</v>
      </c>
      <c r="Q611" s="17" t="str">
        <f>IF(AND(Table4[[#This Row],[Age]]&lt;=28,Table4[[#This Row],[Prefered foot]]="left",Table4[[#This Row],[Value]]&lt;10000000),"candidate","rejected")</f>
        <v>rejected</v>
      </c>
      <c r="R611" s="17" t="str">
        <f>IF(OR(Table4[[#This Row],[Age]]&lt;=21,Table4[[#This Row],[Rating]]&gt;=85,Table4[[#This Row],[Height (cm)]]&gt;=187),"minimum","")</f>
        <v/>
      </c>
    </row>
    <row r="612" spans="10:18" x14ac:dyDescent="0.25">
      <c r="J612" t="s">
        <v>536</v>
      </c>
      <c r="K612">
        <v>36</v>
      </c>
      <c r="L612">
        <v>76</v>
      </c>
      <c r="M612">
        <v>179</v>
      </c>
      <c r="N612">
        <v>74</v>
      </c>
      <c r="O612" t="s">
        <v>2816</v>
      </c>
      <c r="P612" s="16">
        <v>2600000</v>
      </c>
      <c r="Q612" s="17" t="str">
        <f>IF(AND(Table4[[#This Row],[Age]]&lt;=28,Table4[[#This Row],[Prefered foot]]="left",Table4[[#This Row],[Value]]&lt;10000000),"candidate","rejected")</f>
        <v>rejected</v>
      </c>
      <c r="R612" s="17" t="str">
        <f>IF(OR(Table4[[#This Row],[Age]]&lt;=21,Table4[[#This Row],[Rating]]&gt;=85,Table4[[#This Row],[Height (cm)]]&gt;=187),"minimum","")</f>
        <v/>
      </c>
    </row>
    <row r="613" spans="10:18" x14ac:dyDescent="0.25">
      <c r="J613" t="s">
        <v>537</v>
      </c>
      <c r="K613">
        <v>29</v>
      </c>
      <c r="L613">
        <v>82</v>
      </c>
      <c r="M613">
        <v>180</v>
      </c>
      <c r="N613">
        <v>75</v>
      </c>
      <c r="O613" t="s">
        <v>2816</v>
      </c>
      <c r="P613" s="16">
        <v>29500000</v>
      </c>
      <c r="Q613" s="17" t="str">
        <f>IF(AND(Table4[[#This Row],[Age]]&lt;=28,Table4[[#This Row],[Prefered foot]]="left",Table4[[#This Row],[Value]]&lt;10000000),"candidate","rejected")</f>
        <v>rejected</v>
      </c>
      <c r="R613" s="17" t="str">
        <f>IF(OR(Table4[[#This Row],[Age]]&lt;=21,Table4[[#This Row],[Rating]]&gt;=85,Table4[[#This Row],[Height (cm)]]&gt;=187),"minimum","")</f>
        <v/>
      </c>
    </row>
    <row r="614" spans="10:18" x14ac:dyDescent="0.25">
      <c r="J614" t="s">
        <v>538</v>
      </c>
      <c r="K614">
        <v>28</v>
      </c>
      <c r="L614">
        <v>71</v>
      </c>
      <c r="M614">
        <v>179</v>
      </c>
      <c r="N614">
        <v>68</v>
      </c>
      <c r="O614" t="s">
        <v>2816</v>
      </c>
      <c r="P614" s="16">
        <v>1900000</v>
      </c>
      <c r="Q614" s="17" t="str">
        <f>IF(AND(Table4[[#This Row],[Age]]&lt;=28,Table4[[#This Row],[Prefered foot]]="left",Table4[[#This Row],[Value]]&lt;10000000),"candidate","rejected")</f>
        <v>rejected</v>
      </c>
      <c r="R614" s="17" t="str">
        <f>IF(OR(Table4[[#This Row],[Age]]&lt;=21,Table4[[#This Row],[Rating]]&gt;=85,Table4[[#This Row],[Height (cm)]]&gt;=187),"minimum","")</f>
        <v/>
      </c>
    </row>
    <row r="615" spans="10:18" x14ac:dyDescent="0.25">
      <c r="J615" t="s">
        <v>539</v>
      </c>
      <c r="K615">
        <v>28</v>
      </c>
      <c r="L615">
        <v>82</v>
      </c>
      <c r="M615">
        <v>171</v>
      </c>
      <c r="N615">
        <v>70</v>
      </c>
      <c r="O615" t="s">
        <v>2816</v>
      </c>
      <c r="P615" s="16">
        <v>31000000</v>
      </c>
      <c r="Q615" s="17" t="str">
        <f>IF(AND(Table4[[#This Row],[Age]]&lt;=28,Table4[[#This Row],[Prefered foot]]="left",Table4[[#This Row],[Value]]&lt;10000000),"candidate","rejected")</f>
        <v>rejected</v>
      </c>
      <c r="R615" s="17" t="str">
        <f>IF(OR(Table4[[#This Row],[Age]]&lt;=21,Table4[[#This Row],[Rating]]&gt;=85,Table4[[#This Row],[Height (cm)]]&gt;=187),"minimum","")</f>
        <v/>
      </c>
    </row>
    <row r="616" spans="10:18" x14ac:dyDescent="0.25">
      <c r="J616" t="s">
        <v>540</v>
      </c>
      <c r="K616">
        <v>32</v>
      </c>
      <c r="L616">
        <v>85</v>
      </c>
      <c r="M616">
        <v>168</v>
      </c>
      <c r="N616">
        <v>70</v>
      </c>
      <c r="O616" t="s">
        <v>2816</v>
      </c>
      <c r="P616" s="16">
        <v>36000000</v>
      </c>
      <c r="Q616" s="17" t="str">
        <f>IF(AND(Table4[[#This Row],[Age]]&lt;=28,Table4[[#This Row],[Prefered foot]]="left",Table4[[#This Row],[Value]]&lt;10000000),"candidate","rejected")</f>
        <v>rejected</v>
      </c>
      <c r="R616" s="17" t="str">
        <f>IF(OR(Table4[[#This Row],[Age]]&lt;=21,Table4[[#This Row],[Rating]]&gt;=85,Table4[[#This Row],[Height (cm)]]&gt;=187),"minimum","")</f>
        <v>minimum</v>
      </c>
    </row>
    <row r="617" spans="10:18" x14ac:dyDescent="0.25">
      <c r="J617" t="s">
        <v>541</v>
      </c>
      <c r="K617">
        <v>27</v>
      </c>
      <c r="L617">
        <v>79</v>
      </c>
      <c r="M617">
        <v>185</v>
      </c>
      <c r="N617">
        <v>80</v>
      </c>
      <c r="O617" t="s">
        <v>2816</v>
      </c>
      <c r="P617" s="16">
        <v>16500000</v>
      </c>
      <c r="Q617" s="17" t="str">
        <f>IF(AND(Table4[[#This Row],[Age]]&lt;=28,Table4[[#This Row],[Prefered foot]]="left",Table4[[#This Row],[Value]]&lt;10000000),"candidate","rejected")</f>
        <v>rejected</v>
      </c>
      <c r="R617" s="17" t="str">
        <f>IF(OR(Table4[[#This Row],[Age]]&lt;=21,Table4[[#This Row],[Rating]]&gt;=85,Table4[[#This Row],[Height (cm)]]&gt;=187),"minimum","")</f>
        <v/>
      </c>
    </row>
    <row r="618" spans="10:18" x14ac:dyDescent="0.25">
      <c r="J618" t="s">
        <v>542</v>
      </c>
      <c r="K618">
        <v>28</v>
      </c>
      <c r="L618">
        <v>79</v>
      </c>
      <c r="M618">
        <v>187</v>
      </c>
      <c r="N618">
        <v>80</v>
      </c>
      <c r="O618" t="s">
        <v>2816</v>
      </c>
      <c r="P618" s="16">
        <v>16500000</v>
      </c>
      <c r="Q618" s="17" t="str">
        <f>IF(AND(Table4[[#This Row],[Age]]&lt;=28,Table4[[#This Row],[Prefered foot]]="left",Table4[[#This Row],[Value]]&lt;10000000),"candidate","rejected")</f>
        <v>rejected</v>
      </c>
      <c r="R618" s="17" t="str">
        <f>IF(OR(Table4[[#This Row],[Age]]&lt;=21,Table4[[#This Row],[Rating]]&gt;=85,Table4[[#This Row],[Height (cm)]]&gt;=187),"minimum","")</f>
        <v>minimum</v>
      </c>
    </row>
    <row r="619" spans="10:18" x14ac:dyDescent="0.25">
      <c r="J619" t="s">
        <v>543</v>
      </c>
      <c r="K619">
        <v>25</v>
      </c>
      <c r="L619">
        <v>73</v>
      </c>
      <c r="M619">
        <v>180</v>
      </c>
      <c r="N619">
        <v>71</v>
      </c>
      <c r="O619" t="s">
        <v>2816</v>
      </c>
      <c r="P619" s="16">
        <v>3500000</v>
      </c>
      <c r="Q619" s="17" t="str">
        <f>IF(AND(Table4[[#This Row],[Age]]&lt;=28,Table4[[#This Row],[Prefered foot]]="left",Table4[[#This Row],[Value]]&lt;10000000),"candidate","rejected")</f>
        <v>rejected</v>
      </c>
      <c r="R619" s="17" t="str">
        <f>IF(OR(Table4[[#This Row],[Age]]&lt;=21,Table4[[#This Row],[Rating]]&gt;=85,Table4[[#This Row],[Height (cm)]]&gt;=187),"minimum","")</f>
        <v/>
      </c>
    </row>
    <row r="620" spans="10:18" x14ac:dyDescent="0.25">
      <c r="J620" t="s">
        <v>544</v>
      </c>
      <c r="K620">
        <v>25</v>
      </c>
      <c r="L620">
        <v>74</v>
      </c>
      <c r="M620">
        <v>165</v>
      </c>
      <c r="N620">
        <v>64</v>
      </c>
      <c r="O620" t="s">
        <v>2817</v>
      </c>
      <c r="P620" s="16">
        <v>0</v>
      </c>
      <c r="Q620" s="17" t="str">
        <f>IF(AND(Table4[[#This Row],[Age]]&lt;=28,Table4[[#This Row],[Prefered foot]]="left",Table4[[#This Row],[Value]]&lt;10000000),"candidate","rejected")</f>
        <v>candidate</v>
      </c>
      <c r="R620" s="17" t="str">
        <f>IF(OR(Table4[[#This Row],[Age]]&lt;=21,Table4[[#This Row],[Rating]]&gt;=85,Table4[[#This Row],[Height (cm)]]&gt;=187),"minimum","")</f>
        <v/>
      </c>
    </row>
    <row r="621" spans="10:18" x14ac:dyDescent="0.25">
      <c r="J621" t="s">
        <v>545</v>
      </c>
      <c r="K621">
        <v>25</v>
      </c>
      <c r="L621">
        <v>82</v>
      </c>
      <c r="M621">
        <v>178</v>
      </c>
      <c r="N621">
        <v>77</v>
      </c>
      <c r="O621" t="s">
        <v>2817</v>
      </c>
      <c r="P621" s="16">
        <v>36500000</v>
      </c>
      <c r="Q621" s="17" t="str">
        <f>IF(AND(Table4[[#This Row],[Age]]&lt;=28,Table4[[#This Row],[Prefered foot]]="left",Table4[[#This Row],[Value]]&lt;10000000),"candidate","rejected")</f>
        <v>rejected</v>
      </c>
      <c r="R621" s="17" t="str">
        <f>IF(OR(Table4[[#This Row],[Age]]&lt;=21,Table4[[#This Row],[Rating]]&gt;=85,Table4[[#This Row],[Height (cm)]]&gt;=187),"minimum","")</f>
        <v/>
      </c>
    </row>
    <row r="622" spans="10:18" x14ac:dyDescent="0.25">
      <c r="J622" t="s">
        <v>546</v>
      </c>
      <c r="K622">
        <v>25</v>
      </c>
      <c r="L622">
        <v>75</v>
      </c>
      <c r="M622">
        <v>175</v>
      </c>
      <c r="N622">
        <v>76</v>
      </c>
      <c r="O622" t="s">
        <v>2816</v>
      </c>
      <c r="P622" s="16">
        <v>7000000</v>
      </c>
      <c r="Q622" s="17" t="str">
        <f>IF(AND(Table4[[#This Row],[Age]]&lt;=28,Table4[[#This Row],[Prefered foot]]="left",Table4[[#This Row],[Value]]&lt;10000000),"candidate","rejected")</f>
        <v>rejected</v>
      </c>
      <c r="R622" s="17" t="str">
        <f>IF(OR(Table4[[#This Row],[Age]]&lt;=21,Table4[[#This Row],[Rating]]&gt;=85,Table4[[#This Row],[Height (cm)]]&gt;=187),"minimum","")</f>
        <v/>
      </c>
    </row>
    <row r="623" spans="10:18" x14ac:dyDescent="0.25">
      <c r="J623" t="s">
        <v>547</v>
      </c>
      <c r="K623">
        <v>26</v>
      </c>
      <c r="L623">
        <v>81</v>
      </c>
      <c r="M623">
        <v>184</v>
      </c>
      <c r="N623">
        <v>72</v>
      </c>
      <c r="O623" t="s">
        <v>2816</v>
      </c>
      <c r="P623" s="16">
        <v>30500000</v>
      </c>
      <c r="Q623" s="17" t="str">
        <f>IF(AND(Table4[[#This Row],[Age]]&lt;=28,Table4[[#This Row],[Prefered foot]]="left",Table4[[#This Row],[Value]]&lt;10000000),"candidate","rejected")</f>
        <v>rejected</v>
      </c>
      <c r="R623" s="17" t="str">
        <f>IF(OR(Table4[[#This Row],[Age]]&lt;=21,Table4[[#This Row],[Rating]]&gt;=85,Table4[[#This Row],[Height (cm)]]&gt;=187),"minimum","")</f>
        <v/>
      </c>
    </row>
    <row r="624" spans="10:18" x14ac:dyDescent="0.25">
      <c r="J624" t="s">
        <v>548</v>
      </c>
      <c r="K624">
        <v>25</v>
      </c>
      <c r="L624">
        <v>80</v>
      </c>
      <c r="M624">
        <v>184</v>
      </c>
      <c r="N624">
        <v>77</v>
      </c>
      <c r="O624" t="s">
        <v>2816</v>
      </c>
      <c r="P624" s="16">
        <v>26500000</v>
      </c>
      <c r="Q624" s="17" t="str">
        <f>IF(AND(Table4[[#This Row],[Age]]&lt;=28,Table4[[#This Row],[Prefered foot]]="left",Table4[[#This Row],[Value]]&lt;10000000),"candidate","rejected")</f>
        <v>rejected</v>
      </c>
      <c r="R624" s="17" t="str">
        <f>IF(OR(Table4[[#This Row],[Age]]&lt;=21,Table4[[#This Row],[Rating]]&gt;=85,Table4[[#This Row],[Height (cm)]]&gt;=187),"minimum","")</f>
        <v/>
      </c>
    </row>
    <row r="625" spans="10:18" x14ac:dyDescent="0.25">
      <c r="J625" t="s">
        <v>549</v>
      </c>
      <c r="K625">
        <v>25</v>
      </c>
      <c r="L625">
        <v>84</v>
      </c>
      <c r="M625">
        <v>175</v>
      </c>
      <c r="N625">
        <v>70</v>
      </c>
      <c r="O625" t="s">
        <v>2816</v>
      </c>
      <c r="P625" s="16">
        <v>50500000</v>
      </c>
      <c r="Q625" s="17" t="str">
        <f>IF(AND(Table4[[#This Row],[Age]]&lt;=28,Table4[[#This Row],[Prefered foot]]="left",Table4[[#This Row],[Value]]&lt;10000000),"candidate","rejected")</f>
        <v>rejected</v>
      </c>
      <c r="R625" s="17" t="str">
        <f>IF(OR(Table4[[#This Row],[Age]]&lt;=21,Table4[[#This Row],[Rating]]&gt;=85,Table4[[#This Row],[Height (cm)]]&gt;=187),"minimum","")</f>
        <v/>
      </c>
    </row>
    <row r="626" spans="10:18" x14ac:dyDescent="0.25">
      <c r="J626" t="s">
        <v>550</v>
      </c>
      <c r="K626">
        <v>23</v>
      </c>
      <c r="L626">
        <v>78</v>
      </c>
      <c r="M626">
        <v>183</v>
      </c>
      <c r="N626">
        <v>72</v>
      </c>
      <c r="O626" t="s">
        <v>2816</v>
      </c>
      <c r="P626" s="16">
        <v>28500000</v>
      </c>
      <c r="Q626" s="17" t="str">
        <f>IF(AND(Table4[[#This Row],[Age]]&lt;=28,Table4[[#This Row],[Prefered foot]]="left",Table4[[#This Row],[Value]]&lt;10000000),"candidate","rejected")</f>
        <v>rejected</v>
      </c>
      <c r="R626" s="17" t="str">
        <f>IF(OR(Table4[[#This Row],[Age]]&lt;=21,Table4[[#This Row],[Rating]]&gt;=85,Table4[[#This Row],[Height (cm)]]&gt;=187),"minimum","")</f>
        <v/>
      </c>
    </row>
    <row r="627" spans="10:18" x14ac:dyDescent="0.25">
      <c r="J627" t="s">
        <v>551</v>
      </c>
      <c r="K627">
        <v>24</v>
      </c>
      <c r="L627">
        <v>77</v>
      </c>
      <c r="M627">
        <v>176</v>
      </c>
      <c r="N627">
        <v>70</v>
      </c>
      <c r="O627" t="s">
        <v>2817</v>
      </c>
      <c r="P627" s="16">
        <v>0</v>
      </c>
      <c r="Q627" s="17" t="str">
        <f>IF(AND(Table4[[#This Row],[Age]]&lt;=28,Table4[[#This Row],[Prefered foot]]="left",Table4[[#This Row],[Value]]&lt;10000000),"candidate","rejected")</f>
        <v>candidate</v>
      </c>
      <c r="R627" s="17" t="str">
        <f>IF(OR(Table4[[#This Row],[Age]]&lt;=21,Table4[[#This Row],[Rating]]&gt;=85,Table4[[#This Row],[Height (cm)]]&gt;=187),"minimum","")</f>
        <v/>
      </c>
    </row>
    <row r="628" spans="10:18" x14ac:dyDescent="0.25">
      <c r="J628" t="s">
        <v>552</v>
      </c>
      <c r="K628">
        <v>26</v>
      </c>
      <c r="L628">
        <v>73</v>
      </c>
      <c r="M628">
        <v>180</v>
      </c>
      <c r="N628">
        <v>78</v>
      </c>
      <c r="O628" t="s">
        <v>2816</v>
      </c>
      <c r="P628" s="16">
        <v>3600000</v>
      </c>
      <c r="Q628" s="17" t="str">
        <f>IF(AND(Table4[[#This Row],[Age]]&lt;=28,Table4[[#This Row],[Prefered foot]]="left",Table4[[#This Row],[Value]]&lt;10000000),"candidate","rejected")</f>
        <v>rejected</v>
      </c>
      <c r="R628" s="17" t="str">
        <f>IF(OR(Table4[[#This Row],[Age]]&lt;=21,Table4[[#This Row],[Rating]]&gt;=85,Table4[[#This Row],[Height (cm)]]&gt;=187),"minimum","")</f>
        <v/>
      </c>
    </row>
    <row r="629" spans="10:18" x14ac:dyDescent="0.25">
      <c r="J629" t="s">
        <v>553</v>
      </c>
      <c r="K629">
        <v>25</v>
      </c>
      <c r="L629">
        <v>76</v>
      </c>
      <c r="M629">
        <v>174</v>
      </c>
      <c r="N629">
        <v>59</v>
      </c>
      <c r="O629" t="s">
        <v>2816</v>
      </c>
      <c r="P629" s="16">
        <v>0</v>
      </c>
      <c r="Q629" s="17" t="str">
        <f>IF(AND(Table4[[#This Row],[Age]]&lt;=28,Table4[[#This Row],[Prefered foot]]="left",Table4[[#This Row],[Value]]&lt;10000000),"candidate","rejected")</f>
        <v>rejected</v>
      </c>
      <c r="R629" s="17" t="str">
        <f>IF(OR(Table4[[#This Row],[Age]]&lt;=21,Table4[[#This Row],[Rating]]&gt;=85,Table4[[#This Row],[Height (cm)]]&gt;=187),"minimum","")</f>
        <v/>
      </c>
    </row>
    <row r="630" spans="10:18" x14ac:dyDescent="0.25">
      <c r="J630" t="s">
        <v>554</v>
      </c>
      <c r="K630">
        <v>30</v>
      </c>
      <c r="L630">
        <v>79</v>
      </c>
      <c r="M630">
        <v>178</v>
      </c>
      <c r="N630">
        <v>69</v>
      </c>
      <c r="O630" t="s">
        <v>2816</v>
      </c>
      <c r="P630" s="16">
        <v>18000000</v>
      </c>
      <c r="Q630" s="17" t="str">
        <f>IF(AND(Table4[[#This Row],[Age]]&lt;=28,Table4[[#This Row],[Prefered foot]]="left",Table4[[#This Row],[Value]]&lt;10000000),"candidate","rejected")</f>
        <v>rejected</v>
      </c>
      <c r="R630" s="17" t="str">
        <f>IF(OR(Table4[[#This Row],[Age]]&lt;=21,Table4[[#This Row],[Rating]]&gt;=85,Table4[[#This Row],[Height (cm)]]&gt;=187),"minimum","")</f>
        <v/>
      </c>
    </row>
    <row r="631" spans="10:18" x14ac:dyDescent="0.25">
      <c r="J631" t="s">
        <v>555</v>
      </c>
      <c r="K631">
        <v>24</v>
      </c>
      <c r="L631">
        <v>79</v>
      </c>
      <c r="M631">
        <v>179</v>
      </c>
      <c r="N631">
        <v>69</v>
      </c>
      <c r="O631" t="s">
        <v>2816</v>
      </c>
      <c r="P631" s="16">
        <v>26500000</v>
      </c>
      <c r="Q631" s="17" t="str">
        <f>IF(AND(Table4[[#This Row],[Age]]&lt;=28,Table4[[#This Row],[Prefered foot]]="left",Table4[[#This Row],[Value]]&lt;10000000),"candidate","rejected")</f>
        <v>rejected</v>
      </c>
      <c r="R631" s="17" t="str">
        <f>IF(OR(Table4[[#This Row],[Age]]&lt;=21,Table4[[#This Row],[Rating]]&gt;=85,Table4[[#This Row],[Height (cm)]]&gt;=187),"minimum","")</f>
        <v/>
      </c>
    </row>
    <row r="632" spans="10:18" x14ac:dyDescent="0.25">
      <c r="J632" t="s">
        <v>556</v>
      </c>
      <c r="K632">
        <v>25</v>
      </c>
      <c r="L632">
        <v>74</v>
      </c>
      <c r="M632">
        <v>179</v>
      </c>
      <c r="N632">
        <v>81</v>
      </c>
      <c r="O632" t="s">
        <v>2817</v>
      </c>
      <c r="P632" s="16">
        <v>0</v>
      </c>
      <c r="Q632" s="17" t="str">
        <f>IF(AND(Table4[[#This Row],[Age]]&lt;=28,Table4[[#This Row],[Prefered foot]]="left",Table4[[#This Row],[Value]]&lt;10000000),"candidate","rejected")</f>
        <v>candidate</v>
      </c>
      <c r="R632" s="17" t="str">
        <f>IF(OR(Table4[[#This Row],[Age]]&lt;=21,Table4[[#This Row],[Rating]]&gt;=85,Table4[[#This Row],[Height (cm)]]&gt;=187),"minimum","")</f>
        <v/>
      </c>
    </row>
    <row r="633" spans="10:18" x14ac:dyDescent="0.25">
      <c r="J633" t="s">
        <v>557</v>
      </c>
      <c r="K633">
        <v>25</v>
      </c>
      <c r="L633">
        <v>77</v>
      </c>
      <c r="M633">
        <v>184</v>
      </c>
      <c r="N633">
        <v>78</v>
      </c>
      <c r="O633" t="s">
        <v>2817</v>
      </c>
      <c r="P633" s="16">
        <v>13000000</v>
      </c>
      <c r="Q633" s="17" t="str">
        <f>IF(AND(Table4[[#This Row],[Age]]&lt;=28,Table4[[#This Row],[Prefered foot]]="left",Table4[[#This Row],[Value]]&lt;10000000),"candidate","rejected")</f>
        <v>rejected</v>
      </c>
      <c r="R633" s="17" t="str">
        <f>IF(OR(Table4[[#This Row],[Age]]&lt;=21,Table4[[#This Row],[Rating]]&gt;=85,Table4[[#This Row],[Height (cm)]]&gt;=187),"minimum","")</f>
        <v/>
      </c>
    </row>
    <row r="634" spans="10:18" x14ac:dyDescent="0.25">
      <c r="J634" t="s">
        <v>558</v>
      </c>
      <c r="K634">
        <v>24</v>
      </c>
      <c r="L634">
        <v>75</v>
      </c>
      <c r="M634">
        <v>188</v>
      </c>
      <c r="N634">
        <v>81</v>
      </c>
      <c r="O634" t="s">
        <v>2816</v>
      </c>
      <c r="P634" s="16">
        <v>7000000</v>
      </c>
      <c r="Q634" s="17" t="str">
        <f>IF(AND(Table4[[#This Row],[Age]]&lt;=28,Table4[[#This Row],[Prefered foot]]="left",Table4[[#This Row],[Value]]&lt;10000000),"candidate","rejected")</f>
        <v>rejected</v>
      </c>
      <c r="R634" s="17" t="str">
        <f>IF(OR(Table4[[#This Row],[Age]]&lt;=21,Table4[[#This Row],[Rating]]&gt;=85,Table4[[#This Row],[Height (cm)]]&gt;=187),"minimum","")</f>
        <v>minimum</v>
      </c>
    </row>
    <row r="635" spans="10:18" x14ac:dyDescent="0.25">
      <c r="J635" t="s">
        <v>559</v>
      </c>
      <c r="K635">
        <v>23</v>
      </c>
      <c r="L635">
        <v>76</v>
      </c>
      <c r="M635">
        <v>175</v>
      </c>
      <c r="N635">
        <v>66</v>
      </c>
      <c r="O635" t="s">
        <v>2817</v>
      </c>
      <c r="P635" s="16">
        <v>10500000</v>
      </c>
      <c r="Q635" s="17" t="str">
        <f>IF(AND(Table4[[#This Row],[Age]]&lt;=28,Table4[[#This Row],[Prefered foot]]="left",Table4[[#This Row],[Value]]&lt;10000000),"candidate","rejected")</f>
        <v>rejected</v>
      </c>
      <c r="R635" s="17" t="str">
        <f>IF(OR(Table4[[#This Row],[Age]]&lt;=21,Table4[[#This Row],[Rating]]&gt;=85,Table4[[#This Row],[Height (cm)]]&gt;=187),"minimum","")</f>
        <v/>
      </c>
    </row>
    <row r="636" spans="10:18" x14ac:dyDescent="0.25">
      <c r="J636" t="s">
        <v>560</v>
      </c>
      <c r="K636">
        <v>25</v>
      </c>
      <c r="L636">
        <v>76</v>
      </c>
      <c r="M636">
        <v>185</v>
      </c>
      <c r="N636">
        <v>84</v>
      </c>
      <c r="O636" t="s">
        <v>2817</v>
      </c>
      <c r="P636" s="16">
        <v>10000000</v>
      </c>
      <c r="Q636" s="17" t="str">
        <f>IF(AND(Table4[[#This Row],[Age]]&lt;=28,Table4[[#This Row],[Prefered foot]]="left",Table4[[#This Row],[Value]]&lt;10000000),"candidate","rejected")</f>
        <v>rejected</v>
      </c>
      <c r="R636" s="17" t="str">
        <f>IF(OR(Table4[[#This Row],[Age]]&lt;=21,Table4[[#This Row],[Rating]]&gt;=85,Table4[[#This Row],[Height (cm)]]&gt;=187),"minimum","")</f>
        <v/>
      </c>
    </row>
    <row r="637" spans="10:18" x14ac:dyDescent="0.25">
      <c r="J637" t="s">
        <v>561</v>
      </c>
      <c r="K637">
        <v>24</v>
      </c>
      <c r="L637">
        <v>78</v>
      </c>
      <c r="M637">
        <v>180</v>
      </c>
      <c r="N637">
        <v>72</v>
      </c>
      <c r="O637" t="s">
        <v>2816</v>
      </c>
      <c r="P637" s="16">
        <v>20000000</v>
      </c>
      <c r="Q637" s="17" t="str">
        <f>IF(AND(Table4[[#This Row],[Age]]&lt;=28,Table4[[#This Row],[Prefered foot]]="left",Table4[[#This Row],[Value]]&lt;10000000),"candidate","rejected")</f>
        <v>rejected</v>
      </c>
      <c r="R637" s="17" t="str">
        <f>IF(OR(Table4[[#This Row],[Age]]&lt;=21,Table4[[#This Row],[Rating]]&gt;=85,Table4[[#This Row],[Height (cm)]]&gt;=187),"minimum","")</f>
        <v/>
      </c>
    </row>
    <row r="638" spans="10:18" x14ac:dyDescent="0.25">
      <c r="J638" t="s">
        <v>562</v>
      </c>
      <c r="K638">
        <v>21</v>
      </c>
      <c r="L638">
        <v>75</v>
      </c>
      <c r="M638">
        <v>192</v>
      </c>
      <c r="N638">
        <v>80</v>
      </c>
      <c r="O638" t="s">
        <v>2816</v>
      </c>
      <c r="P638" s="16">
        <v>11000000</v>
      </c>
      <c r="Q638" s="17" t="str">
        <f>IF(AND(Table4[[#This Row],[Age]]&lt;=28,Table4[[#This Row],[Prefered foot]]="left",Table4[[#This Row],[Value]]&lt;10000000),"candidate","rejected")</f>
        <v>rejected</v>
      </c>
      <c r="R638" s="17" t="str">
        <f>IF(OR(Table4[[#This Row],[Age]]&lt;=21,Table4[[#This Row],[Rating]]&gt;=85,Table4[[#This Row],[Height (cm)]]&gt;=187),"minimum","")</f>
        <v>minimum</v>
      </c>
    </row>
    <row r="639" spans="10:18" x14ac:dyDescent="0.25">
      <c r="J639" t="s">
        <v>563</v>
      </c>
      <c r="K639">
        <v>23</v>
      </c>
      <c r="L639">
        <v>79</v>
      </c>
      <c r="M639">
        <v>171</v>
      </c>
      <c r="N639">
        <v>75</v>
      </c>
      <c r="O639" t="s">
        <v>2817</v>
      </c>
      <c r="P639" s="16">
        <v>24000000</v>
      </c>
      <c r="Q639" s="17" t="str">
        <f>IF(AND(Table4[[#This Row],[Age]]&lt;=28,Table4[[#This Row],[Prefered foot]]="left",Table4[[#This Row],[Value]]&lt;10000000),"candidate","rejected")</f>
        <v>rejected</v>
      </c>
      <c r="R639" s="17" t="str">
        <f>IF(OR(Table4[[#This Row],[Age]]&lt;=21,Table4[[#This Row],[Rating]]&gt;=85,Table4[[#This Row],[Height (cm)]]&gt;=187),"minimum","")</f>
        <v/>
      </c>
    </row>
    <row r="640" spans="10:18" x14ac:dyDescent="0.25">
      <c r="J640" t="s">
        <v>564</v>
      </c>
      <c r="K640">
        <v>30</v>
      </c>
      <c r="L640">
        <v>74</v>
      </c>
      <c r="M640">
        <v>182</v>
      </c>
      <c r="N640">
        <v>76</v>
      </c>
      <c r="O640" t="s">
        <v>2817</v>
      </c>
      <c r="P640" s="16">
        <v>0</v>
      </c>
      <c r="Q640" s="17" t="str">
        <f>IF(AND(Table4[[#This Row],[Age]]&lt;=28,Table4[[#This Row],[Prefered foot]]="left",Table4[[#This Row],[Value]]&lt;10000000),"candidate","rejected")</f>
        <v>rejected</v>
      </c>
      <c r="R640" s="17" t="str">
        <f>IF(OR(Table4[[#This Row],[Age]]&lt;=21,Table4[[#This Row],[Rating]]&gt;=85,Table4[[#This Row],[Height (cm)]]&gt;=187),"minimum","")</f>
        <v/>
      </c>
    </row>
    <row r="641" spans="10:18" x14ac:dyDescent="0.25">
      <c r="J641" t="s">
        <v>496</v>
      </c>
      <c r="K641">
        <v>26</v>
      </c>
      <c r="L641">
        <v>78</v>
      </c>
      <c r="M641">
        <v>179</v>
      </c>
      <c r="N641">
        <v>86</v>
      </c>
      <c r="O641" t="s">
        <v>2816</v>
      </c>
      <c r="P641" s="16">
        <v>15500000</v>
      </c>
      <c r="Q641" s="17" t="str">
        <f>IF(AND(Table4[[#This Row],[Age]]&lt;=28,Table4[[#This Row],[Prefered foot]]="left",Table4[[#This Row],[Value]]&lt;10000000),"candidate","rejected")</f>
        <v>rejected</v>
      </c>
      <c r="R641" s="17" t="str">
        <f>IF(OR(Table4[[#This Row],[Age]]&lt;=21,Table4[[#This Row],[Rating]]&gt;=85,Table4[[#This Row],[Height (cm)]]&gt;=187),"minimum","")</f>
        <v/>
      </c>
    </row>
    <row r="642" spans="10:18" x14ac:dyDescent="0.25">
      <c r="J642" t="s">
        <v>565</v>
      </c>
      <c r="K642">
        <v>22</v>
      </c>
      <c r="L642">
        <v>78</v>
      </c>
      <c r="M642">
        <v>182</v>
      </c>
      <c r="N642">
        <v>76</v>
      </c>
      <c r="O642" t="s">
        <v>2816</v>
      </c>
      <c r="P642" s="16">
        <v>19500000</v>
      </c>
      <c r="Q642" s="17" t="str">
        <f>IF(AND(Table4[[#This Row],[Age]]&lt;=28,Table4[[#This Row],[Prefered foot]]="left",Table4[[#This Row],[Value]]&lt;10000000),"candidate","rejected")</f>
        <v>rejected</v>
      </c>
      <c r="R642" s="17" t="str">
        <f>IF(OR(Table4[[#This Row],[Age]]&lt;=21,Table4[[#This Row],[Rating]]&gt;=85,Table4[[#This Row],[Height (cm)]]&gt;=187),"minimum","")</f>
        <v/>
      </c>
    </row>
    <row r="643" spans="10:18" x14ac:dyDescent="0.25">
      <c r="J643" t="s">
        <v>566</v>
      </c>
      <c r="K643">
        <v>25</v>
      </c>
      <c r="L643">
        <v>79</v>
      </c>
      <c r="M643">
        <v>183</v>
      </c>
      <c r="N643">
        <v>75</v>
      </c>
      <c r="O643" t="s">
        <v>2816</v>
      </c>
      <c r="P643" s="16">
        <v>21500000</v>
      </c>
      <c r="Q643" s="17" t="str">
        <f>IF(AND(Table4[[#This Row],[Age]]&lt;=28,Table4[[#This Row],[Prefered foot]]="left",Table4[[#This Row],[Value]]&lt;10000000),"candidate","rejected")</f>
        <v>rejected</v>
      </c>
      <c r="R643" s="17" t="str">
        <f>IF(OR(Table4[[#This Row],[Age]]&lt;=21,Table4[[#This Row],[Rating]]&gt;=85,Table4[[#This Row],[Height (cm)]]&gt;=187),"minimum","")</f>
        <v/>
      </c>
    </row>
    <row r="644" spans="10:18" x14ac:dyDescent="0.25">
      <c r="J644" t="s">
        <v>567</v>
      </c>
      <c r="K644">
        <v>25</v>
      </c>
      <c r="L644">
        <v>81</v>
      </c>
      <c r="M644">
        <v>188</v>
      </c>
      <c r="N644">
        <v>80</v>
      </c>
      <c r="O644" t="s">
        <v>2817</v>
      </c>
      <c r="P644" s="16">
        <v>30500000</v>
      </c>
      <c r="Q644" s="17" t="str">
        <f>IF(AND(Table4[[#This Row],[Age]]&lt;=28,Table4[[#This Row],[Prefered foot]]="left",Table4[[#This Row],[Value]]&lt;10000000),"candidate","rejected")</f>
        <v>rejected</v>
      </c>
      <c r="R644" s="17" t="str">
        <f>IF(OR(Table4[[#This Row],[Age]]&lt;=21,Table4[[#This Row],[Rating]]&gt;=85,Table4[[#This Row],[Height (cm)]]&gt;=187),"minimum","")</f>
        <v>minimum</v>
      </c>
    </row>
    <row r="645" spans="10:18" x14ac:dyDescent="0.25">
      <c r="J645" t="s">
        <v>568</v>
      </c>
      <c r="K645">
        <v>22</v>
      </c>
      <c r="L645">
        <v>76</v>
      </c>
      <c r="M645">
        <v>184</v>
      </c>
      <c r="N645">
        <v>80</v>
      </c>
      <c r="O645" t="s">
        <v>2816</v>
      </c>
      <c r="P645" s="16">
        <v>11500000</v>
      </c>
      <c r="Q645" s="17" t="str">
        <f>IF(AND(Table4[[#This Row],[Age]]&lt;=28,Table4[[#This Row],[Prefered foot]]="left",Table4[[#This Row],[Value]]&lt;10000000),"candidate","rejected")</f>
        <v>rejected</v>
      </c>
      <c r="R645" s="17" t="str">
        <f>IF(OR(Table4[[#This Row],[Age]]&lt;=21,Table4[[#This Row],[Rating]]&gt;=85,Table4[[#This Row],[Height (cm)]]&gt;=187),"minimum","")</f>
        <v/>
      </c>
    </row>
    <row r="646" spans="10:18" x14ac:dyDescent="0.25">
      <c r="J646" t="s">
        <v>569</v>
      </c>
      <c r="K646">
        <v>22</v>
      </c>
      <c r="L646">
        <v>72</v>
      </c>
      <c r="M646">
        <v>194</v>
      </c>
      <c r="N646">
        <v>87</v>
      </c>
      <c r="O646" t="s">
        <v>2817</v>
      </c>
      <c r="P646" s="16">
        <v>4900000</v>
      </c>
      <c r="Q646" s="17" t="str">
        <f>IF(AND(Table4[[#This Row],[Age]]&lt;=28,Table4[[#This Row],[Prefered foot]]="left",Table4[[#This Row],[Value]]&lt;10000000),"candidate","rejected")</f>
        <v>candidate</v>
      </c>
      <c r="R646" s="17" t="str">
        <f>IF(OR(Table4[[#This Row],[Age]]&lt;=21,Table4[[#This Row],[Rating]]&gt;=85,Table4[[#This Row],[Height (cm)]]&gt;=187),"minimum","")</f>
        <v>minimum</v>
      </c>
    </row>
    <row r="647" spans="10:18" x14ac:dyDescent="0.25">
      <c r="J647" t="s">
        <v>570</v>
      </c>
      <c r="K647">
        <v>20</v>
      </c>
      <c r="L647">
        <v>74</v>
      </c>
      <c r="M647">
        <v>187</v>
      </c>
      <c r="N647">
        <v>77</v>
      </c>
      <c r="O647" t="s">
        <v>2816</v>
      </c>
      <c r="P647" s="16">
        <v>9000000</v>
      </c>
      <c r="Q647" s="17" t="str">
        <f>IF(AND(Table4[[#This Row],[Age]]&lt;=28,Table4[[#This Row],[Prefered foot]]="left",Table4[[#This Row],[Value]]&lt;10000000),"candidate","rejected")</f>
        <v>rejected</v>
      </c>
      <c r="R647" s="17" t="str">
        <f>IF(OR(Table4[[#This Row],[Age]]&lt;=21,Table4[[#This Row],[Rating]]&gt;=85,Table4[[#This Row],[Height (cm)]]&gt;=187),"minimum","")</f>
        <v>minimum</v>
      </c>
    </row>
    <row r="648" spans="10:18" x14ac:dyDescent="0.25">
      <c r="J648" t="s">
        <v>571</v>
      </c>
      <c r="K648">
        <v>23</v>
      </c>
      <c r="L648">
        <v>79</v>
      </c>
      <c r="M648">
        <v>183</v>
      </c>
      <c r="N648">
        <v>86</v>
      </c>
      <c r="O648" t="s">
        <v>2816</v>
      </c>
      <c r="P648" s="16">
        <v>26500000</v>
      </c>
      <c r="Q648" s="17" t="str">
        <f>IF(AND(Table4[[#This Row],[Age]]&lt;=28,Table4[[#This Row],[Prefered foot]]="left",Table4[[#This Row],[Value]]&lt;10000000),"candidate","rejected")</f>
        <v>rejected</v>
      </c>
      <c r="R648" s="17" t="str">
        <f>IF(OR(Table4[[#This Row],[Age]]&lt;=21,Table4[[#This Row],[Rating]]&gt;=85,Table4[[#This Row],[Height (cm)]]&gt;=187),"minimum","")</f>
        <v/>
      </c>
    </row>
    <row r="649" spans="10:18" x14ac:dyDescent="0.25">
      <c r="J649" t="s">
        <v>572</v>
      </c>
      <c r="K649">
        <v>19</v>
      </c>
      <c r="L649">
        <v>71</v>
      </c>
      <c r="M649">
        <v>180</v>
      </c>
      <c r="N649">
        <v>73</v>
      </c>
      <c r="O649" t="s">
        <v>2816</v>
      </c>
      <c r="P649" s="16">
        <v>4300000</v>
      </c>
      <c r="Q649" s="17" t="str">
        <f>IF(AND(Table4[[#This Row],[Age]]&lt;=28,Table4[[#This Row],[Prefered foot]]="left",Table4[[#This Row],[Value]]&lt;10000000),"candidate","rejected")</f>
        <v>rejected</v>
      </c>
      <c r="R649" s="17" t="str">
        <f>IF(OR(Table4[[#This Row],[Age]]&lt;=21,Table4[[#This Row],[Rating]]&gt;=85,Table4[[#This Row],[Height (cm)]]&gt;=187),"minimum","")</f>
        <v>minimum</v>
      </c>
    </row>
    <row r="650" spans="10:18" x14ac:dyDescent="0.25">
      <c r="J650" t="s">
        <v>573</v>
      </c>
      <c r="K650">
        <v>16</v>
      </c>
      <c r="L650">
        <v>63</v>
      </c>
      <c r="M650">
        <v>178</v>
      </c>
      <c r="N650">
        <v>66</v>
      </c>
      <c r="O650" t="s">
        <v>2816</v>
      </c>
      <c r="P650" s="16">
        <v>1500000</v>
      </c>
      <c r="Q650" s="17" t="str">
        <f>IF(AND(Table4[[#This Row],[Age]]&lt;=28,Table4[[#This Row],[Prefered foot]]="left",Table4[[#This Row],[Value]]&lt;10000000),"candidate","rejected")</f>
        <v>rejected</v>
      </c>
      <c r="R650" s="17" t="str">
        <f>IF(OR(Table4[[#This Row],[Age]]&lt;=21,Table4[[#This Row],[Rating]]&gt;=85,Table4[[#This Row],[Height (cm)]]&gt;=187),"minimum","")</f>
        <v>minimum</v>
      </c>
    </row>
    <row r="651" spans="10:18" x14ac:dyDescent="0.25">
      <c r="J651" t="s">
        <v>574</v>
      </c>
      <c r="K651">
        <v>18</v>
      </c>
      <c r="L651">
        <v>69</v>
      </c>
      <c r="M651">
        <v>174</v>
      </c>
      <c r="N651">
        <v>66</v>
      </c>
      <c r="O651" t="s">
        <v>2817</v>
      </c>
      <c r="P651" s="16">
        <v>3200000</v>
      </c>
      <c r="Q651" s="17" t="str">
        <f>IF(AND(Table4[[#This Row],[Age]]&lt;=28,Table4[[#This Row],[Prefered foot]]="left",Table4[[#This Row],[Value]]&lt;10000000),"candidate","rejected")</f>
        <v>candidate</v>
      </c>
      <c r="R651" s="17" t="str">
        <f>IF(OR(Table4[[#This Row],[Age]]&lt;=21,Table4[[#This Row],[Rating]]&gt;=85,Table4[[#This Row],[Height (cm)]]&gt;=187),"minimum","")</f>
        <v>minimum</v>
      </c>
    </row>
    <row r="652" spans="10:18" x14ac:dyDescent="0.25">
      <c r="J652" t="s">
        <v>575</v>
      </c>
      <c r="K652">
        <v>23</v>
      </c>
      <c r="L652">
        <v>74</v>
      </c>
      <c r="M652">
        <v>196</v>
      </c>
      <c r="N652">
        <v>91</v>
      </c>
      <c r="O652" t="s">
        <v>2816</v>
      </c>
      <c r="P652" s="16">
        <v>0</v>
      </c>
      <c r="Q652" s="17" t="str">
        <f>IF(AND(Table4[[#This Row],[Age]]&lt;=28,Table4[[#This Row],[Prefered foot]]="left",Table4[[#This Row],[Value]]&lt;10000000),"candidate","rejected")</f>
        <v>rejected</v>
      </c>
      <c r="R652" s="17" t="str">
        <f>IF(OR(Table4[[#This Row],[Age]]&lt;=21,Table4[[#This Row],[Rating]]&gt;=85,Table4[[#This Row],[Height (cm)]]&gt;=187),"minimum","")</f>
        <v>minimum</v>
      </c>
    </row>
    <row r="653" spans="10:18" x14ac:dyDescent="0.25">
      <c r="J653" t="s">
        <v>576</v>
      </c>
      <c r="K653">
        <v>18</v>
      </c>
      <c r="L653">
        <v>63</v>
      </c>
      <c r="M653">
        <v>176</v>
      </c>
      <c r="N653">
        <v>65</v>
      </c>
      <c r="O653" t="s">
        <v>2816</v>
      </c>
      <c r="P653" s="16">
        <v>1500000</v>
      </c>
      <c r="Q653" s="17" t="str">
        <f>IF(AND(Table4[[#This Row],[Age]]&lt;=28,Table4[[#This Row],[Prefered foot]]="left",Table4[[#This Row],[Value]]&lt;10000000),"candidate","rejected")</f>
        <v>rejected</v>
      </c>
      <c r="R653" s="17" t="str">
        <f>IF(OR(Table4[[#This Row],[Age]]&lt;=21,Table4[[#This Row],[Rating]]&gt;=85,Table4[[#This Row],[Height (cm)]]&gt;=187),"minimum","")</f>
        <v>minimum</v>
      </c>
    </row>
    <row r="654" spans="10:18" x14ac:dyDescent="0.25">
      <c r="J654" t="s">
        <v>577</v>
      </c>
      <c r="K654">
        <v>18</v>
      </c>
      <c r="L654">
        <v>66</v>
      </c>
      <c r="M654">
        <v>180</v>
      </c>
      <c r="N654">
        <v>74</v>
      </c>
      <c r="O654" t="s">
        <v>2816</v>
      </c>
      <c r="P654" s="16">
        <v>2100000</v>
      </c>
      <c r="Q654" s="17" t="str">
        <f>IF(AND(Table4[[#This Row],[Age]]&lt;=28,Table4[[#This Row],[Prefered foot]]="left",Table4[[#This Row],[Value]]&lt;10000000),"candidate","rejected")</f>
        <v>rejected</v>
      </c>
      <c r="R654" s="17" t="str">
        <f>IF(OR(Table4[[#This Row],[Age]]&lt;=21,Table4[[#This Row],[Rating]]&gt;=85,Table4[[#This Row],[Height (cm)]]&gt;=187),"minimum","")</f>
        <v>minimum</v>
      </c>
    </row>
    <row r="655" spans="10:18" x14ac:dyDescent="0.25">
      <c r="J655" t="s">
        <v>578</v>
      </c>
      <c r="K655">
        <v>19</v>
      </c>
      <c r="L655">
        <v>70</v>
      </c>
      <c r="M655">
        <v>176</v>
      </c>
      <c r="N655">
        <v>64</v>
      </c>
      <c r="O655" t="s">
        <v>2816</v>
      </c>
      <c r="P655" s="16">
        <v>3800000</v>
      </c>
      <c r="Q655" s="17" t="str">
        <f>IF(AND(Table4[[#This Row],[Age]]&lt;=28,Table4[[#This Row],[Prefered foot]]="left",Table4[[#This Row],[Value]]&lt;10000000),"candidate","rejected")</f>
        <v>rejected</v>
      </c>
      <c r="R655" s="17" t="str">
        <f>IF(OR(Table4[[#This Row],[Age]]&lt;=21,Table4[[#This Row],[Rating]]&gt;=85,Table4[[#This Row],[Height (cm)]]&gt;=187),"minimum","")</f>
        <v>minimum</v>
      </c>
    </row>
    <row r="656" spans="10:18" x14ac:dyDescent="0.25">
      <c r="J656" t="s">
        <v>579</v>
      </c>
      <c r="K656">
        <v>17</v>
      </c>
      <c r="L656">
        <v>66</v>
      </c>
      <c r="M656">
        <v>189</v>
      </c>
      <c r="N656">
        <v>79</v>
      </c>
      <c r="O656" t="s">
        <v>2816</v>
      </c>
      <c r="P656" s="16">
        <v>2000000</v>
      </c>
      <c r="Q656" s="17" t="str">
        <f>IF(AND(Table4[[#This Row],[Age]]&lt;=28,Table4[[#This Row],[Prefered foot]]="left",Table4[[#This Row],[Value]]&lt;10000000),"candidate","rejected")</f>
        <v>rejected</v>
      </c>
      <c r="R656" s="17" t="str">
        <f>IF(OR(Table4[[#This Row],[Age]]&lt;=21,Table4[[#This Row],[Rating]]&gt;=85,Table4[[#This Row],[Height (cm)]]&gt;=187),"minimum","")</f>
        <v>minimum</v>
      </c>
    </row>
    <row r="657" spans="10:18" x14ac:dyDescent="0.25">
      <c r="J657" t="s">
        <v>580</v>
      </c>
      <c r="K657">
        <v>20</v>
      </c>
      <c r="L657">
        <v>69</v>
      </c>
      <c r="M657">
        <v>186</v>
      </c>
      <c r="N657">
        <v>77</v>
      </c>
      <c r="O657" t="s">
        <v>2816</v>
      </c>
      <c r="P657" s="16">
        <v>2900000</v>
      </c>
      <c r="Q657" s="17" t="str">
        <f>IF(AND(Table4[[#This Row],[Age]]&lt;=28,Table4[[#This Row],[Prefered foot]]="left",Table4[[#This Row],[Value]]&lt;10000000),"candidate","rejected")</f>
        <v>rejected</v>
      </c>
      <c r="R657" s="17" t="str">
        <f>IF(OR(Table4[[#This Row],[Age]]&lt;=21,Table4[[#This Row],[Rating]]&gt;=85,Table4[[#This Row],[Height (cm)]]&gt;=187),"minimum","")</f>
        <v>minimum</v>
      </c>
    </row>
    <row r="658" spans="10:18" x14ac:dyDescent="0.25">
      <c r="J658" t="s">
        <v>581</v>
      </c>
      <c r="K658">
        <v>18</v>
      </c>
      <c r="L658">
        <v>68</v>
      </c>
      <c r="M658">
        <v>172</v>
      </c>
      <c r="N658">
        <v>68</v>
      </c>
      <c r="O658" t="s">
        <v>2816</v>
      </c>
      <c r="P658" s="16">
        <v>2500000</v>
      </c>
      <c r="Q658" s="17" t="str">
        <f>IF(AND(Table4[[#This Row],[Age]]&lt;=28,Table4[[#This Row],[Prefered foot]]="left",Table4[[#This Row],[Value]]&lt;10000000),"candidate","rejected")</f>
        <v>rejected</v>
      </c>
      <c r="R658" s="17" t="str">
        <f>IF(OR(Table4[[#This Row],[Age]]&lt;=21,Table4[[#This Row],[Rating]]&gt;=85,Table4[[#This Row],[Height (cm)]]&gt;=187),"minimum","")</f>
        <v>minimum</v>
      </c>
    </row>
    <row r="659" spans="10:18" x14ac:dyDescent="0.25">
      <c r="J659" t="s">
        <v>582</v>
      </c>
      <c r="K659">
        <v>19</v>
      </c>
      <c r="L659">
        <v>68</v>
      </c>
      <c r="M659">
        <v>188</v>
      </c>
      <c r="N659">
        <v>75</v>
      </c>
      <c r="O659" t="s">
        <v>2816</v>
      </c>
      <c r="P659" s="16">
        <v>2700000</v>
      </c>
      <c r="Q659" s="17" t="str">
        <f>IF(AND(Table4[[#This Row],[Age]]&lt;=28,Table4[[#This Row],[Prefered foot]]="left",Table4[[#This Row],[Value]]&lt;10000000),"candidate","rejected")</f>
        <v>rejected</v>
      </c>
      <c r="R659" s="17" t="str">
        <f>IF(OR(Table4[[#This Row],[Age]]&lt;=21,Table4[[#This Row],[Rating]]&gt;=85,Table4[[#This Row],[Height (cm)]]&gt;=187),"minimum","")</f>
        <v>minimum</v>
      </c>
    </row>
    <row r="660" spans="10:18" x14ac:dyDescent="0.25">
      <c r="J660" t="s">
        <v>583</v>
      </c>
      <c r="K660">
        <v>17</v>
      </c>
      <c r="L660">
        <v>64</v>
      </c>
      <c r="M660">
        <v>175</v>
      </c>
      <c r="N660">
        <v>60</v>
      </c>
      <c r="O660" t="s">
        <v>2816</v>
      </c>
      <c r="P660" s="16">
        <v>1800000</v>
      </c>
      <c r="Q660" s="17" t="str">
        <f>IF(AND(Table4[[#This Row],[Age]]&lt;=28,Table4[[#This Row],[Prefered foot]]="left",Table4[[#This Row],[Value]]&lt;10000000),"candidate","rejected")</f>
        <v>rejected</v>
      </c>
      <c r="R660" s="17" t="str">
        <f>IF(OR(Table4[[#This Row],[Age]]&lt;=21,Table4[[#This Row],[Rating]]&gt;=85,Table4[[#This Row],[Height (cm)]]&gt;=187),"minimum","")</f>
        <v>minimum</v>
      </c>
    </row>
    <row r="661" spans="10:18" x14ac:dyDescent="0.25">
      <c r="J661" t="s">
        <v>584</v>
      </c>
      <c r="K661">
        <v>19</v>
      </c>
      <c r="L661">
        <v>68</v>
      </c>
      <c r="M661">
        <v>174</v>
      </c>
      <c r="N661">
        <v>73</v>
      </c>
      <c r="O661" t="s">
        <v>2817</v>
      </c>
      <c r="P661" s="16">
        <v>2900000</v>
      </c>
      <c r="Q661" s="17" t="str">
        <f>IF(AND(Table4[[#This Row],[Age]]&lt;=28,Table4[[#This Row],[Prefered foot]]="left",Table4[[#This Row],[Value]]&lt;10000000),"candidate","rejected")</f>
        <v>candidate</v>
      </c>
      <c r="R661" s="17" t="str">
        <f>IF(OR(Table4[[#This Row],[Age]]&lt;=21,Table4[[#This Row],[Rating]]&gt;=85,Table4[[#This Row],[Height (cm)]]&gt;=187),"minimum","")</f>
        <v>minimum</v>
      </c>
    </row>
    <row r="662" spans="10:18" x14ac:dyDescent="0.25">
      <c r="J662" t="s">
        <v>585</v>
      </c>
      <c r="K662">
        <v>30</v>
      </c>
      <c r="L662">
        <v>81</v>
      </c>
      <c r="M662">
        <v>180</v>
      </c>
      <c r="N662">
        <v>76</v>
      </c>
      <c r="O662" t="s">
        <v>2816</v>
      </c>
      <c r="P662" s="16">
        <v>25000000</v>
      </c>
      <c r="Q662" s="17" t="str">
        <f>IF(AND(Table4[[#This Row],[Age]]&lt;=28,Table4[[#This Row],[Prefered foot]]="left",Table4[[#This Row],[Value]]&lt;10000000),"candidate","rejected")</f>
        <v>rejected</v>
      </c>
      <c r="R662" s="17" t="str">
        <f>IF(OR(Table4[[#This Row],[Age]]&lt;=21,Table4[[#This Row],[Rating]]&gt;=85,Table4[[#This Row],[Height (cm)]]&gt;=187),"minimum","")</f>
        <v/>
      </c>
    </row>
    <row r="663" spans="10:18" x14ac:dyDescent="0.25">
      <c r="J663" t="s">
        <v>586</v>
      </c>
      <c r="K663">
        <v>27</v>
      </c>
      <c r="L663">
        <v>83</v>
      </c>
      <c r="M663">
        <v>195</v>
      </c>
      <c r="N663">
        <v>99</v>
      </c>
      <c r="O663" t="s">
        <v>2816</v>
      </c>
      <c r="P663" s="16">
        <v>38500000</v>
      </c>
      <c r="Q663" s="17" t="str">
        <f>IF(AND(Table4[[#This Row],[Age]]&lt;=28,Table4[[#This Row],[Prefered foot]]="left",Table4[[#This Row],[Value]]&lt;10000000),"candidate","rejected")</f>
        <v>rejected</v>
      </c>
      <c r="R663" s="17" t="str">
        <f>IF(OR(Table4[[#This Row],[Age]]&lt;=21,Table4[[#This Row],[Rating]]&gt;=85,Table4[[#This Row],[Height (cm)]]&gt;=187),"minimum","")</f>
        <v>minimum</v>
      </c>
    </row>
    <row r="664" spans="10:18" x14ac:dyDescent="0.25">
      <c r="J664" t="s">
        <v>538</v>
      </c>
      <c r="K664">
        <v>28</v>
      </c>
      <c r="L664">
        <v>71</v>
      </c>
      <c r="M664">
        <v>179</v>
      </c>
      <c r="N664">
        <v>68</v>
      </c>
      <c r="O664" t="s">
        <v>2816</v>
      </c>
      <c r="P664" s="16">
        <v>1900000</v>
      </c>
      <c r="Q664" s="17" t="str">
        <f>IF(AND(Table4[[#This Row],[Age]]&lt;=28,Table4[[#This Row],[Prefered foot]]="left",Table4[[#This Row],[Value]]&lt;10000000),"candidate","rejected")</f>
        <v>rejected</v>
      </c>
      <c r="R664" s="17" t="str">
        <f>IF(OR(Table4[[#This Row],[Age]]&lt;=21,Table4[[#This Row],[Rating]]&gt;=85,Table4[[#This Row],[Height (cm)]]&gt;=187),"minimum","")</f>
        <v/>
      </c>
    </row>
    <row r="665" spans="10:18" x14ac:dyDescent="0.25">
      <c r="J665" t="s">
        <v>587</v>
      </c>
      <c r="K665">
        <v>27</v>
      </c>
      <c r="L665">
        <v>83</v>
      </c>
      <c r="M665">
        <v>195</v>
      </c>
      <c r="N665">
        <v>94</v>
      </c>
      <c r="O665" t="s">
        <v>2816</v>
      </c>
      <c r="P665" s="16">
        <v>36500000</v>
      </c>
      <c r="Q665" s="17" t="str">
        <f>IF(AND(Table4[[#This Row],[Age]]&lt;=28,Table4[[#This Row],[Prefered foot]]="left",Table4[[#This Row],[Value]]&lt;10000000),"candidate","rejected")</f>
        <v>rejected</v>
      </c>
      <c r="R665" s="17" t="str">
        <f>IF(OR(Table4[[#This Row],[Age]]&lt;=21,Table4[[#This Row],[Rating]]&gt;=85,Table4[[#This Row],[Height (cm)]]&gt;=187),"minimum","")</f>
        <v>minimum</v>
      </c>
    </row>
    <row r="666" spans="10:18" x14ac:dyDescent="0.25">
      <c r="J666" t="s">
        <v>588</v>
      </c>
      <c r="K666">
        <v>30</v>
      </c>
      <c r="L666">
        <v>83</v>
      </c>
      <c r="M666">
        <v>172</v>
      </c>
      <c r="N666">
        <v>66</v>
      </c>
      <c r="O666" t="s">
        <v>2816</v>
      </c>
      <c r="P666" s="16">
        <v>35500000</v>
      </c>
      <c r="Q666" s="17" t="str">
        <f>IF(AND(Table4[[#This Row],[Age]]&lt;=28,Table4[[#This Row],[Prefered foot]]="left",Table4[[#This Row],[Value]]&lt;10000000),"candidate","rejected")</f>
        <v>rejected</v>
      </c>
      <c r="R666" s="17" t="str">
        <f>IF(OR(Table4[[#This Row],[Age]]&lt;=21,Table4[[#This Row],[Rating]]&gt;=85,Table4[[#This Row],[Height (cm)]]&gt;=187),"minimum","")</f>
        <v/>
      </c>
    </row>
    <row r="667" spans="10:18" x14ac:dyDescent="0.25">
      <c r="J667" t="s">
        <v>589</v>
      </c>
      <c r="K667">
        <v>29</v>
      </c>
      <c r="L667">
        <v>85</v>
      </c>
      <c r="M667">
        <v>183</v>
      </c>
      <c r="N667">
        <v>82</v>
      </c>
      <c r="O667" t="s">
        <v>2816</v>
      </c>
      <c r="P667" s="16">
        <v>47500000</v>
      </c>
      <c r="Q667" s="17" t="str">
        <f>IF(AND(Table4[[#This Row],[Age]]&lt;=28,Table4[[#This Row],[Prefered foot]]="left",Table4[[#This Row],[Value]]&lt;10000000),"candidate","rejected")</f>
        <v>rejected</v>
      </c>
      <c r="R667" s="17" t="str">
        <f>IF(OR(Table4[[#This Row],[Age]]&lt;=21,Table4[[#This Row],[Rating]]&gt;=85,Table4[[#This Row],[Height (cm)]]&gt;=187),"minimum","")</f>
        <v>minimum</v>
      </c>
    </row>
    <row r="668" spans="10:18" x14ac:dyDescent="0.25">
      <c r="J668" t="s">
        <v>590</v>
      </c>
      <c r="K668">
        <v>27</v>
      </c>
      <c r="L668">
        <v>83</v>
      </c>
      <c r="M668">
        <v>182</v>
      </c>
      <c r="N668">
        <v>76</v>
      </c>
      <c r="O668" t="s">
        <v>2817</v>
      </c>
      <c r="P668" s="16">
        <v>38500000</v>
      </c>
      <c r="Q668" s="17" t="str">
        <f>IF(AND(Table4[[#This Row],[Age]]&lt;=28,Table4[[#This Row],[Prefered foot]]="left",Table4[[#This Row],[Value]]&lt;10000000),"candidate","rejected")</f>
        <v>rejected</v>
      </c>
      <c r="R668" s="17" t="str">
        <f>IF(OR(Table4[[#This Row],[Age]]&lt;=21,Table4[[#This Row],[Rating]]&gt;=85,Table4[[#This Row],[Height (cm)]]&gt;=187),"minimum","")</f>
        <v/>
      </c>
    </row>
    <row r="669" spans="10:18" x14ac:dyDescent="0.25">
      <c r="J669" t="s">
        <v>591</v>
      </c>
      <c r="K669">
        <v>28</v>
      </c>
      <c r="L669">
        <v>81</v>
      </c>
      <c r="M669">
        <v>185</v>
      </c>
      <c r="N669">
        <v>74</v>
      </c>
      <c r="O669" t="s">
        <v>2816</v>
      </c>
      <c r="P669" s="16">
        <v>25000000</v>
      </c>
      <c r="Q669" s="17" t="str">
        <f>IF(AND(Table4[[#This Row],[Age]]&lt;=28,Table4[[#This Row],[Prefered foot]]="left",Table4[[#This Row],[Value]]&lt;10000000),"candidate","rejected")</f>
        <v>rejected</v>
      </c>
      <c r="R669" s="17" t="str">
        <f>IF(OR(Table4[[#This Row],[Age]]&lt;=21,Table4[[#This Row],[Rating]]&gt;=85,Table4[[#This Row],[Height (cm)]]&gt;=187),"minimum","")</f>
        <v/>
      </c>
    </row>
    <row r="670" spans="10:18" x14ac:dyDescent="0.25">
      <c r="J670" t="s">
        <v>592</v>
      </c>
      <c r="K670">
        <v>27</v>
      </c>
      <c r="L670">
        <v>80</v>
      </c>
      <c r="M670">
        <v>177</v>
      </c>
      <c r="N670">
        <v>68</v>
      </c>
      <c r="O670" t="s">
        <v>2817</v>
      </c>
      <c r="P670" s="16">
        <v>22500000</v>
      </c>
      <c r="Q670" s="17" t="str">
        <f>IF(AND(Table4[[#This Row],[Age]]&lt;=28,Table4[[#This Row],[Prefered foot]]="left",Table4[[#This Row],[Value]]&lt;10000000),"candidate","rejected")</f>
        <v>rejected</v>
      </c>
      <c r="R670" s="17" t="str">
        <f>IF(OR(Table4[[#This Row],[Age]]&lt;=21,Table4[[#This Row],[Rating]]&gt;=85,Table4[[#This Row],[Height (cm)]]&gt;=187),"minimum","")</f>
        <v/>
      </c>
    </row>
    <row r="671" spans="10:18" x14ac:dyDescent="0.25">
      <c r="J671" t="s">
        <v>593</v>
      </c>
      <c r="K671">
        <v>26</v>
      </c>
      <c r="L671">
        <v>79</v>
      </c>
      <c r="M671">
        <v>183</v>
      </c>
      <c r="N671">
        <v>74</v>
      </c>
      <c r="O671" t="s">
        <v>2816</v>
      </c>
      <c r="P671" s="16">
        <v>18500000</v>
      </c>
      <c r="Q671" s="17" t="str">
        <f>IF(AND(Table4[[#This Row],[Age]]&lt;=28,Table4[[#This Row],[Prefered foot]]="left",Table4[[#This Row],[Value]]&lt;10000000),"candidate","rejected")</f>
        <v>rejected</v>
      </c>
      <c r="R671" s="17" t="str">
        <f>IF(OR(Table4[[#This Row],[Age]]&lt;=21,Table4[[#This Row],[Rating]]&gt;=85,Table4[[#This Row],[Height (cm)]]&gt;=187),"minimum","")</f>
        <v/>
      </c>
    </row>
    <row r="672" spans="10:18" x14ac:dyDescent="0.25">
      <c r="J672" t="s">
        <v>594</v>
      </c>
      <c r="K672">
        <v>25</v>
      </c>
      <c r="L672">
        <v>76</v>
      </c>
      <c r="M672">
        <v>195</v>
      </c>
      <c r="N672">
        <v>96</v>
      </c>
      <c r="O672" t="s">
        <v>2816</v>
      </c>
      <c r="P672" s="16">
        <v>7500000</v>
      </c>
      <c r="Q672" s="17" t="str">
        <f>IF(AND(Table4[[#This Row],[Age]]&lt;=28,Table4[[#This Row],[Prefered foot]]="left",Table4[[#This Row],[Value]]&lt;10000000),"candidate","rejected")</f>
        <v>rejected</v>
      </c>
      <c r="R672" s="17" t="str">
        <f>IF(OR(Table4[[#This Row],[Age]]&lt;=21,Table4[[#This Row],[Rating]]&gt;=85,Table4[[#This Row],[Height (cm)]]&gt;=187),"minimum","")</f>
        <v>minimum</v>
      </c>
    </row>
    <row r="673" spans="10:18" x14ac:dyDescent="0.25">
      <c r="J673" t="s">
        <v>595</v>
      </c>
      <c r="K673">
        <v>27</v>
      </c>
      <c r="L673">
        <v>83</v>
      </c>
      <c r="M673">
        <v>186</v>
      </c>
      <c r="N673">
        <v>77</v>
      </c>
      <c r="O673" t="s">
        <v>2816</v>
      </c>
      <c r="P673" s="16">
        <v>42000000</v>
      </c>
      <c r="Q673" s="17" t="str">
        <f>IF(AND(Table4[[#This Row],[Age]]&lt;=28,Table4[[#This Row],[Prefered foot]]="left",Table4[[#This Row],[Value]]&lt;10000000),"candidate","rejected")</f>
        <v>rejected</v>
      </c>
      <c r="R673" s="17" t="str">
        <f>IF(OR(Table4[[#This Row],[Age]]&lt;=21,Table4[[#This Row],[Rating]]&gt;=85,Table4[[#This Row],[Height (cm)]]&gt;=187),"minimum","")</f>
        <v/>
      </c>
    </row>
    <row r="674" spans="10:18" x14ac:dyDescent="0.25">
      <c r="J674" t="s">
        <v>596</v>
      </c>
      <c r="K674">
        <v>27</v>
      </c>
      <c r="L674">
        <v>82</v>
      </c>
      <c r="M674">
        <v>187</v>
      </c>
      <c r="N674">
        <v>91</v>
      </c>
      <c r="O674" t="s">
        <v>2816</v>
      </c>
      <c r="P674" s="16">
        <v>30500000</v>
      </c>
      <c r="Q674" s="17" t="str">
        <f>IF(AND(Table4[[#This Row],[Age]]&lt;=28,Table4[[#This Row],[Prefered foot]]="left",Table4[[#This Row],[Value]]&lt;10000000),"candidate","rejected")</f>
        <v>rejected</v>
      </c>
      <c r="R674" s="17" t="str">
        <f>IF(OR(Table4[[#This Row],[Age]]&lt;=21,Table4[[#This Row],[Rating]]&gt;=85,Table4[[#This Row],[Height (cm)]]&gt;=187),"minimum","")</f>
        <v>minimum</v>
      </c>
    </row>
    <row r="675" spans="10:18" x14ac:dyDescent="0.25">
      <c r="J675" t="s">
        <v>597</v>
      </c>
      <c r="K675">
        <v>25</v>
      </c>
      <c r="L675">
        <v>79</v>
      </c>
      <c r="M675">
        <v>190</v>
      </c>
      <c r="N675">
        <v>86</v>
      </c>
      <c r="O675" t="s">
        <v>2816</v>
      </c>
      <c r="P675" s="16">
        <v>22000000</v>
      </c>
      <c r="Q675" s="17" t="str">
        <f>IF(AND(Table4[[#This Row],[Age]]&lt;=28,Table4[[#This Row],[Prefered foot]]="left",Table4[[#This Row],[Value]]&lt;10000000),"candidate","rejected")</f>
        <v>rejected</v>
      </c>
      <c r="R675" s="17" t="str">
        <f>IF(OR(Table4[[#This Row],[Age]]&lt;=21,Table4[[#This Row],[Rating]]&gt;=85,Table4[[#This Row],[Height (cm)]]&gt;=187),"minimum","")</f>
        <v>minimum</v>
      </c>
    </row>
    <row r="676" spans="10:18" x14ac:dyDescent="0.25">
      <c r="J676" t="s">
        <v>598</v>
      </c>
      <c r="K676">
        <v>25</v>
      </c>
      <c r="L676">
        <v>81</v>
      </c>
      <c r="M676">
        <v>174</v>
      </c>
      <c r="N676">
        <v>71</v>
      </c>
      <c r="O676" t="s">
        <v>2816</v>
      </c>
      <c r="P676" s="16">
        <v>33000000</v>
      </c>
      <c r="Q676" s="17" t="str">
        <f>IF(AND(Table4[[#This Row],[Age]]&lt;=28,Table4[[#This Row],[Prefered foot]]="left",Table4[[#This Row],[Value]]&lt;10000000),"candidate","rejected")</f>
        <v>rejected</v>
      </c>
      <c r="R676" s="17" t="str">
        <f>IF(OR(Table4[[#This Row],[Age]]&lt;=21,Table4[[#This Row],[Rating]]&gt;=85,Table4[[#This Row],[Height (cm)]]&gt;=187),"minimum","")</f>
        <v/>
      </c>
    </row>
    <row r="677" spans="10:18" x14ac:dyDescent="0.25">
      <c r="J677" t="s">
        <v>599</v>
      </c>
      <c r="K677">
        <v>26</v>
      </c>
      <c r="L677">
        <v>76</v>
      </c>
      <c r="M677">
        <v>181</v>
      </c>
      <c r="N677">
        <v>75</v>
      </c>
      <c r="O677" t="s">
        <v>2816</v>
      </c>
      <c r="P677" s="16">
        <v>0</v>
      </c>
      <c r="Q677" s="17" t="str">
        <f>IF(AND(Table4[[#This Row],[Age]]&lt;=28,Table4[[#This Row],[Prefered foot]]="left",Table4[[#This Row],[Value]]&lt;10000000),"candidate","rejected")</f>
        <v>rejected</v>
      </c>
      <c r="R677" s="17" t="str">
        <f>IF(OR(Table4[[#This Row],[Age]]&lt;=21,Table4[[#This Row],[Rating]]&gt;=85,Table4[[#This Row],[Height (cm)]]&gt;=187),"minimum","")</f>
        <v/>
      </c>
    </row>
    <row r="678" spans="10:18" x14ac:dyDescent="0.25">
      <c r="J678" t="s">
        <v>600</v>
      </c>
      <c r="K678">
        <v>25</v>
      </c>
      <c r="L678">
        <v>81</v>
      </c>
      <c r="M678">
        <v>174</v>
      </c>
      <c r="N678">
        <v>76</v>
      </c>
      <c r="O678" t="s">
        <v>2817</v>
      </c>
      <c r="P678" s="16">
        <v>29000000</v>
      </c>
      <c r="Q678" s="17" t="str">
        <f>IF(AND(Table4[[#This Row],[Age]]&lt;=28,Table4[[#This Row],[Prefered foot]]="left",Table4[[#This Row],[Value]]&lt;10000000),"candidate","rejected")</f>
        <v>rejected</v>
      </c>
      <c r="R678" s="17" t="str">
        <f>IF(OR(Table4[[#This Row],[Age]]&lt;=21,Table4[[#This Row],[Rating]]&gt;=85,Table4[[#This Row],[Height (cm)]]&gt;=187),"minimum","")</f>
        <v/>
      </c>
    </row>
    <row r="679" spans="10:18" x14ac:dyDescent="0.25">
      <c r="J679" t="s">
        <v>601</v>
      </c>
      <c r="K679">
        <v>24</v>
      </c>
      <c r="L679">
        <v>70</v>
      </c>
      <c r="M679">
        <v>191</v>
      </c>
      <c r="N679">
        <v>81</v>
      </c>
      <c r="O679" t="s">
        <v>2816</v>
      </c>
      <c r="P679" s="16">
        <v>2400000</v>
      </c>
      <c r="Q679" s="17" t="str">
        <f>IF(AND(Table4[[#This Row],[Age]]&lt;=28,Table4[[#This Row],[Prefered foot]]="left",Table4[[#This Row],[Value]]&lt;10000000),"candidate","rejected")</f>
        <v>rejected</v>
      </c>
      <c r="R679" s="17" t="str">
        <f>IF(OR(Table4[[#This Row],[Age]]&lt;=21,Table4[[#This Row],[Rating]]&gt;=85,Table4[[#This Row],[Height (cm)]]&gt;=187),"minimum","")</f>
        <v>minimum</v>
      </c>
    </row>
    <row r="680" spans="10:18" x14ac:dyDescent="0.25">
      <c r="J680" t="s">
        <v>602</v>
      </c>
      <c r="K680">
        <v>25</v>
      </c>
      <c r="L680">
        <v>80</v>
      </c>
      <c r="M680">
        <v>187</v>
      </c>
      <c r="N680">
        <v>83</v>
      </c>
      <c r="O680" t="s">
        <v>2816</v>
      </c>
      <c r="P680" s="16">
        <v>25500000</v>
      </c>
      <c r="Q680" s="17" t="str">
        <f>IF(AND(Table4[[#This Row],[Age]]&lt;=28,Table4[[#This Row],[Prefered foot]]="left",Table4[[#This Row],[Value]]&lt;10000000),"candidate","rejected")</f>
        <v>rejected</v>
      </c>
      <c r="R680" s="17" t="str">
        <f>IF(OR(Table4[[#This Row],[Age]]&lt;=21,Table4[[#This Row],[Rating]]&gt;=85,Table4[[#This Row],[Height (cm)]]&gt;=187),"minimum","")</f>
        <v>minimum</v>
      </c>
    </row>
    <row r="681" spans="10:18" x14ac:dyDescent="0.25">
      <c r="J681" t="s">
        <v>603</v>
      </c>
      <c r="K681">
        <v>24</v>
      </c>
      <c r="L681">
        <v>77</v>
      </c>
      <c r="M681">
        <v>190</v>
      </c>
      <c r="N681">
        <v>76</v>
      </c>
      <c r="O681" t="s">
        <v>2816</v>
      </c>
      <c r="P681" s="16">
        <v>14500000</v>
      </c>
      <c r="Q681" s="17" t="str">
        <f>IF(AND(Table4[[#This Row],[Age]]&lt;=28,Table4[[#This Row],[Prefered foot]]="left",Table4[[#This Row],[Value]]&lt;10000000),"candidate","rejected")</f>
        <v>rejected</v>
      </c>
      <c r="R681" s="17" t="str">
        <f>IF(OR(Table4[[#This Row],[Age]]&lt;=21,Table4[[#This Row],[Rating]]&gt;=85,Table4[[#This Row],[Height (cm)]]&gt;=187),"minimum","")</f>
        <v>minimum</v>
      </c>
    </row>
    <row r="682" spans="10:18" x14ac:dyDescent="0.25">
      <c r="J682" t="s">
        <v>604</v>
      </c>
      <c r="K682">
        <v>23</v>
      </c>
      <c r="L682">
        <v>66</v>
      </c>
      <c r="M682">
        <v>185</v>
      </c>
      <c r="N682">
        <v>79</v>
      </c>
      <c r="O682" t="s">
        <v>2816</v>
      </c>
      <c r="P682" s="16">
        <v>1000000</v>
      </c>
      <c r="Q682" s="17" t="str">
        <f>IF(AND(Table4[[#This Row],[Age]]&lt;=28,Table4[[#This Row],[Prefered foot]]="left",Table4[[#This Row],[Value]]&lt;10000000),"candidate","rejected")</f>
        <v>rejected</v>
      </c>
      <c r="R682" s="17" t="str">
        <f>IF(OR(Table4[[#This Row],[Age]]&lt;=21,Table4[[#This Row],[Rating]]&gt;=85,Table4[[#This Row],[Height (cm)]]&gt;=187),"minimum","")</f>
        <v/>
      </c>
    </row>
    <row r="683" spans="10:18" x14ac:dyDescent="0.25">
      <c r="J683" t="s">
        <v>605</v>
      </c>
      <c r="K683">
        <v>25</v>
      </c>
      <c r="L683">
        <v>79</v>
      </c>
      <c r="M683">
        <v>195</v>
      </c>
      <c r="N683">
        <v>90</v>
      </c>
      <c r="O683" t="s">
        <v>2816</v>
      </c>
      <c r="P683" s="16">
        <v>20500000</v>
      </c>
      <c r="Q683" s="17" t="str">
        <f>IF(AND(Table4[[#This Row],[Age]]&lt;=28,Table4[[#This Row],[Prefered foot]]="left",Table4[[#This Row],[Value]]&lt;10000000),"candidate","rejected")</f>
        <v>rejected</v>
      </c>
      <c r="R683" s="17" t="str">
        <f>IF(OR(Table4[[#This Row],[Age]]&lt;=21,Table4[[#This Row],[Rating]]&gt;=85,Table4[[#This Row],[Height (cm)]]&gt;=187),"minimum","")</f>
        <v>minimum</v>
      </c>
    </row>
    <row r="684" spans="10:18" x14ac:dyDescent="0.25">
      <c r="J684" t="s">
        <v>606</v>
      </c>
      <c r="K684">
        <v>24</v>
      </c>
      <c r="L684">
        <v>77</v>
      </c>
      <c r="M684">
        <v>196</v>
      </c>
      <c r="N684">
        <v>90</v>
      </c>
      <c r="O684" t="s">
        <v>2817</v>
      </c>
      <c r="P684" s="16">
        <v>12000000</v>
      </c>
      <c r="Q684" s="17" t="str">
        <f>IF(AND(Table4[[#This Row],[Age]]&lt;=28,Table4[[#This Row],[Prefered foot]]="left",Table4[[#This Row],[Value]]&lt;10000000),"candidate","rejected")</f>
        <v>rejected</v>
      </c>
      <c r="R684" s="17" t="str">
        <f>IF(OR(Table4[[#This Row],[Age]]&lt;=21,Table4[[#This Row],[Rating]]&gt;=85,Table4[[#This Row],[Height (cm)]]&gt;=187),"minimum","")</f>
        <v>minimum</v>
      </c>
    </row>
    <row r="685" spans="10:18" x14ac:dyDescent="0.25">
      <c r="J685" t="s">
        <v>607</v>
      </c>
      <c r="K685">
        <v>23</v>
      </c>
      <c r="L685">
        <v>67</v>
      </c>
      <c r="M685">
        <v>185</v>
      </c>
      <c r="N685">
        <v>83</v>
      </c>
      <c r="O685" t="s">
        <v>2816</v>
      </c>
      <c r="P685" s="16">
        <v>1400000</v>
      </c>
      <c r="Q685" s="17" t="str">
        <f>IF(AND(Table4[[#This Row],[Age]]&lt;=28,Table4[[#This Row],[Prefered foot]]="left",Table4[[#This Row],[Value]]&lt;10000000),"candidate","rejected")</f>
        <v>rejected</v>
      </c>
      <c r="R685" s="17" t="str">
        <f>IF(OR(Table4[[#This Row],[Age]]&lt;=21,Table4[[#This Row],[Rating]]&gt;=85,Table4[[#This Row],[Height (cm)]]&gt;=187),"minimum","")</f>
        <v/>
      </c>
    </row>
    <row r="686" spans="10:18" x14ac:dyDescent="0.25">
      <c r="J686" t="s">
        <v>608</v>
      </c>
      <c r="K686">
        <v>23</v>
      </c>
      <c r="L686">
        <v>78</v>
      </c>
      <c r="M686">
        <v>185</v>
      </c>
      <c r="N686">
        <v>76</v>
      </c>
      <c r="O686" t="s">
        <v>2817</v>
      </c>
      <c r="P686" s="16">
        <v>21000000</v>
      </c>
      <c r="Q686" s="17" t="str">
        <f>IF(AND(Table4[[#This Row],[Age]]&lt;=28,Table4[[#This Row],[Prefered foot]]="left",Table4[[#This Row],[Value]]&lt;10000000),"candidate","rejected")</f>
        <v>rejected</v>
      </c>
      <c r="R686" s="17" t="str">
        <f>IF(OR(Table4[[#This Row],[Age]]&lt;=21,Table4[[#This Row],[Rating]]&gt;=85,Table4[[#This Row],[Height (cm)]]&gt;=187),"minimum","")</f>
        <v/>
      </c>
    </row>
    <row r="687" spans="10:18" x14ac:dyDescent="0.25">
      <c r="J687" t="s">
        <v>609</v>
      </c>
      <c r="K687">
        <v>22</v>
      </c>
      <c r="L687">
        <v>77</v>
      </c>
      <c r="M687">
        <v>175</v>
      </c>
      <c r="N687">
        <v>70</v>
      </c>
      <c r="O687" t="s">
        <v>2816</v>
      </c>
      <c r="P687" s="16">
        <v>15000000</v>
      </c>
      <c r="Q687" s="17" t="str">
        <f>IF(AND(Table4[[#This Row],[Age]]&lt;=28,Table4[[#This Row],[Prefered foot]]="left",Table4[[#This Row],[Value]]&lt;10000000),"candidate","rejected")</f>
        <v>rejected</v>
      </c>
      <c r="R687" s="17" t="str">
        <f>IF(OR(Table4[[#This Row],[Age]]&lt;=21,Table4[[#This Row],[Rating]]&gt;=85,Table4[[#This Row],[Height (cm)]]&gt;=187),"minimum","")</f>
        <v/>
      </c>
    </row>
    <row r="688" spans="10:18" x14ac:dyDescent="0.25">
      <c r="J688" t="s">
        <v>610</v>
      </c>
      <c r="K688">
        <v>23</v>
      </c>
      <c r="L688">
        <v>86</v>
      </c>
      <c r="M688">
        <v>181</v>
      </c>
      <c r="N688">
        <v>79</v>
      </c>
      <c r="O688" t="s">
        <v>2816</v>
      </c>
      <c r="P688" s="16">
        <v>84000000</v>
      </c>
      <c r="Q688" s="17" t="str">
        <f>IF(AND(Table4[[#This Row],[Age]]&lt;=28,Table4[[#This Row],[Prefered foot]]="left",Table4[[#This Row],[Value]]&lt;10000000),"candidate","rejected")</f>
        <v>rejected</v>
      </c>
      <c r="R688" s="17" t="str">
        <f>IF(OR(Table4[[#This Row],[Age]]&lt;=21,Table4[[#This Row],[Rating]]&gt;=85,Table4[[#This Row],[Height (cm)]]&gt;=187),"minimum","")</f>
        <v>minimum</v>
      </c>
    </row>
    <row r="689" spans="10:18" x14ac:dyDescent="0.25">
      <c r="J689" t="s">
        <v>611</v>
      </c>
      <c r="K689">
        <v>22</v>
      </c>
      <c r="L689">
        <v>78</v>
      </c>
      <c r="M689">
        <v>182</v>
      </c>
      <c r="N689">
        <v>82</v>
      </c>
      <c r="O689" t="s">
        <v>2816</v>
      </c>
      <c r="P689" s="16">
        <v>20500000</v>
      </c>
      <c r="Q689" s="17" t="str">
        <f>IF(AND(Table4[[#This Row],[Age]]&lt;=28,Table4[[#This Row],[Prefered foot]]="left",Table4[[#This Row],[Value]]&lt;10000000),"candidate","rejected")</f>
        <v>rejected</v>
      </c>
      <c r="R689" s="17" t="str">
        <f>IF(OR(Table4[[#This Row],[Age]]&lt;=21,Table4[[#This Row],[Rating]]&gt;=85,Table4[[#This Row],[Height (cm)]]&gt;=187),"minimum","")</f>
        <v/>
      </c>
    </row>
    <row r="690" spans="10:18" x14ac:dyDescent="0.25">
      <c r="J690" t="s">
        <v>612</v>
      </c>
      <c r="K690">
        <v>22</v>
      </c>
      <c r="L690">
        <v>75</v>
      </c>
      <c r="M690">
        <v>175</v>
      </c>
      <c r="N690">
        <v>64</v>
      </c>
      <c r="O690" t="s">
        <v>2816</v>
      </c>
      <c r="P690" s="16">
        <v>8500000</v>
      </c>
      <c r="Q690" s="17" t="str">
        <f>IF(AND(Table4[[#This Row],[Age]]&lt;=28,Table4[[#This Row],[Prefered foot]]="left",Table4[[#This Row],[Value]]&lt;10000000),"candidate","rejected")</f>
        <v>rejected</v>
      </c>
      <c r="R690" s="17" t="str">
        <f>IF(OR(Table4[[#This Row],[Age]]&lt;=21,Table4[[#This Row],[Rating]]&gt;=85,Table4[[#This Row],[Height (cm)]]&gt;=187),"minimum","")</f>
        <v/>
      </c>
    </row>
    <row r="691" spans="10:18" x14ac:dyDescent="0.25">
      <c r="J691" t="s">
        <v>613</v>
      </c>
      <c r="K691">
        <v>23</v>
      </c>
      <c r="L691">
        <v>79</v>
      </c>
      <c r="M691">
        <v>180</v>
      </c>
      <c r="N691">
        <v>73</v>
      </c>
      <c r="O691" t="s">
        <v>2816</v>
      </c>
      <c r="P691" s="16">
        <v>26500000</v>
      </c>
      <c r="Q691" s="17" t="str">
        <f>IF(AND(Table4[[#This Row],[Age]]&lt;=28,Table4[[#This Row],[Prefered foot]]="left",Table4[[#This Row],[Value]]&lt;10000000),"candidate","rejected")</f>
        <v>rejected</v>
      </c>
      <c r="R691" s="17" t="str">
        <f>IF(OR(Table4[[#This Row],[Age]]&lt;=21,Table4[[#This Row],[Rating]]&gt;=85,Table4[[#This Row],[Height (cm)]]&gt;=187),"minimum","")</f>
        <v/>
      </c>
    </row>
    <row r="692" spans="10:18" x14ac:dyDescent="0.25">
      <c r="J692" t="s">
        <v>614</v>
      </c>
      <c r="K692">
        <v>23</v>
      </c>
      <c r="L692">
        <v>76</v>
      </c>
      <c r="M692">
        <v>192</v>
      </c>
      <c r="N692">
        <v>88</v>
      </c>
      <c r="O692" t="s">
        <v>2816</v>
      </c>
      <c r="P692" s="16">
        <v>14000000</v>
      </c>
      <c r="Q692" s="17" t="str">
        <f>IF(AND(Table4[[#This Row],[Age]]&lt;=28,Table4[[#This Row],[Prefered foot]]="left",Table4[[#This Row],[Value]]&lt;10000000),"candidate","rejected")</f>
        <v>rejected</v>
      </c>
      <c r="R692" s="17" t="str">
        <f>IF(OR(Table4[[#This Row],[Age]]&lt;=21,Table4[[#This Row],[Rating]]&gt;=85,Table4[[#This Row],[Height (cm)]]&gt;=187),"minimum","")</f>
        <v>minimum</v>
      </c>
    </row>
    <row r="693" spans="10:18" x14ac:dyDescent="0.25">
      <c r="J693" t="s">
        <v>615</v>
      </c>
      <c r="K693">
        <v>22</v>
      </c>
      <c r="L693">
        <v>74</v>
      </c>
      <c r="M693">
        <v>183</v>
      </c>
      <c r="N693">
        <v>72</v>
      </c>
      <c r="O693" t="s">
        <v>2816</v>
      </c>
      <c r="P693" s="16">
        <v>6500000</v>
      </c>
      <c r="Q693" s="17" t="str">
        <f>IF(AND(Table4[[#This Row],[Age]]&lt;=28,Table4[[#This Row],[Prefered foot]]="left",Table4[[#This Row],[Value]]&lt;10000000),"candidate","rejected")</f>
        <v>rejected</v>
      </c>
      <c r="R693" s="17" t="str">
        <f>IF(OR(Table4[[#This Row],[Age]]&lt;=21,Table4[[#This Row],[Rating]]&gt;=85,Table4[[#This Row],[Height (cm)]]&gt;=187),"minimum","")</f>
        <v/>
      </c>
    </row>
    <row r="694" spans="10:18" x14ac:dyDescent="0.25">
      <c r="J694" t="s">
        <v>616</v>
      </c>
      <c r="K694">
        <v>22</v>
      </c>
      <c r="L694">
        <v>76</v>
      </c>
      <c r="M694">
        <v>186</v>
      </c>
      <c r="N694">
        <v>78</v>
      </c>
      <c r="O694" t="s">
        <v>2816</v>
      </c>
      <c r="P694" s="16">
        <v>11000000</v>
      </c>
      <c r="Q694" s="17" t="str">
        <f>IF(AND(Table4[[#This Row],[Age]]&lt;=28,Table4[[#This Row],[Prefered foot]]="left",Table4[[#This Row],[Value]]&lt;10000000),"candidate","rejected")</f>
        <v>rejected</v>
      </c>
      <c r="R694" s="17" t="str">
        <f>IF(OR(Table4[[#This Row],[Age]]&lt;=21,Table4[[#This Row],[Rating]]&gt;=85,Table4[[#This Row],[Height (cm)]]&gt;=187),"minimum","")</f>
        <v/>
      </c>
    </row>
    <row r="695" spans="10:18" x14ac:dyDescent="0.25">
      <c r="J695" t="s">
        <v>617</v>
      </c>
      <c r="K695">
        <v>21</v>
      </c>
      <c r="L695">
        <v>75</v>
      </c>
      <c r="M695">
        <v>175</v>
      </c>
      <c r="N695">
        <v>74</v>
      </c>
      <c r="O695" t="s">
        <v>2816</v>
      </c>
      <c r="P695" s="16">
        <v>12500000</v>
      </c>
      <c r="Q695" s="17" t="str">
        <f>IF(AND(Table4[[#This Row],[Age]]&lt;=28,Table4[[#This Row],[Prefered foot]]="left",Table4[[#This Row],[Value]]&lt;10000000),"candidate","rejected")</f>
        <v>rejected</v>
      </c>
      <c r="R695" s="17" t="str">
        <f>IF(OR(Table4[[#This Row],[Age]]&lt;=21,Table4[[#This Row],[Rating]]&gt;=85,Table4[[#This Row],[Height (cm)]]&gt;=187),"minimum","")</f>
        <v>minimum</v>
      </c>
    </row>
    <row r="696" spans="10:18" x14ac:dyDescent="0.25">
      <c r="J696" t="s">
        <v>618</v>
      </c>
      <c r="K696">
        <v>22</v>
      </c>
      <c r="L696">
        <v>75</v>
      </c>
      <c r="M696">
        <v>177</v>
      </c>
      <c r="N696">
        <v>69</v>
      </c>
      <c r="O696" t="s">
        <v>2816</v>
      </c>
      <c r="P696" s="16">
        <v>12500000</v>
      </c>
      <c r="Q696" s="17" t="str">
        <f>IF(AND(Table4[[#This Row],[Age]]&lt;=28,Table4[[#This Row],[Prefered foot]]="left",Table4[[#This Row],[Value]]&lt;10000000),"candidate","rejected")</f>
        <v>rejected</v>
      </c>
      <c r="R696" s="17" t="str">
        <f>IF(OR(Table4[[#This Row],[Age]]&lt;=21,Table4[[#This Row],[Rating]]&gt;=85,Table4[[#This Row],[Height (cm)]]&gt;=187),"minimum","")</f>
        <v/>
      </c>
    </row>
    <row r="697" spans="10:18" x14ac:dyDescent="0.25">
      <c r="J697" t="s">
        <v>619</v>
      </c>
      <c r="K697">
        <v>21</v>
      </c>
      <c r="L697">
        <v>76</v>
      </c>
      <c r="M697">
        <v>185</v>
      </c>
      <c r="N697">
        <v>72</v>
      </c>
      <c r="O697" t="s">
        <v>2816</v>
      </c>
      <c r="P697" s="16">
        <v>11500000</v>
      </c>
      <c r="Q697" s="17" t="str">
        <f>IF(AND(Table4[[#This Row],[Age]]&lt;=28,Table4[[#This Row],[Prefered foot]]="left",Table4[[#This Row],[Value]]&lt;10000000),"candidate","rejected")</f>
        <v>rejected</v>
      </c>
      <c r="R697" s="17" t="str">
        <f>IF(OR(Table4[[#This Row],[Age]]&lt;=21,Table4[[#This Row],[Rating]]&gt;=85,Table4[[#This Row],[Height (cm)]]&gt;=187),"minimum","")</f>
        <v>minimum</v>
      </c>
    </row>
    <row r="698" spans="10:18" x14ac:dyDescent="0.25">
      <c r="J698" t="s">
        <v>620</v>
      </c>
      <c r="K698">
        <v>23</v>
      </c>
      <c r="L698">
        <v>71</v>
      </c>
      <c r="M698">
        <v>173</v>
      </c>
      <c r="N698">
        <v>67</v>
      </c>
      <c r="O698" t="s">
        <v>2816</v>
      </c>
      <c r="P698" s="16">
        <v>2800000</v>
      </c>
      <c r="Q698" s="17" t="str">
        <f>IF(AND(Table4[[#This Row],[Age]]&lt;=28,Table4[[#This Row],[Prefered foot]]="left",Table4[[#This Row],[Value]]&lt;10000000),"candidate","rejected")</f>
        <v>rejected</v>
      </c>
      <c r="R698" s="17" t="str">
        <f>IF(OR(Table4[[#This Row],[Age]]&lt;=21,Table4[[#This Row],[Rating]]&gt;=85,Table4[[#This Row],[Height (cm)]]&gt;=187),"minimum","")</f>
        <v/>
      </c>
    </row>
    <row r="699" spans="10:18" x14ac:dyDescent="0.25">
      <c r="J699" t="s">
        <v>498</v>
      </c>
      <c r="K699">
        <v>22</v>
      </c>
      <c r="L699">
        <v>78</v>
      </c>
      <c r="M699">
        <v>183</v>
      </c>
      <c r="N699">
        <v>79</v>
      </c>
      <c r="O699" t="s">
        <v>2817</v>
      </c>
      <c r="P699" s="16">
        <v>14500000</v>
      </c>
      <c r="Q699" s="17" t="str">
        <f>IF(AND(Table4[[#This Row],[Age]]&lt;=28,Table4[[#This Row],[Prefered foot]]="left",Table4[[#This Row],[Value]]&lt;10000000),"candidate","rejected")</f>
        <v>rejected</v>
      </c>
      <c r="R699" s="17" t="str">
        <f>IF(OR(Table4[[#This Row],[Age]]&lt;=21,Table4[[#This Row],[Rating]]&gt;=85,Table4[[#This Row],[Height (cm)]]&gt;=187),"minimum","")</f>
        <v/>
      </c>
    </row>
    <row r="700" spans="10:18" x14ac:dyDescent="0.25">
      <c r="J700" t="s">
        <v>621</v>
      </c>
      <c r="K700">
        <v>20</v>
      </c>
      <c r="L700">
        <v>73</v>
      </c>
      <c r="M700">
        <v>185</v>
      </c>
      <c r="N700">
        <v>74</v>
      </c>
      <c r="O700" t="s">
        <v>2816</v>
      </c>
      <c r="P700" s="16">
        <v>6500000</v>
      </c>
      <c r="Q700" s="17" t="str">
        <f>IF(AND(Table4[[#This Row],[Age]]&lt;=28,Table4[[#This Row],[Prefered foot]]="left",Table4[[#This Row],[Value]]&lt;10000000),"candidate","rejected")</f>
        <v>rejected</v>
      </c>
      <c r="R700" s="17" t="str">
        <f>IF(OR(Table4[[#This Row],[Age]]&lt;=21,Table4[[#This Row],[Rating]]&gt;=85,Table4[[#This Row],[Height (cm)]]&gt;=187),"minimum","")</f>
        <v>minimum</v>
      </c>
    </row>
    <row r="701" spans="10:18" x14ac:dyDescent="0.25">
      <c r="J701" t="s">
        <v>622</v>
      </c>
      <c r="K701">
        <v>23</v>
      </c>
      <c r="L701">
        <v>75</v>
      </c>
      <c r="M701">
        <v>178</v>
      </c>
      <c r="N701">
        <v>78</v>
      </c>
      <c r="O701" t="s">
        <v>2816</v>
      </c>
      <c r="P701" s="16">
        <v>9000000</v>
      </c>
      <c r="Q701" s="17" t="str">
        <f>IF(AND(Table4[[#This Row],[Age]]&lt;=28,Table4[[#This Row],[Prefered foot]]="left",Table4[[#This Row],[Value]]&lt;10000000),"candidate","rejected")</f>
        <v>rejected</v>
      </c>
      <c r="R701" s="17" t="str">
        <f>IF(OR(Table4[[#This Row],[Age]]&lt;=21,Table4[[#This Row],[Rating]]&gt;=85,Table4[[#This Row],[Height (cm)]]&gt;=187),"minimum","")</f>
        <v/>
      </c>
    </row>
    <row r="702" spans="10:18" x14ac:dyDescent="0.25">
      <c r="J702" t="s">
        <v>623</v>
      </c>
      <c r="K702">
        <v>25</v>
      </c>
      <c r="L702">
        <v>78</v>
      </c>
      <c r="M702">
        <v>173</v>
      </c>
      <c r="N702">
        <v>68</v>
      </c>
      <c r="O702" t="s">
        <v>2817</v>
      </c>
      <c r="P702" s="16">
        <v>17000000</v>
      </c>
      <c r="Q702" s="17" t="str">
        <f>IF(AND(Table4[[#This Row],[Age]]&lt;=28,Table4[[#This Row],[Prefered foot]]="left",Table4[[#This Row],[Value]]&lt;10000000),"candidate","rejected")</f>
        <v>rejected</v>
      </c>
      <c r="R702" s="17" t="str">
        <f>IF(OR(Table4[[#This Row],[Age]]&lt;=21,Table4[[#This Row],[Rating]]&gt;=85,Table4[[#This Row],[Height (cm)]]&gt;=187),"minimum","")</f>
        <v/>
      </c>
    </row>
    <row r="703" spans="10:18" x14ac:dyDescent="0.25">
      <c r="J703" t="s">
        <v>624</v>
      </c>
      <c r="K703">
        <v>21</v>
      </c>
      <c r="L703">
        <v>79</v>
      </c>
      <c r="M703">
        <v>189</v>
      </c>
      <c r="N703">
        <v>78</v>
      </c>
      <c r="O703" t="s">
        <v>2816</v>
      </c>
      <c r="P703" s="16">
        <v>23000000</v>
      </c>
      <c r="Q703" s="17" t="str">
        <f>IF(AND(Table4[[#This Row],[Age]]&lt;=28,Table4[[#This Row],[Prefered foot]]="left",Table4[[#This Row],[Value]]&lt;10000000),"candidate","rejected")</f>
        <v>rejected</v>
      </c>
      <c r="R703" s="17" t="str">
        <f>IF(OR(Table4[[#This Row],[Age]]&lt;=21,Table4[[#This Row],[Rating]]&gt;=85,Table4[[#This Row],[Height (cm)]]&gt;=187),"minimum","")</f>
        <v>minimum</v>
      </c>
    </row>
    <row r="704" spans="10:18" x14ac:dyDescent="0.25">
      <c r="J704" t="s">
        <v>625</v>
      </c>
      <c r="K704">
        <v>20</v>
      </c>
      <c r="L704">
        <v>74</v>
      </c>
      <c r="M704">
        <v>183</v>
      </c>
      <c r="N704">
        <v>78</v>
      </c>
      <c r="O704" t="s">
        <v>2816</v>
      </c>
      <c r="P704" s="16">
        <v>8500000</v>
      </c>
      <c r="Q704" s="17" t="str">
        <f>IF(AND(Table4[[#This Row],[Age]]&lt;=28,Table4[[#This Row],[Prefered foot]]="left",Table4[[#This Row],[Value]]&lt;10000000),"candidate","rejected")</f>
        <v>rejected</v>
      </c>
      <c r="R704" s="17" t="str">
        <f>IF(OR(Table4[[#This Row],[Age]]&lt;=21,Table4[[#This Row],[Rating]]&gt;=85,Table4[[#This Row],[Height (cm)]]&gt;=187),"minimum","")</f>
        <v>minimum</v>
      </c>
    </row>
    <row r="705" spans="10:18" x14ac:dyDescent="0.25">
      <c r="J705" t="s">
        <v>626</v>
      </c>
      <c r="K705">
        <v>21</v>
      </c>
      <c r="L705">
        <v>74</v>
      </c>
      <c r="M705">
        <v>184</v>
      </c>
      <c r="N705">
        <v>76</v>
      </c>
      <c r="O705" t="s">
        <v>2816</v>
      </c>
      <c r="P705" s="16">
        <v>7000000</v>
      </c>
      <c r="Q705" s="17" t="str">
        <f>IF(AND(Table4[[#This Row],[Age]]&lt;=28,Table4[[#This Row],[Prefered foot]]="left",Table4[[#This Row],[Value]]&lt;10000000),"candidate","rejected")</f>
        <v>rejected</v>
      </c>
      <c r="R705" s="17" t="str">
        <f>IF(OR(Table4[[#This Row],[Age]]&lt;=21,Table4[[#This Row],[Rating]]&gt;=85,Table4[[#This Row],[Height (cm)]]&gt;=187),"minimum","")</f>
        <v>minimum</v>
      </c>
    </row>
    <row r="706" spans="10:18" x14ac:dyDescent="0.25">
      <c r="J706" t="s">
        <v>627</v>
      </c>
      <c r="K706">
        <v>23</v>
      </c>
      <c r="L706">
        <v>81</v>
      </c>
      <c r="M706">
        <v>191</v>
      </c>
      <c r="N706">
        <v>83</v>
      </c>
      <c r="O706" t="s">
        <v>2816</v>
      </c>
      <c r="P706" s="16">
        <v>33000000</v>
      </c>
      <c r="Q706" s="17" t="str">
        <f>IF(AND(Table4[[#This Row],[Age]]&lt;=28,Table4[[#This Row],[Prefered foot]]="left",Table4[[#This Row],[Value]]&lt;10000000),"candidate","rejected")</f>
        <v>rejected</v>
      </c>
      <c r="R706" s="17" t="str">
        <f>IF(OR(Table4[[#This Row],[Age]]&lt;=21,Table4[[#This Row],[Rating]]&gt;=85,Table4[[#This Row],[Height (cm)]]&gt;=187),"minimum","")</f>
        <v>minimum</v>
      </c>
    </row>
    <row r="707" spans="10:18" x14ac:dyDescent="0.25">
      <c r="J707" t="s">
        <v>628</v>
      </c>
      <c r="K707">
        <v>21</v>
      </c>
      <c r="L707">
        <v>69</v>
      </c>
      <c r="M707">
        <v>183</v>
      </c>
      <c r="N707">
        <v>77</v>
      </c>
      <c r="O707" t="s">
        <v>2817</v>
      </c>
      <c r="P707" s="16">
        <v>2000000</v>
      </c>
      <c r="Q707" s="17" t="str">
        <f>IF(AND(Table4[[#This Row],[Age]]&lt;=28,Table4[[#This Row],[Prefered foot]]="left",Table4[[#This Row],[Value]]&lt;10000000),"candidate","rejected")</f>
        <v>candidate</v>
      </c>
      <c r="R707" s="17" t="str">
        <f>IF(OR(Table4[[#This Row],[Age]]&lt;=21,Table4[[#This Row],[Rating]]&gt;=85,Table4[[#This Row],[Height (cm)]]&gt;=187),"minimum","")</f>
        <v>minimum</v>
      </c>
    </row>
    <row r="708" spans="10:18" x14ac:dyDescent="0.25">
      <c r="J708" t="s">
        <v>503</v>
      </c>
      <c r="K708">
        <v>21</v>
      </c>
      <c r="L708">
        <v>74</v>
      </c>
      <c r="M708">
        <v>189</v>
      </c>
      <c r="N708">
        <v>71</v>
      </c>
      <c r="O708" t="s">
        <v>2817</v>
      </c>
      <c r="P708" s="16">
        <v>8000000</v>
      </c>
      <c r="Q708" s="17" t="str">
        <f>IF(AND(Table4[[#This Row],[Age]]&lt;=28,Table4[[#This Row],[Prefered foot]]="left",Table4[[#This Row],[Value]]&lt;10000000),"candidate","rejected")</f>
        <v>candidate</v>
      </c>
      <c r="R708" s="17" t="str">
        <f>IF(OR(Table4[[#This Row],[Age]]&lt;=21,Table4[[#This Row],[Rating]]&gt;=85,Table4[[#This Row],[Height (cm)]]&gt;=187),"minimum","")</f>
        <v>minimum</v>
      </c>
    </row>
    <row r="709" spans="10:18" x14ac:dyDescent="0.25">
      <c r="J709" t="s">
        <v>629</v>
      </c>
      <c r="K709">
        <v>21</v>
      </c>
      <c r="L709">
        <v>71</v>
      </c>
      <c r="M709">
        <v>170</v>
      </c>
      <c r="N709">
        <v>59</v>
      </c>
      <c r="O709" t="s">
        <v>2816</v>
      </c>
      <c r="P709" s="16">
        <v>4200000</v>
      </c>
      <c r="Q709" s="17" t="str">
        <f>IF(AND(Table4[[#This Row],[Age]]&lt;=28,Table4[[#This Row],[Prefered foot]]="left",Table4[[#This Row],[Value]]&lt;10000000),"candidate","rejected")</f>
        <v>rejected</v>
      </c>
      <c r="R709" s="17" t="str">
        <f>IF(OR(Table4[[#This Row],[Age]]&lt;=21,Table4[[#This Row],[Rating]]&gt;=85,Table4[[#This Row],[Height (cm)]]&gt;=187),"minimum","")</f>
        <v>minimum</v>
      </c>
    </row>
    <row r="710" spans="10:18" x14ac:dyDescent="0.25">
      <c r="J710" t="s">
        <v>630</v>
      </c>
      <c r="K710">
        <v>23</v>
      </c>
      <c r="L710">
        <v>71</v>
      </c>
      <c r="M710">
        <v>186</v>
      </c>
      <c r="N710">
        <v>86</v>
      </c>
      <c r="O710" t="s">
        <v>2816</v>
      </c>
      <c r="P710" s="16">
        <v>2600000</v>
      </c>
      <c r="Q710" s="17" t="str">
        <f>IF(AND(Table4[[#This Row],[Age]]&lt;=28,Table4[[#This Row],[Prefered foot]]="left",Table4[[#This Row],[Value]]&lt;10000000),"candidate","rejected")</f>
        <v>rejected</v>
      </c>
      <c r="R710" s="17" t="str">
        <f>IF(OR(Table4[[#This Row],[Age]]&lt;=21,Table4[[#This Row],[Rating]]&gt;=85,Table4[[#This Row],[Height (cm)]]&gt;=187),"minimum","")</f>
        <v/>
      </c>
    </row>
    <row r="711" spans="10:18" x14ac:dyDescent="0.25">
      <c r="J711" t="s">
        <v>631</v>
      </c>
      <c r="K711">
        <v>24</v>
      </c>
      <c r="L711">
        <v>72</v>
      </c>
      <c r="M711">
        <v>170</v>
      </c>
      <c r="N711">
        <v>68</v>
      </c>
      <c r="O711" t="s">
        <v>2816</v>
      </c>
      <c r="P711" s="16">
        <v>0</v>
      </c>
      <c r="Q711" s="17" t="str">
        <f>IF(AND(Table4[[#This Row],[Age]]&lt;=28,Table4[[#This Row],[Prefered foot]]="left",Table4[[#This Row],[Value]]&lt;10000000),"candidate","rejected")</f>
        <v>rejected</v>
      </c>
      <c r="R711" s="17" t="str">
        <f>IF(OR(Table4[[#This Row],[Age]]&lt;=21,Table4[[#This Row],[Rating]]&gt;=85,Table4[[#This Row],[Height (cm)]]&gt;=187),"minimum","")</f>
        <v/>
      </c>
    </row>
    <row r="712" spans="10:18" x14ac:dyDescent="0.25">
      <c r="J712" t="s">
        <v>632</v>
      </c>
      <c r="K712">
        <v>23</v>
      </c>
      <c r="L712">
        <v>77</v>
      </c>
      <c r="M712">
        <v>182</v>
      </c>
      <c r="N712">
        <v>77</v>
      </c>
      <c r="O712" t="s">
        <v>2817</v>
      </c>
      <c r="P712" s="16">
        <v>20000000</v>
      </c>
      <c r="Q712" s="17" t="str">
        <f>IF(AND(Table4[[#This Row],[Age]]&lt;=28,Table4[[#This Row],[Prefered foot]]="left",Table4[[#This Row],[Value]]&lt;10000000),"candidate","rejected")</f>
        <v>rejected</v>
      </c>
      <c r="R712" s="17" t="str">
        <f>IF(OR(Table4[[#This Row],[Age]]&lt;=21,Table4[[#This Row],[Rating]]&gt;=85,Table4[[#This Row],[Height (cm)]]&gt;=187),"minimum","")</f>
        <v/>
      </c>
    </row>
    <row r="713" spans="10:18" x14ac:dyDescent="0.25">
      <c r="J713" t="s">
        <v>511</v>
      </c>
      <c r="K713">
        <v>20</v>
      </c>
      <c r="L713">
        <v>75</v>
      </c>
      <c r="M713">
        <v>177</v>
      </c>
      <c r="N713">
        <v>68</v>
      </c>
      <c r="O713" t="s">
        <v>2816</v>
      </c>
      <c r="P713" s="16">
        <v>12500000</v>
      </c>
      <c r="Q713" s="17" t="str">
        <f>IF(AND(Table4[[#This Row],[Age]]&lt;=28,Table4[[#This Row],[Prefered foot]]="left",Table4[[#This Row],[Value]]&lt;10000000),"candidate","rejected")</f>
        <v>rejected</v>
      </c>
      <c r="R713" s="17" t="str">
        <f>IF(OR(Table4[[#This Row],[Age]]&lt;=21,Table4[[#This Row],[Rating]]&gt;=85,Table4[[#This Row],[Height (cm)]]&gt;=187),"minimum","")</f>
        <v>minimum</v>
      </c>
    </row>
    <row r="714" spans="10:18" x14ac:dyDescent="0.25">
      <c r="J714" t="s">
        <v>633</v>
      </c>
      <c r="K714">
        <v>21</v>
      </c>
      <c r="L714">
        <v>72</v>
      </c>
      <c r="M714">
        <v>191</v>
      </c>
      <c r="N714">
        <v>80</v>
      </c>
      <c r="O714" t="s">
        <v>2816</v>
      </c>
      <c r="P714" s="16">
        <v>5500000</v>
      </c>
      <c r="Q714" s="17" t="str">
        <f>IF(AND(Table4[[#This Row],[Age]]&lt;=28,Table4[[#This Row],[Prefered foot]]="left",Table4[[#This Row],[Value]]&lt;10000000),"candidate","rejected")</f>
        <v>rejected</v>
      </c>
      <c r="R714" s="17" t="str">
        <f>IF(OR(Table4[[#This Row],[Age]]&lt;=21,Table4[[#This Row],[Rating]]&gt;=85,Table4[[#This Row],[Height (cm)]]&gt;=187),"minimum","")</f>
        <v>minimum</v>
      </c>
    </row>
    <row r="715" spans="10:18" x14ac:dyDescent="0.25">
      <c r="J715" t="s">
        <v>634</v>
      </c>
      <c r="K715">
        <v>19</v>
      </c>
      <c r="L715">
        <v>64</v>
      </c>
      <c r="M715">
        <v>179</v>
      </c>
      <c r="N715">
        <v>73</v>
      </c>
      <c r="O715" t="s">
        <v>2816</v>
      </c>
      <c r="P715" s="16">
        <v>1400000</v>
      </c>
      <c r="Q715" s="17" t="str">
        <f>IF(AND(Table4[[#This Row],[Age]]&lt;=28,Table4[[#This Row],[Prefered foot]]="left",Table4[[#This Row],[Value]]&lt;10000000),"candidate","rejected")</f>
        <v>rejected</v>
      </c>
      <c r="R715" s="17" t="str">
        <f>IF(OR(Table4[[#This Row],[Age]]&lt;=21,Table4[[#This Row],[Rating]]&gt;=85,Table4[[#This Row],[Height (cm)]]&gt;=187),"minimum","")</f>
        <v>minimum</v>
      </c>
    </row>
    <row r="716" spans="10:18" x14ac:dyDescent="0.25">
      <c r="J716" t="s">
        <v>635</v>
      </c>
      <c r="K716">
        <v>22</v>
      </c>
      <c r="L716">
        <v>72</v>
      </c>
      <c r="M716">
        <v>185</v>
      </c>
      <c r="N716">
        <v>79</v>
      </c>
      <c r="O716" t="s">
        <v>2816</v>
      </c>
      <c r="P716" s="16">
        <v>7000000</v>
      </c>
      <c r="Q716" s="17" t="str">
        <f>IF(AND(Table4[[#This Row],[Age]]&lt;=28,Table4[[#This Row],[Prefered foot]]="left",Table4[[#This Row],[Value]]&lt;10000000),"candidate","rejected")</f>
        <v>rejected</v>
      </c>
      <c r="R716" s="17" t="str">
        <f>IF(OR(Table4[[#This Row],[Age]]&lt;=21,Table4[[#This Row],[Rating]]&gt;=85,Table4[[#This Row],[Height (cm)]]&gt;=187),"minimum","")</f>
        <v/>
      </c>
    </row>
    <row r="717" spans="10:18" x14ac:dyDescent="0.25">
      <c r="J717" t="s">
        <v>636</v>
      </c>
      <c r="K717">
        <v>22</v>
      </c>
      <c r="L717">
        <v>76</v>
      </c>
      <c r="M717">
        <v>184</v>
      </c>
      <c r="N717">
        <v>79</v>
      </c>
      <c r="O717" t="s">
        <v>2816</v>
      </c>
      <c r="P717" s="16">
        <v>10500000</v>
      </c>
      <c r="Q717" s="17" t="str">
        <f>IF(AND(Table4[[#This Row],[Age]]&lt;=28,Table4[[#This Row],[Prefered foot]]="left",Table4[[#This Row],[Value]]&lt;10000000),"candidate","rejected")</f>
        <v>rejected</v>
      </c>
      <c r="R717" s="17" t="str">
        <f>IF(OR(Table4[[#This Row],[Age]]&lt;=21,Table4[[#This Row],[Rating]]&gt;=85,Table4[[#This Row],[Height (cm)]]&gt;=187),"minimum","")</f>
        <v/>
      </c>
    </row>
    <row r="718" spans="10:18" x14ac:dyDescent="0.25">
      <c r="J718" t="s">
        <v>637</v>
      </c>
      <c r="K718">
        <v>21</v>
      </c>
      <c r="L718">
        <v>76</v>
      </c>
      <c r="M718">
        <v>180</v>
      </c>
      <c r="N718">
        <v>65</v>
      </c>
      <c r="O718" t="s">
        <v>2817</v>
      </c>
      <c r="P718" s="16">
        <v>11500000</v>
      </c>
      <c r="Q718" s="17" t="str">
        <f>IF(AND(Table4[[#This Row],[Age]]&lt;=28,Table4[[#This Row],[Prefered foot]]="left",Table4[[#This Row],[Value]]&lt;10000000),"candidate","rejected")</f>
        <v>rejected</v>
      </c>
      <c r="R718" s="17" t="str">
        <f>IF(OR(Table4[[#This Row],[Age]]&lt;=21,Table4[[#This Row],[Rating]]&gt;=85,Table4[[#This Row],[Height (cm)]]&gt;=187),"minimum","")</f>
        <v>minimum</v>
      </c>
    </row>
    <row r="719" spans="10:18" x14ac:dyDescent="0.25">
      <c r="J719" t="s">
        <v>638</v>
      </c>
      <c r="K719">
        <v>20</v>
      </c>
      <c r="L719">
        <v>67</v>
      </c>
      <c r="M719">
        <v>181</v>
      </c>
      <c r="N719">
        <v>71</v>
      </c>
      <c r="O719" t="s">
        <v>2816</v>
      </c>
      <c r="P719" s="16">
        <v>2500000</v>
      </c>
      <c r="Q719" s="17" t="str">
        <f>IF(AND(Table4[[#This Row],[Age]]&lt;=28,Table4[[#This Row],[Prefered foot]]="left",Table4[[#This Row],[Value]]&lt;10000000),"candidate","rejected")</f>
        <v>rejected</v>
      </c>
      <c r="R719" s="17" t="str">
        <f>IF(OR(Table4[[#This Row],[Age]]&lt;=21,Table4[[#This Row],[Rating]]&gt;=85,Table4[[#This Row],[Height (cm)]]&gt;=187),"minimum","")</f>
        <v>minimum</v>
      </c>
    </row>
    <row r="720" spans="10:18" x14ac:dyDescent="0.25">
      <c r="J720" t="s">
        <v>639</v>
      </c>
      <c r="K720">
        <v>19</v>
      </c>
      <c r="L720">
        <v>64</v>
      </c>
      <c r="M720">
        <v>179</v>
      </c>
      <c r="N720">
        <v>70</v>
      </c>
      <c r="O720" t="s">
        <v>2816</v>
      </c>
      <c r="P720" s="16">
        <v>1500000</v>
      </c>
      <c r="Q720" s="17" t="str">
        <f>IF(AND(Table4[[#This Row],[Age]]&lt;=28,Table4[[#This Row],[Prefered foot]]="left",Table4[[#This Row],[Value]]&lt;10000000),"candidate","rejected")</f>
        <v>rejected</v>
      </c>
      <c r="R720" s="17" t="str">
        <f>IF(OR(Table4[[#This Row],[Age]]&lt;=21,Table4[[#This Row],[Rating]]&gt;=85,Table4[[#This Row],[Height (cm)]]&gt;=187),"minimum","")</f>
        <v>minimum</v>
      </c>
    </row>
    <row r="721" spans="10:18" x14ac:dyDescent="0.25">
      <c r="J721" t="s">
        <v>640</v>
      </c>
      <c r="K721">
        <v>20</v>
      </c>
      <c r="L721">
        <v>70</v>
      </c>
      <c r="M721">
        <v>181</v>
      </c>
      <c r="N721">
        <v>73</v>
      </c>
      <c r="O721" t="s">
        <v>2816</v>
      </c>
      <c r="P721" s="16">
        <v>3800000</v>
      </c>
      <c r="Q721" s="17" t="str">
        <f>IF(AND(Table4[[#This Row],[Age]]&lt;=28,Table4[[#This Row],[Prefered foot]]="left",Table4[[#This Row],[Value]]&lt;10000000),"candidate","rejected")</f>
        <v>rejected</v>
      </c>
      <c r="R721" s="17" t="str">
        <f>IF(OR(Table4[[#This Row],[Age]]&lt;=21,Table4[[#This Row],[Rating]]&gt;=85,Table4[[#This Row],[Height (cm)]]&gt;=187),"minimum","")</f>
        <v>minimum</v>
      </c>
    </row>
    <row r="722" spans="10:18" x14ac:dyDescent="0.25">
      <c r="J722" t="s">
        <v>641</v>
      </c>
      <c r="K722">
        <v>37</v>
      </c>
      <c r="L722">
        <v>79</v>
      </c>
      <c r="M722">
        <v>171</v>
      </c>
      <c r="N722">
        <v>68</v>
      </c>
      <c r="O722" t="s">
        <v>2816</v>
      </c>
      <c r="P722" s="16">
        <v>5500000</v>
      </c>
      <c r="Q722" s="17" t="str">
        <f>IF(AND(Table4[[#This Row],[Age]]&lt;=28,Table4[[#This Row],[Prefered foot]]="left",Table4[[#This Row],[Value]]&lt;10000000),"candidate","rejected")</f>
        <v>rejected</v>
      </c>
      <c r="R722" s="17" t="str">
        <f>IF(OR(Table4[[#This Row],[Age]]&lt;=21,Table4[[#This Row],[Rating]]&gt;=85,Table4[[#This Row],[Height (cm)]]&gt;=187),"minimum","")</f>
        <v/>
      </c>
    </row>
    <row r="723" spans="10:18" x14ac:dyDescent="0.25">
      <c r="J723" t="s">
        <v>642</v>
      </c>
      <c r="K723">
        <v>36</v>
      </c>
      <c r="L723">
        <v>83</v>
      </c>
      <c r="M723">
        <v>173</v>
      </c>
      <c r="N723">
        <v>67</v>
      </c>
      <c r="O723" t="s">
        <v>2817</v>
      </c>
      <c r="P723" s="16">
        <v>12000000</v>
      </c>
      <c r="Q723" s="17" t="str">
        <f>IF(AND(Table4[[#This Row],[Age]]&lt;=28,Table4[[#This Row],[Prefered foot]]="left",Table4[[#This Row],[Value]]&lt;10000000),"candidate","rejected")</f>
        <v>rejected</v>
      </c>
      <c r="R723" s="17" t="str">
        <f>IF(OR(Table4[[#This Row],[Age]]&lt;=21,Table4[[#This Row],[Rating]]&gt;=85,Table4[[#This Row],[Height (cm)]]&gt;=187),"minimum","")</f>
        <v/>
      </c>
    </row>
    <row r="724" spans="10:18" x14ac:dyDescent="0.25">
      <c r="J724" t="s">
        <v>643</v>
      </c>
      <c r="K724">
        <v>36</v>
      </c>
      <c r="L724">
        <v>83</v>
      </c>
      <c r="M724">
        <v>193</v>
      </c>
      <c r="N724">
        <v>91</v>
      </c>
      <c r="O724" t="s">
        <v>2817</v>
      </c>
      <c r="P724" s="16">
        <v>12500000</v>
      </c>
      <c r="Q724" s="17" t="str">
        <f>IF(AND(Table4[[#This Row],[Age]]&lt;=28,Table4[[#This Row],[Prefered foot]]="left",Table4[[#This Row],[Value]]&lt;10000000),"candidate","rejected")</f>
        <v>rejected</v>
      </c>
      <c r="R724" s="17" t="str">
        <f>IF(OR(Table4[[#This Row],[Age]]&lt;=21,Table4[[#This Row],[Rating]]&gt;=85,Table4[[#This Row],[Height (cm)]]&gt;=187),"minimum","")</f>
        <v>minimum</v>
      </c>
    </row>
    <row r="725" spans="10:18" x14ac:dyDescent="0.25">
      <c r="J725" t="s">
        <v>644</v>
      </c>
      <c r="K725">
        <v>34</v>
      </c>
      <c r="L725">
        <v>80</v>
      </c>
      <c r="M725">
        <v>194</v>
      </c>
      <c r="N725">
        <v>85</v>
      </c>
      <c r="O725" t="s">
        <v>2817</v>
      </c>
      <c r="P725" s="16">
        <v>7000000</v>
      </c>
      <c r="Q725" s="17" t="str">
        <f>IF(AND(Table4[[#This Row],[Age]]&lt;=28,Table4[[#This Row],[Prefered foot]]="left",Table4[[#This Row],[Value]]&lt;10000000),"candidate","rejected")</f>
        <v>rejected</v>
      </c>
      <c r="R725" s="17" t="str">
        <f>IF(OR(Table4[[#This Row],[Age]]&lt;=21,Table4[[#This Row],[Rating]]&gt;=85,Table4[[#This Row],[Height (cm)]]&gt;=187),"minimum","")</f>
        <v>minimum</v>
      </c>
    </row>
    <row r="726" spans="10:18" x14ac:dyDescent="0.25">
      <c r="J726" t="s">
        <v>645</v>
      </c>
      <c r="K726">
        <v>30</v>
      </c>
      <c r="L726">
        <v>81</v>
      </c>
      <c r="M726">
        <v>181</v>
      </c>
      <c r="N726">
        <v>79</v>
      </c>
      <c r="O726" t="s">
        <v>2816</v>
      </c>
      <c r="P726" s="16">
        <v>25500000</v>
      </c>
      <c r="Q726" s="17" t="str">
        <f>IF(AND(Table4[[#This Row],[Age]]&lt;=28,Table4[[#This Row],[Prefered foot]]="left",Table4[[#This Row],[Value]]&lt;10000000),"candidate","rejected")</f>
        <v>rejected</v>
      </c>
      <c r="R726" s="17" t="str">
        <f>IF(OR(Table4[[#This Row],[Age]]&lt;=21,Table4[[#This Row],[Rating]]&gt;=85,Table4[[#This Row],[Height (cm)]]&gt;=187),"minimum","")</f>
        <v/>
      </c>
    </row>
    <row r="727" spans="10:18" x14ac:dyDescent="0.25">
      <c r="J727" t="s">
        <v>646</v>
      </c>
      <c r="K727">
        <v>30</v>
      </c>
      <c r="L727">
        <v>83</v>
      </c>
      <c r="M727">
        <v>191</v>
      </c>
      <c r="N727">
        <v>81</v>
      </c>
      <c r="O727" t="s">
        <v>2816</v>
      </c>
      <c r="P727" s="16">
        <v>30000000</v>
      </c>
      <c r="Q727" s="17" t="str">
        <f>IF(AND(Table4[[#This Row],[Age]]&lt;=28,Table4[[#This Row],[Prefered foot]]="left",Table4[[#This Row],[Value]]&lt;10000000),"candidate","rejected")</f>
        <v>rejected</v>
      </c>
      <c r="R727" s="17" t="str">
        <f>IF(OR(Table4[[#This Row],[Age]]&lt;=21,Table4[[#This Row],[Rating]]&gt;=85,Table4[[#This Row],[Height (cm)]]&gt;=187),"minimum","")</f>
        <v>minimum</v>
      </c>
    </row>
    <row r="728" spans="10:18" x14ac:dyDescent="0.25">
      <c r="J728" t="s">
        <v>531</v>
      </c>
      <c r="K728">
        <v>32</v>
      </c>
      <c r="L728">
        <v>69</v>
      </c>
      <c r="M728">
        <v>192</v>
      </c>
      <c r="N728">
        <v>80</v>
      </c>
      <c r="O728" t="s">
        <v>2816</v>
      </c>
      <c r="P728" s="16">
        <v>700000</v>
      </c>
      <c r="Q728" s="17" t="str">
        <f>IF(AND(Table4[[#This Row],[Age]]&lt;=28,Table4[[#This Row],[Prefered foot]]="left",Table4[[#This Row],[Value]]&lt;10000000),"candidate","rejected")</f>
        <v>rejected</v>
      </c>
      <c r="R728" s="17" t="str">
        <f>IF(OR(Table4[[#This Row],[Age]]&lt;=21,Table4[[#This Row],[Rating]]&gt;=85,Table4[[#This Row],[Height (cm)]]&gt;=187),"minimum","")</f>
        <v>minimum</v>
      </c>
    </row>
    <row r="729" spans="10:18" x14ac:dyDescent="0.25">
      <c r="J729" t="s">
        <v>532</v>
      </c>
      <c r="K729">
        <v>28</v>
      </c>
      <c r="L729">
        <v>82</v>
      </c>
      <c r="M729">
        <v>172</v>
      </c>
      <c r="N729">
        <v>69</v>
      </c>
      <c r="O729" t="s">
        <v>2816</v>
      </c>
      <c r="P729" s="16">
        <v>30500000</v>
      </c>
      <c r="Q729" s="17" t="str">
        <f>IF(AND(Table4[[#This Row],[Age]]&lt;=28,Table4[[#This Row],[Prefered foot]]="left",Table4[[#This Row],[Value]]&lt;10000000),"candidate","rejected")</f>
        <v>rejected</v>
      </c>
      <c r="R729" s="17" t="str">
        <f>IF(OR(Table4[[#This Row],[Age]]&lt;=21,Table4[[#This Row],[Rating]]&gt;=85,Table4[[#This Row],[Height (cm)]]&gt;=187),"minimum","")</f>
        <v/>
      </c>
    </row>
    <row r="730" spans="10:18" x14ac:dyDescent="0.25">
      <c r="J730" t="s">
        <v>647</v>
      </c>
      <c r="K730">
        <v>31</v>
      </c>
      <c r="L730">
        <v>89</v>
      </c>
      <c r="M730">
        <v>193</v>
      </c>
      <c r="N730">
        <v>92</v>
      </c>
      <c r="O730" t="s">
        <v>2816</v>
      </c>
      <c r="P730" s="16">
        <v>70500000</v>
      </c>
      <c r="Q730" s="17" t="str">
        <f>IF(AND(Table4[[#This Row],[Age]]&lt;=28,Table4[[#This Row],[Prefered foot]]="left",Table4[[#This Row],[Value]]&lt;10000000),"candidate","rejected")</f>
        <v>rejected</v>
      </c>
      <c r="R730" s="17" t="str">
        <f>IF(OR(Table4[[#This Row],[Age]]&lt;=21,Table4[[#This Row],[Rating]]&gt;=85,Table4[[#This Row],[Height (cm)]]&gt;=187),"minimum","")</f>
        <v>minimum</v>
      </c>
    </row>
    <row r="731" spans="10:18" x14ac:dyDescent="0.25">
      <c r="J731" t="s">
        <v>648</v>
      </c>
      <c r="K731">
        <v>26</v>
      </c>
      <c r="L731">
        <v>81</v>
      </c>
      <c r="M731">
        <v>189</v>
      </c>
      <c r="N731">
        <v>77</v>
      </c>
      <c r="O731" t="s">
        <v>2816</v>
      </c>
      <c r="P731" s="16">
        <v>25000000</v>
      </c>
      <c r="Q731" s="17" t="str">
        <f>IF(AND(Table4[[#This Row],[Age]]&lt;=28,Table4[[#This Row],[Prefered foot]]="left",Table4[[#This Row],[Value]]&lt;10000000),"candidate","rejected")</f>
        <v>rejected</v>
      </c>
      <c r="R731" s="17" t="str">
        <f>IF(OR(Table4[[#This Row],[Age]]&lt;=21,Table4[[#This Row],[Rating]]&gt;=85,Table4[[#This Row],[Height (cm)]]&gt;=187),"minimum","")</f>
        <v>minimum</v>
      </c>
    </row>
    <row r="732" spans="10:18" x14ac:dyDescent="0.25">
      <c r="J732" t="s">
        <v>649</v>
      </c>
      <c r="K732">
        <v>25</v>
      </c>
      <c r="L732">
        <v>78</v>
      </c>
      <c r="M732">
        <v>181</v>
      </c>
      <c r="N732">
        <v>85</v>
      </c>
      <c r="O732" t="s">
        <v>2816</v>
      </c>
      <c r="P732" s="16">
        <v>18000000</v>
      </c>
      <c r="Q732" s="17" t="str">
        <f>IF(AND(Table4[[#This Row],[Age]]&lt;=28,Table4[[#This Row],[Prefered foot]]="left",Table4[[#This Row],[Value]]&lt;10000000),"candidate","rejected")</f>
        <v>rejected</v>
      </c>
      <c r="R732" s="17" t="str">
        <f>IF(OR(Table4[[#This Row],[Age]]&lt;=21,Table4[[#This Row],[Rating]]&gt;=85,Table4[[#This Row],[Height (cm)]]&gt;=187),"minimum","")</f>
        <v/>
      </c>
    </row>
    <row r="733" spans="10:18" x14ac:dyDescent="0.25">
      <c r="J733" t="s">
        <v>650</v>
      </c>
      <c r="K733">
        <v>26</v>
      </c>
      <c r="L733">
        <v>79</v>
      </c>
      <c r="M733">
        <v>169</v>
      </c>
      <c r="N733">
        <v>66</v>
      </c>
      <c r="O733" t="s">
        <v>2816</v>
      </c>
      <c r="P733" s="16">
        <v>20500000</v>
      </c>
      <c r="Q733" s="17" t="str">
        <f>IF(AND(Table4[[#This Row],[Age]]&lt;=28,Table4[[#This Row],[Prefered foot]]="left",Table4[[#This Row],[Value]]&lt;10000000),"candidate","rejected")</f>
        <v>rejected</v>
      </c>
      <c r="R733" s="17" t="str">
        <f>IF(OR(Table4[[#This Row],[Age]]&lt;=21,Table4[[#This Row],[Rating]]&gt;=85,Table4[[#This Row],[Height (cm)]]&gt;=187),"minimum","")</f>
        <v/>
      </c>
    </row>
    <row r="734" spans="10:18" x14ac:dyDescent="0.25">
      <c r="J734" t="s">
        <v>651</v>
      </c>
      <c r="K734">
        <v>24</v>
      </c>
      <c r="L734">
        <v>80</v>
      </c>
      <c r="M734">
        <v>184</v>
      </c>
      <c r="N734">
        <v>77</v>
      </c>
      <c r="O734" t="s">
        <v>2817</v>
      </c>
      <c r="P734" s="16">
        <v>27000000</v>
      </c>
      <c r="Q734" s="17" t="str">
        <f>IF(AND(Table4[[#This Row],[Age]]&lt;=28,Table4[[#This Row],[Prefered foot]]="left",Table4[[#This Row],[Value]]&lt;10000000),"candidate","rejected")</f>
        <v>rejected</v>
      </c>
      <c r="R734" s="17" t="str">
        <f>IF(OR(Table4[[#This Row],[Age]]&lt;=21,Table4[[#This Row],[Rating]]&gt;=85,Table4[[#This Row],[Height (cm)]]&gt;=187),"minimum","")</f>
        <v/>
      </c>
    </row>
    <row r="735" spans="10:18" x14ac:dyDescent="0.25">
      <c r="J735" t="s">
        <v>602</v>
      </c>
      <c r="K735">
        <v>25</v>
      </c>
      <c r="L735">
        <v>80</v>
      </c>
      <c r="M735">
        <v>187</v>
      </c>
      <c r="N735">
        <v>83</v>
      </c>
      <c r="O735" t="s">
        <v>2816</v>
      </c>
      <c r="P735" s="16">
        <v>25500000</v>
      </c>
      <c r="Q735" s="17" t="str">
        <f>IF(AND(Table4[[#This Row],[Age]]&lt;=28,Table4[[#This Row],[Prefered foot]]="left",Table4[[#This Row],[Value]]&lt;10000000),"candidate","rejected")</f>
        <v>rejected</v>
      </c>
      <c r="R735" s="17" t="str">
        <f>IF(OR(Table4[[#This Row],[Age]]&lt;=21,Table4[[#This Row],[Rating]]&gt;=85,Table4[[#This Row],[Height (cm)]]&gt;=187),"minimum","")</f>
        <v>minimum</v>
      </c>
    </row>
    <row r="736" spans="10:18" x14ac:dyDescent="0.25">
      <c r="J736" t="s">
        <v>652</v>
      </c>
      <c r="K736">
        <v>24</v>
      </c>
      <c r="L736">
        <v>75</v>
      </c>
      <c r="M736">
        <v>175</v>
      </c>
      <c r="N736">
        <v>69</v>
      </c>
      <c r="O736" t="s">
        <v>2816</v>
      </c>
      <c r="P736" s="16">
        <v>7500000</v>
      </c>
      <c r="Q736" s="17" t="str">
        <f>IF(AND(Table4[[#This Row],[Age]]&lt;=28,Table4[[#This Row],[Prefered foot]]="left",Table4[[#This Row],[Value]]&lt;10000000),"candidate","rejected")</f>
        <v>rejected</v>
      </c>
      <c r="R736" s="17" t="str">
        <f>IF(OR(Table4[[#This Row],[Age]]&lt;=21,Table4[[#This Row],[Rating]]&gt;=85,Table4[[#This Row],[Height (cm)]]&gt;=187),"minimum","")</f>
        <v/>
      </c>
    </row>
    <row r="737" spans="10:18" x14ac:dyDescent="0.25">
      <c r="J737" t="s">
        <v>653</v>
      </c>
      <c r="K737">
        <v>24</v>
      </c>
      <c r="L737">
        <v>77</v>
      </c>
      <c r="M737">
        <v>175</v>
      </c>
      <c r="N737">
        <v>66</v>
      </c>
      <c r="O737" t="s">
        <v>2817</v>
      </c>
      <c r="P737" s="16">
        <v>14500000</v>
      </c>
      <c r="Q737" s="17" t="str">
        <f>IF(AND(Table4[[#This Row],[Age]]&lt;=28,Table4[[#This Row],[Prefered foot]]="left",Table4[[#This Row],[Value]]&lt;10000000),"candidate","rejected")</f>
        <v>rejected</v>
      </c>
      <c r="R737" s="17" t="str">
        <f>IF(OR(Table4[[#This Row],[Age]]&lt;=21,Table4[[#This Row],[Rating]]&gt;=85,Table4[[#This Row],[Height (cm)]]&gt;=187),"minimum","")</f>
        <v/>
      </c>
    </row>
    <row r="738" spans="10:18" x14ac:dyDescent="0.25">
      <c r="J738" t="s">
        <v>654</v>
      </c>
      <c r="K738">
        <v>25</v>
      </c>
      <c r="L738">
        <v>77</v>
      </c>
      <c r="M738">
        <v>176</v>
      </c>
      <c r="N738">
        <v>72</v>
      </c>
      <c r="O738" t="s">
        <v>2816</v>
      </c>
      <c r="P738" s="16">
        <v>13000000</v>
      </c>
      <c r="Q738" s="17" t="str">
        <f>IF(AND(Table4[[#This Row],[Age]]&lt;=28,Table4[[#This Row],[Prefered foot]]="left",Table4[[#This Row],[Value]]&lt;10000000),"candidate","rejected")</f>
        <v>rejected</v>
      </c>
      <c r="R738" s="17" t="str">
        <f>IF(OR(Table4[[#This Row],[Age]]&lt;=21,Table4[[#This Row],[Rating]]&gt;=85,Table4[[#This Row],[Height (cm)]]&gt;=187),"minimum","")</f>
        <v/>
      </c>
    </row>
    <row r="739" spans="10:18" x14ac:dyDescent="0.25">
      <c r="J739" t="s">
        <v>655</v>
      </c>
      <c r="K739">
        <v>24</v>
      </c>
      <c r="L739">
        <v>73</v>
      </c>
      <c r="M739">
        <v>189</v>
      </c>
      <c r="N739">
        <v>82</v>
      </c>
      <c r="O739" t="s">
        <v>2817</v>
      </c>
      <c r="P739" s="16">
        <v>0</v>
      </c>
      <c r="Q739" s="17" t="str">
        <f>IF(AND(Table4[[#This Row],[Age]]&lt;=28,Table4[[#This Row],[Prefered foot]]="left",Table4[[#This Row],[Value]]&lt;10000000),"candidate","rejected")</f>
        <v>candidate</v>
      </c>
      <c r="R739" s="17" t="str">
        <f>IF(OR(Table4[[#This Row],[Age]]&lt;=21,Table4[[#This Row],[Rating]]&gt;=85,Table4[[#This Row],[Height (cm)]]&gt;=187),"minimum","")</f>
        <v>minimum</v>
      </c>
    </row>
    <row r="740" spans="10:18" x14ac:dyDescent="0.25">
      <c r="J740" t="s">
        <v>656</v>
      </c>
      <c r="K740">
        <v>23</v>
      </c>
      <c r="L740">
        <v>77</v>
      </c>
      <c r="M740">
        <v>177</v>
      </c>
      <c r="N740">
        <v>70</v>
      </c>
      <c r="O740" t="s">
        <v>2817</v>
      </c>
      <c r="P740" s="16">
        <v>15500000</v>
      </c>
      <c r="Q740" s="17" t="str">
        <f>IF(AND(Table4[[#This Row],[Age]]&lt;=28,Table4[[#This Row],[Prefered foot]]="left",Table4[[#This Row],[Value]]&lt;10000000),"candidate","rejected")</f>
        <v>rejected</v>
      </c>
      <c r="R740" s="17" t="str">
        <f>IF(OR(Table4[[#This Row],[Age]]&lt;=21,Table4[[#This Row],[Rating]]&gt;=85,Table4[[#This Row],[Height (cm)]]&gt;=187),"minimum","")</f>
        <v/>
      </c>
    </row>
    <row r="741" spans="10:18" x14ac:dyDescent="0.25">
      <c r="J741" t="s">
        <v>615</v>
      </c>
      <c r="K741">
        <v>22</v>
      </c>
      <c r="L741">
        <v>74</v>
      </c>
      <c r="M741">
        <v>183</v>
      </c>
      <c r="N741">
        <v>72</v>
      </c>
      <c r="O741" t="s">
        <v>2816</v>
      </c>
      <c r="P741" s="16">
        <v>6500000</v>
      </c>
      <c r="Q741" s="17" t="str">
        <f>IF(AND(Table4[[#This Row],[Age]]&lt;=28,Table4[[#This Row],[Prefered foot]]="left",Table4[[#This Row],[Value]]&lt;10000000),"candidate","rejected")</f>
        <v>rejected</v>
      </c>
      <c r="R741" s="17" t="str">
        <f>IF(OR(Table4[[#This Row],[Age]]&lt;=21,Table4[[#This Row],[Rating]]&gt;=85,Table4[[#This Row],[Height (cm)]]&gt;=187),"minimum","")</f>
        <v/>
      </c>
    </row>
    <row r="742" spans="10:18" x14ac:dyDescent="0.25">
      <c r="J742" t="s">
        <v>657</v>
      </c>
      <c r="K742">
        <v>21</v>
      </c>
      <c r="L742">
        <v>71</v>
      </c>
      <c r="M742">
        <v>163</v>
      </c>
      <c r="N742">
        <v>61</v>
      </c>
      <c r="O742" t="s">
        <v>2816</v>
      </c>
      <c r="P742" s="16">
        <v>4000000</v>
      </c>
      <c r="Q742" s="17" t="str">
        <f>IF(AND(Table4[[#This Row],[Age]]&lt;=28,Table4[[#This Row],[Prefered foot]]="left",Table4[[#This Row],[Value]]&lt;10000000),"candidate","rejected")</f>
        <v>rejected</v>
      </c>
      <c r="R742" s="17" t="str">
        <f>IF(OR(Table4[[#This Row],[Age]]&lt;=21,Table4[[#This Row],[Rating]]&gt;=85,Table4[[#This Row],[Height (cm)]]&gt;=187),"minimum","")</f>
        <v>minimum</v>
      </c>
    </row>
    <row r="743" spans="10:18" x14ac:dyDescent="0.25">
      <c r="J743" t="s">
        <v>658</v>
      </c>
      <c r="K743">
        <v>22</v>
      </c>
      <c r="L743">
        <v>74</v>
      </c>
      <c r="M743">
        <v>185</v>
      </c>
      <c r="N743">
        <v>71</v>
      </c>
      <c r="O743" t="s">
        <v>2816</v>
      </c>
      <c r="P743" s="16">
        <v>6500000</v>
      </c>
      <c r="Q743" s="17" t="str">
        <f>IF(AND(Table4[[#This Row],[Age]]&lt;=28,Table4[[#This Row],[Prefered foot]]="left",Table4[[#This Row],[Value]]&lt;10000000),"candidate","rejected")</f>
        <v>rejected</v>
      </c>
      <c r="R743" s="17" t="str">
        <f>IF(OR(Table4[[#This Row],[Age]]&lt;=21,Table4[[#This Row],[Rating]]&gt;=85,Table4[[#This Row],[Height (cm)]]&gt;=187),"minimum","")</f>
        <v/>
      </c>
    </row>
    <row r="744" spans="10:18" x14ac:dyDescent="0.25">
      <c r="J744" t="s">
        <v>659</v>
      </c>
      <c r="K744">
        <v>23</v>
      </c>
      <c r="L744">
        <v>79</v>
      </c>
      <c r="M744">
        <v>184</v>
      </c>
      <c r="N744">
        <v>76</v>
      </c>
      <c r="O744" t="s">
        <v>2817</v>
      </c>
      <c r="P744" s="16">
        <v>22000000</v>
      </c>
      <c r="Q744" s="17" t="str">
        <f>IF(AND(Table4[[#This Row],[Age]]&lt;=28,Table4[[#This Row],[Prefered foot]]="left",Table4[[#This Row],[Value]]&lt;10000000),"candidate","rejected")</f>
        <v>rejected</v>
      </c>
      <c r="R744" s="17" t="str">
        <f>IF(OR(Table4[[#This Row],[Age]]&lt;=21,Table4[[#This Row],[Rating]]&gt;=85,Table4[[#This Row],[Height (cm)]]&gt;=187),"minimum","")</f>
        <v/>
      </c>
    </row>
    <row r="745" spans="10:18" x14ac:dyDescent="0.25">
      <c r="J745" t="s">
        <v>660</v>
      </c>
      <c r="K745">
        <v>21</v>
      </c>
      <c r="L745">
        <v>70</v>
      </c>
      <c r="M745">
        <v>175</v>
      </c>
      <c r="N745">
        <v>76</v>
      </c>
      <c r="O745" t="s">
        <v>2817</v>
      </c>
      <c r="P745" s="16">
        <v>3600000</v>
      </c>
      <c r="Q745" s="17" t="str">
        <f>IF(AND(Table4[[#This Row],[Age]]&lt;=28,Table4[[#This Row],[Prefered foot]]="left",Table4[[#This Row],[Value]]&lt;10000000),"candidate","rejected")</f>
        <v>candidate</v>
      </c>
      <c r="R745" s="17" t="str">
        <f>IF(OR(Table4[[#This Row],[Age]]&lt;=21,Table4[[#This Row],[Rating]]&gt;=85,Table4[[#This Row],[Height (cm)]]&gt;=187),"minimum","")</f>
        <v>minimum</v>
      </c>
    </row>
    <row r="746" spans="10:18" x14ac:dyDescent="0.25">
      <c r="J746" t="s">
        <v>661</v>
      </c>
      <c r="K746">
        <v>22</v>
      </c>
      <c r="L746">
        <v>75</v>
      </c>
      <c r="M746">
        <v>180</v>
      </c>
      <c r="N746">
        <v>75</v>
      </c>
      <c r="O746" t="s">
        <v>2816</v>
      </c>
      <c r="P746" s="16">
        <v>12500000</v>
      </c>
      <c r="Q746" s="17" t="str">
        <f>IF(AND(Table4[[#This Row],[Age]]&lt;=28,Table4[[#This Row],[Prefered foot]]="left",Table4[[#This Row],[Value]]&lt;10000000),"candidate","rejected")</f>
        <v>rejected</v>
      </c>
      <c r="R746" s="17" t="str">
        <f>IF(OR(Table4[[#This Row],[Age]]&lt;=21,Table4[[#This Row],[Rating]]&gt;=85,Table4[[#This Row],[Height (cm)]]&gt;=187),"minimum","")</f>
        <v/>
      </c>
    </row>
    <row r="747" spans="10:18" x14ac:dyDescent="0.25">
      <c r="J747" t="s">
        <v>662</v>
      </c>
      <c r="K747">
        <v>22</v>
      </c>
      <c r="L747">
        <v>77</v>
      </c>
      <c r="M747">
        <v>175</v>
      </c>
      <c r="N747">
        <v>65</v>
      </c>
      <c r="O747" t="s">
        <v>2817</v>
      </c>
      <c r="P747" s="16">
        <v>17000000</v>
      </c>
      <c r="Q747" s="17" t="str">
        <f>IF(AND(Table4[[#This Row],[Age]]&lt;=28,Table4[[#This Row],[Prefered foot]]="left",Table4[[#This Row],[Value]]&lt;10000000),"candidate","rejected")</f>
        <v>rejected</v>
      </c>
      <c r="R747" s="17" t="str">
        <f>IF(OR(Table4[[#This Row],[Age]]&lt;=21,Table4[[#This Row],[Rating]]&gt;=85,Table4[[#This Row],[Height (cm)]]&gt;=187),"minimum","")</f>
        <v/>
      </c>
    </row>
    <row r="748" spans="10:18" x14ac:dyDescent="0.25">
      <c r="J748" t="s">
        <v>663</v>
      </c>
      <c r="K748">
        <v>24</v>
      </c>
      <c r="L748">
        <v>80</v>
      </c>
      <c r="M748">
        <v>178</v>
      </c>
      <c r="N748">
        <v>70</v>
      </c>
      <c r="O748" t="s">
        <v>2817</v>
      </c>
      <c r="P748" s="16">
        <v>28500000</v>
      </c>
      <c r="Q748" s="17" t="str">
        <f>IF(AND(Table4[[#This Row],[Age]]&lt;=28,Table4[[#This Row],[Prefered foot]]="left",Table4[[#This Row],[Value]]&lt;10000000),"candidate","rejected")</f>
        <v>rejected</v>
      </c>
      <c r="R748" s="17" t="str">
        <f>IF(OR(Table4[[#This Row],[Age]]&lt;=21,Table4[[#This Row],[Rating]]&gt;=85,Table4[[#This Row],[Height (cm)]]&gt;=187),"minimum","")</f>
        <v/>
      </c>
    </row>
    <row r="749" spans="10:18" x14ac:dyDescent="0.25">
      <c r="J749" t="s">
        <v>664</v>
      </c>
      <c r="K749">
        <v>23</v>
      </c>
      <c r="L749">
        <v>75</v>
      </c>
      <c r="M749">
        <v>176</v>
      </c>
      <c r="N749">
        <v>62</v>
      </c>
      <c r="O749" t="s">
        <v>2816</v>
      </c>
      <c r="P749" s="16">
        <v>9000000</v>
      </c>
      <c r="Q749" s="17" t="str">
        <f>IF(AND(Table4[[#This Row],[Age]]&lt;=28,Table4[[#This Row],[Prefered foot]]="left",Table4[[#This Row],[Value]]&lt;10000000),"candidate","rejected")</f>
        <v>rejected</v>
      </c>
      <c r="R749" s="17" t="str">
        <f>IF(OR(Table4[[#This Row],[Age]]&lt;=21,Table4[[#This Row],[Rating]]&gt;=85,Table4[[#This Row],[Height (cm)]]&gt;=187),"minimum","")</f>
        <v/>
      </c>
    </row>
    <row r="750" spans="10:18" x14ac:dyDescent="0.25">
      <c r="J750" t="s">
        <v>665</v>
      </c>
      <c r="K750">
        <v>22</v>
      </c>
      <c r="L750">
        <v>75</v>
      </c>
      <c r="M750">
        <v>182</v>
      </c>
      <c r="N750">
        <v>75</v>
      </c>
      <c r="O750" t="s">
        <v>2816</v>
      </c>
      <c r="P750" s="16">
        <v>10500000</v>
      </c>
      <c r="Q750" s="17" t="str">
        <f>IF(AND(Table4[[#This Row],[Age]]&lt;=28,Table4[[#This Row],[Prefered foot]]="left",Table4[[#This Row],[Value]]&lt;10000000),"candidate","rejected")</f>
        <v>rejected</v>
      </c>
      <c r="R750" s="17" t="str">
        <f>IF(OR(Table4[[#This Row],[Age]]&lt;=21,Table4[[#This Row],[Rating]]&gt;=85,Table4[[#This Row],[Height (cm)]]&gt;=187),"minimum","")</f>
        <v/>
      </c>
    </row>
    <row r="751" spans="10:18" x14ac:dyDescent="0.25">
      <c r="J751" t="s">
        <v>666</v>
      </c>
      <c r="K751">
        <v>22</v>
      </c>
      <c r="L751">
        <v>74</v>
      </c>
      <c r="M751">
        <v>174</v>
      </c>
      <c r="N751">
        <v>60</v>
      </c>
      <c r="O751" t="s">
        <v>2817</v>
      </c>
      <c r="P751" s="16">
        <v>8000000</v>
      </c>
      <c r="Q751" s="17" t="str">
        <f>IF(AND(Table4[[#This Row],[Age]]&lt;=28,Table4[[#This Row],[Prefered foot]]="left",Table4[[#This Row],[Value]]&lt;10000000),"candidate","rejected")</f>
        <v>candidate</v>
      </c>
      <c r="R751" s="17" t="str">
        <f>IF(OR(Table4[[#This Row],[Age]]&lt;=21,Table4[[#This Row],[Rating]]&gt;=85,Table4[[#This Row],[Height (cm)]]&gt;=187),"minimum","")</f>
        <v/>
      </c>
    </row>
    <row r="752" spans="10:18" x14ac:dyDescent="0.25">
      <c r="J752" t="s">
        <v>667</v>
      </c>
      <c r="K752">
        <v>22</v>
      </c>
      <c r="L752">
        <v>74</v>
      </c>
      <c r="M752">
        <v>175</v>
      </c>
      <c r="N752">
        <v>68</v>
      </c>
      <c r="O752" t="s">
        <v>2817</v>
      </c>
      <c r="P752" s="16">
        <v>9500000</v>
      </c>
      <c r="Q752" s="17" t="str">
        <f>IF(AND(Table4[[#This Row],[Age]]&lt;=28,Table4[[#This Row],[Prefered foot]]="left",Table4[[#This Row],[Value]]&lt;10000000),"candidate","rejected")</f>
        <v>candidate</v>
      </c>
      <c r="R752" s="17" t="str">
        <f>IF(OR(Table4[[#This Row],[Age]]&lt;=21,Table4[[#This Row],[Rating]]&gt;=85,Table4[[#This Row],[Height (cm)]]&gt;=187),"minimum","")</f>
        <v/>
      </c>
    </row>
    <row r="753" spans="10:18" x14ac:dyDescent="0.25">
      <c r="J753" t="s">
        <v>668</v>
      </c>
      <c r="K753">
        <v>22</v>
      </c>
      <c r="L753">
        <v>78</v>
      </c>
      <c r="M753">
        <v>190</v>
      </c>
      <c r="N753">
        <v>79</v>
      </c>
      <c r="O753" t="s">
        <v>2816</v>
      </c>
      <c r="P753" s="16">
        <v>20500000</v>
      </c>
      <c r="Q753" s="17" t="str">
        <f>IF(AND(Table4[[#This Row],[Age]]&lt;=28,Table4[[#This Row],[Prefered foot]]="left",Table4[[#This Row],[Value]]&lt;10000000),"candidate","rejected")</f>
        <v>rejected</v>
      </c>
      <c r="R753" s="17" t="str">
        <f>IF(OR(Table4[[#This Row],[Age]]&lt;=21,Table4[[#This Row],[Rating]]&gt;=85,Table4[[#This Row],[Height (cm)]]&gt;=187),"minimum","")</f>
        <v>minimum</v>
      </c>
    </row>
    <row r="754" spans="10:18" x14ac:dyDescent="0.25">
      <c r="J754" t="s">
        <v>669</v>
      </c>
      <c r="K754">
        <v>19</v>
      </c>
      <c r="L754">
        <v>73</v>
      </c>
      <c r="M754">
        <v>188</v>
      </c>
      <c r="N754">
        <v>73</v>
      </c>
      <c r="O754" t="s">
        <v>2816</v>
      </c>
      <c r="P754" s="16">
        <v>6000000</v>
      </c>
      <c r="Q754" s="17" t="str">
        <f>IF(AND(Table4[[#This Row],[Age]]&lt;=28,Table4[[#This Row],[Prefered foot]]="left",Table4[[#This Row],[Value]]&lt;10000000),"candidate","rejected")</f>
        <v>rejected</v>
      </c>
      <c r="R754" s="17" t="str">
        <f>IF(OR(Table4[[#This Row],[Age]]&lt;=21,Table4[[#This Row],[Rating]]&gt;=85,Table4[[#This Row],[Height (cm)]]&gt;=187),"minimum","")</f>
        <v>minimum</v>
      </c>
    </row>
    <row r="755" spans="10:18" x14ac:dyDescent="0.25">
      <c r="J755" t="s">
        <v>630</v>
      </c>
      <c r="K755">
        <v>23</v>
      </c>
      <c r="L755">
        <v>71</v>
      </c>
      <c r="M755">
        <v>186</v>
      </c>
      <c r="N755">
        <v>86</v>
      </c>
      <c r="O755" t="s">
        <v>2816</v>
      </c>
      <c r="P755" s="16">
        <v>2600000</v>
      </c>
      <c r="Q755" s="17" t="str">
        <f>IF(AND(Table4[[#This Row],[Age]]&lt;=28,Table4[[#This Row],[Prefered foot]]="left",Table4[[#This Row],[Value]]&lt;10000000),"candidate","rejected")</f>
        <v>rejected</v>
      </c>
      <c r="R755" s="17" t="str">
        <f>IF(OR(Table4[[#This Row],[Age]]&lt;=21,Table4[[#This Row],[Rating]]&gt;=85,Table4[[#This Row],[Height (cm)]]&gt;=187),"minimum","")</f>
        <v/>
      </c>
    </row>
    <row r="756" spans="10:18" x14ac:dyDescent="0.25">
      <c r="J756" t="s">
        <v>670</v>
      </c>
      <c r="K756">
        <v>21</v>
      </c>
      <c r="L756">
        <v>72</v>
      </c>
      <c r="M756">
        <v>188</v>
      </c>
      <c r="N756">
        <v>77</v>
      </c>
      <c r="O756" t="s">
        <v>2817</v>
      </c>
      <c r="P756" s="16">
        <v>3500000</v>
      </c>
      <c r="Q756" s="17" t="str">
        <f>IF(AND(Table4[[#This Row],[Age]]&lt;=28,Table4[[#This Row],[Prefered foot]]="left",Table4[[#This Row],[Value]]&lt;10000000),"candidate","rejected")</f>
        <v>candidate</v>
      </c>
      <c r="R756" s="17" t="str">
        <f>IF(OR(Table4[[#This Row],[Age]]&lt;=21,Table4[[#This Row],[Rating]]&gt;=85,Table4[[#This Row],[Height (cm)]]&gt;=187),"minimum","")</f>
        <v>minimum</v>
      </c>
    </row>
    <row r="757" spans="10:18" x14ac:dyDescent="0.25">
      <c r="J757" t="s">
        <v>671</v>
      </c>
      <c r="K757">
        <v>21</v>
      </c>
      <c r="L757">
        <v>74</v>
      </c>
      <c r="M757">
        <v>180</v>
      </c>
      <c r="N757">
        <v>78</v>
      </c>
      <c r="O757" t="s">
        <v>2816</v>
      </c>
      <c r="P757" s="16">
        <v>9500000</v>
      </c>
      <c r="Q757" s="17" t="str">
        <f>IF(AND(Table4[[#This Row],[Age]]&lt;=28,Table4[[#This Row],[Prefered foot]]="left",Table4[[#This Row],[Value]]&lt;10000000),"candidate","rejected")</f>
        <v>rejected</v>
      </c>
      <c r="R757" s="17" t="str">
        <f>IF(OR(Table4[[#This Row],[Age]]&lt;=21,Table4[[#This Row],[Rating]]&gt;=85,Table4[[#This Row],[Height (cm)]]&gt;=187),"minimum","")</f>
        <v>minimum</v>
      </c>
    </row>
    <row r="758" spans="10:18" x14ac:dyDescent="0.25">
      <c r="J758" t="s">
        <v>672</v>
      </c>
      <c r="K758">
        <v>21</v>
      </c>
      <c r="L758">
        <v>75</v>
      </c>
      <c r="M758">
        <v>189</v>
      </c>
      <c r="N758">
        <v>70</v>
      </c>
      <c r="O758" t="s">
        <v>2816</v>
      </c>
      <c r="P758" s="16">
        <v>9000000</v>
      </c>
      <c r="Q758" s="17" t="str">
        <f>IF(AND(Table4[[#This Row],[Age]]&lt;=28,Table4[[#This Row],[Prefered foot]]="left",Table4[[#This Row],[Value]]&lt;10000000),"candidate","rejected")</f>
        <v>rejected</v>
      </c>
      <c r="R758" s="17" t="str">
        <f>IF(OR(Table4[[#This Row],[Age]]&lt;=21,Table4[[#This Row],[Rating]]&gt;=85,Table4[[#This Row],[Height (cm)]]&gt;=187),"minimum","")</f>
        <v>minimum</v>
      </c>
    </row>
    <row r="759" spans="10:18" x14ac:dyDescent="0.25">
      <c r="J759" t="s">
        <v>673</v>
      </c>
      <c r="K759">
        <v>20</v>
      </c>
      <c r="L759">
        <v>74</v>
      </c>
      <c r="M759">
        <v>181</v>
      </c>
      <c r="N759">
        <v>77</v>
      </c>
      <c r="O759" t="s">
        <v>2817</v>
      </c>
      <c r="P759" s="16">
        <v>6000000</v>
      </c>
      <c r="Q759" s="17" t="str">
        <f>IF(AND(Table4[[#This Row],[Age]]&lt;=28,Table4[[#This Row],[Prefered foot]]="left",Table4[[#This Row],[Value]]&lt;10000000),"candidate","rejected")</f>
        <v>candidate</v>
      </c>
      <c r="R759" s="17" t="str">
        <f>IF(OR(Table4[[#This Row],[Age]]&lt;=21,Table4[[#This Row],[Rating]]&gt;=85,Table4[[#This Row],[Height (cm)]]&gt;=187),"minimum","")</f>
        <v>minimum</v>
      </c>
    </row>
    <row r="760" spans="10:18" x14ac:dyDescent="0.25">
      <c r="J760" t="s">
        <v>674</v>
      </c>
      <c r="K760">
        <v>19</v>
      </c>
      <c r="L760">
        <v>68</v>
      </c>
      <c r="M760">
        <v>182</v>
      </c>
      <c r="N760">
        <v>75</v>
      </c>
      <c r="O760" t="s">
        <v>2817</v>
      </c>
      <c r="P760" s="16">
        <v>3100000</v>
      </c>
      <c r="Q760" s="17" t="str">
        <f>IF(AND(Table4[[#This Row],[Age]]&lt;=28,Table4[[#This Row],[Prefered foot]]="left",Table4[[#This Row],[Value]]&lt;10000000),"candidate","rejected")</f>
        <v>candidate</v>
      </c>
      <c r="R760" s="17" t="str">
        <f>IF(OR(Table4[[#This Row],[Age]]&lt;=21,Table4[[#This Row],[Rating]]&gt;=85,Table4[[#This Row],[Height (cm)]]&gt;=187),"minimum","")</f>
        <v>minimum</v>
      </c>
    </row>
    <row r="761" spans="10:18" x14ac:dyDescent="0.25">
      <c r="J761" t="s">
        <v>675</v>
      </c>
      <c r="K761">
        <v>20</v>
      </c>
      <c r="L761">
        <v>61</v>
      </c>
      <c r="M761">
        <v>194</v>
      </c>
      <c r="N761">
        <v>86</v>
      </c>
      <c r="O761" t="s">
        <v>2817</v>
      </c>
      <c r="P761" s="16">
        <v>675000</v>
      </c>
      <c r="Q761" s="17" t="str">
        <f>IF(AND(Table4[[#This Row],[Age]]&lt;=28,Table4[[#This Row],[Prefered foot]]="left",Table4[[#This Row],[Value]]&lt;10000000),"candidate","rejected")</f>
        <v>candidate</v>
      </c>
      <c r="R761" s="17" t="str">
        <f>IF(OR(Table4[[#This Row],[Age]]&lt;=21,Table4[[#This Row],[Rating]]&gt;=85,Table4[[#This Row],[Height (cm)]]&gt;=187),"minimum","")</f>
        <v>minimum</v>
      </c>
    </row>
    <row r="762" spans="10:18" x14ac:dyDescent="0.25">
      <c r="J762" t="s">
        <v>676</v>
      </c>
      <c r="K762">
        <v>22</v>
      </c>
      <c r="L762">
        <v>74</v>
      </c>
      <c r="M762">
        <v>178</v>
      </c>
      <c r="N762">
        <v>68</v>
      </c>
      <c r="O762" t="s">
        <v>2816</v>
      </c>
      <c r="P762" s="16">
        <v>9500000</v>
      </c>
      <c r="Q762" s="17" t="str">
        <f>IF(AND(Table4[[#This Row],[Age]]&lt;=28,Table4[[#This Row],[Prefered foot]]="left",Table4[[#This Row],[Value]]&lt;10000000),"candidate","rejected")</f>
        <v>rejected</v>
      </c>
      <c r="R762" s="17" t="str">
        <f>IF(OR(Table4[[#This Row],[Age]]&lt;=21,Table4[[#This Row],[Rating]]&gt;=85,Table4[[#This Row],[Height (cm)]]&gt;=187),"minimum","")</f>
        <v/>
      </c>
    </row>
    <row r="763" spans="10:18" x14ac:dyDescent="0.25">
      <c r="J763" t="s">
        <v>677</v>
      </c>
      <c r="K763">
        <v>20</v>
      </c>
      <c r="L763">
        <v>71</v>
      </c>
      <c r="M763">
        <v>182</v>
      </c>
      <c r="N763">
        <v>70</v>
      </c>
      <c r="O763" t="s">
        <v>2816</v>
      </c>
      <c r="P763" s="16">
        <v>4500000</v>
      </c>
      <c r="Q763" s="17" t="str">
        <f>IF(AND(Table4[[#This Row],[Age]]&lt;=28,Table4[[#This Row],[Prefered foot]]="left",Table4[[#This Row],[Value]]&lt;10000000),"candidate","rejected")</f>
        <v>rejected</v>
      </c>
      <c r="R763" s="17" t="str">
        <f>IF(OR(Table4[[#This Row],[Age]]&lt;=21,Table4[[#This Row],[Rating]]&gt;=85,Table4[[#This Row],[Height (cm)]]&gt;=187),"minimum","")</f>
        <v>minimum</v>
      </c>
    </row>
    <row r="764" spans="10:18" x14ac:dyDescent="0.25">
      <c r="J764" t="s">
        <v>678</v>
      </c>
      <c r="K764">
        <v>22</v>
      </c>
      <c r="L764">
        <v>74</v>
      </c>
      <c r="M764">
        <v>189</v>
      </c>
      <c r="N764">
        <v>76</v>
      </c>
      <c r="O764" t="s">
        <v>2816</v>
      </c>
      <c r="P764" s="16">
        <v>11000000</v>
      </c>
      <c r="Q764" s="17" t="str">
        <f>IF(AND(Table4[[#This Row],[Age]]&lt;=28,Table4[[#This Row],[Prefered foot]]="left",Table4[[#This Row],[Value]]&lt;10000000),"candidate","rejected")</f>
        <v>rejected</v>
      </c>
      <c r="R764" s="17" t="str">
        <f>IF(OR(Table4[[#This Row],[Age]]&lt;=21,Table4[[#This Row],[Rating]]&gt;=85,Table4[[#This Row],[Height (cm)]]&gt;=187),"minimum","")</f>
        <v>minimum</v>
      </c>
    </row>
    <row r="765" spans="10:18" x14ac:dyDescent="0.25">
      <c r="J765" t="s">
        <v>679</v>
      </c>
      <c r="K765">
        <v>19</v>
      </c>
      <c r="L765">
        <v>71</v>
      </c>
      <c r="M765">
        <v>189</v>
      </c>
      <c r="N765">
        <v>83</v>
      </c>
      <c r="O765" t="s">
        <v>2816</v>
      </c>
      <c r="P765" s="16">
        <v>3900000</v>
      </c>
      <c r="Q765" s="17" t="str">
        <f>IF(AND(Table4[[#This Row],[Age]]&lt;=28,Table4[[#This Row],[Prefered foot]]="left",Table4[[#This Row],[Value]]&lt;10000000),"candidate","rejected")</f>
        <v>rejected</v>
      </c>
      <c r="R765" s="17" t="str">
        <f>IF(OR(Table4[[#This Row],[Age]]&lt;=21,Table4[[#This Row],[Rating]]&gt;=85,Table4[[#This Row],[Height (cm)]]&gt;=187),"minimum","")</f>
        <v>minimum</v>
      </c>
    </row>
    <row r="766" spans="10:18" x14ac:dyDescent="0.25">
      <c r="J766" t="s">
        <v>680</v>
      </c>
      <c r="K766">
        <v>18</v>
      </c>
      <c r="L766">
        <v>65</v>
      </c>
      <c r="M766">
        <v>180</v>
      </c>
      <c r="N766">
        <v>75</v>
      </c>
      <c r="O766" t="s">
        <v>2816</v>
      </c>
      <c r="P766" s="16">
        <v>1800000</v>
      </c>
      <c r="Q766" s="17" t="str">
        <f>IF(AND(Table4[[#This Row],[Age]]&lt;=28,Table4[[#This Row],[Prefered foot]]="left",Table4[[#This Row],[Value]]&lt;10000000),"candidate","rejected")</f>
        <v>rejected</v>
      </c>
      <c r="R766" s="17" t="str">
        <f>IF(OR(Table4[[#This Row],[Age]]&lt;=21,Table4[[#This Row],[Rating]]&gt;=85,Table4[[#This Row],[Height (cm)]]&gt;=187),"minimum","")</f>
        <v>minimum</v>
      </c>
    </row>
    <row r="767" spans="10:18" x14ac:dyDescent="0.25">
      <c r="J767" t="s">
        <v>681</v>
      </c>
      <c r="K767">
        <v>19</v>
      </c>
      <c r="L767">
        <v>69</v>
      </c>
      <c r="M767">
        <v>191</v>
      </c>
      <c r="N767">
        <v>81</v>
      </c>
      <c r="O767" t="s">
        <v>2816</v>
      </c>
      <c r="P767" s="16">
        <v>2800000</v>
      </c>
      <c r="Q767" s="17" t="str">
        <f>IF(AND(Table4[[#This Row],[Age]]&lt;=28,Table4[[#This Row],[Prefered foot]]="left",Table4[[#This Row],[Value]]&lt;10000000),"candidate","rejected")</f>
        <v>rejected</v>
      </c>
      <c r="R767" s="17" t="str">
        <f>IF(OR(Table4[[#This Row],[Age]]&lt;=21,Table4[[#This Row],[Rating]]&gt;=85,Table4[[#This Row],[Height (cm)]]&gt;=187),"minimum","")</f>
        <v>minimum</v>
      </c>
    </row>
    <row r="768" spans="10:18" x14ac:dyDescent="0.25">
      <c r="J768" t="s">
        <v>682</v>
      </c>
      <c r="K768">
        <v>20</v>
      </c>
      <c r="L768">
        <v>74</v>
      </c>
      <c r="M768">
        <v>182</v>
      </c>
      <c r="N768">
        <v>73</v>
      </c>
      <c r="O768" t="s">
        <v>2816</v>
      </c>
      <c r="P768" s="16">
        <v>9500000</v>
      </c>
      <c r="Q768" s="17" t="str">
        <f>IF(AND(Table4[[#This Row],[Age]]&lt;=28,Table4[[#This Row],[Prefered foot]]="left",Table4[[#This Row],[Value]]&lt;10000000),"candidate","rejected")</f>
        <v>rejected</v>
      </c>
      <c r="R768" s="17" t="str">
        <f>IF(OR(Table4[[#This Row],[Age]]&lt;=21,Table4[[#This Row],[Rating]]&gt;=85,Table4[[#This Row],[Height (cm)]]&gt;=187),"minimum","")</f>
        <v>minimum</v>
      </c>
    </row>
    <row r="769" spans="10:18" x14ac:dyDescent="0.25">
      <c r="J769" t="s">
        <v>683</v>
      </c>
      <c r="K769">
        <v>18</v>
      </c>
      <c r="L769">
        <v>66</v>
      </c>
      <c r="M769">
        <v>178</v>
      </c>
      <c r="N769">
        <v>70</v>
      </c>
      <c r="O769" t="s">
        <v>2816</v>
      </c>
      <c r="P769" s="16">
        <v>2200000</v>
      </c>
      <c r="Q769" s="17" t="str">
        <f>IF(AND(Table4[[#This Row],[Age]]&lt;=28,Table4[[#This Row],[Prefered foot]]="left",Table4[[#This Row],[Value]]&lt;10000000),"candidate","rejected")</f>
        <v>rejected</v>
      </c>
      <c r="R769" s="17" t="str">
        <f>IF(OR(Table4[[#This Row],[Age]]&lt;=21,Table4[[#This Row],[Rating]]&gt;=85,Table4[[#This Row],[Height (cm)]]&gt;=187),"minimum","")</f>
        <v>minimum</v>
      </c>
    </row>
    <row r="770" spans="10:18" x14ac:dyDescent="0.25">
      <c r="J770" t="s">
        <v>684</v>
      </c>
      <c r="K770">
        <v>22</v>
      </c>
      <c r="L770">
        <v>76</v>
      </c>
      <c r="M770">
        <v>182</v>
      </c>
      <c r="N770">
        <v>72</v>
      </c>
      <c r="O770" t="s">
        <v>2817</v>
      </c>
      <c r="P770" s="16">
        <v>15500000</v>
      </c>
      <c r="Q770" s="17" t="str">
        <f>IF(AND(Table4[[#This Row],[Age]]&lt;=28,Table4[[#This Row],[Prefered foot]]="left",Table4[[#This Row],[Value]]&lt;10000000),"candidate","rejected")</f>
        <v>rejected</v>
      </c>
      <c r="R770" s="17" t="str">
        <f>IF(OR(Table4[[#This Row],[Age]]&lt;=21,Table4[[#This Row],[Rating]]&gt;=85,Table4[[#This Row],[Height (cm)]]&gt;=187),"minimum","")</f>
        <v/>
      </c>
    </row>
    <row r="771" spans="10:18" x14ac:dyDescent="0.25">
      <c r="J771" t="s">
        <v>685</v>
      </c>
      <c r="K771">
        <v>25</v>
      </c>
      <c r="L771">
        <v>78</v>
      </c>
      <c r="M771">
        <v>190</v>
      </c>
      <c r="N771">
        <v>80</v>
      </c>
      <c r="O771" t="s">
        <v>2816</v>
      </c>
      <c r="P771" s="16">
        <v>17500000</v>
      </c>
      <c r="Q771" s="17" t="str">
        <f>IF(AND(Table4[[#This Row],[Age]]&lt;=28,Table4[[#This Row],[Prefered foot]]="left",Table4[[#This Row],[Value]]&lt;10000000),"candidate","rejected")</f>
        <v>rejected</v>
      </c>
      <c r="R771" s="17" t="str">
        <f>IF(OR(Table4[[#This Row],[Age]]&lt;=21,Table4[[#This Row],[Rating]]&gt;=85,Table4[[#This Row],[Height (cm)]]&gt;=187),"minimum","")</f>
        <v>minimum</v>
      </c>
    </row>
    <row r="772" spans="10:18" x14ac:dyDescent="0.25">
      <c r="J772" t="s">
        <v>686</v>
      </c>
      <c r="K772">
        <v>20</v>
      </c>
      <c r="L772">
        <v>70</v>
      </c>
      <c r="M772">
        <v>183</v>
      </c>
      <c r="N772">
        <v>73</v>
      </c>
      <c r="O772" t="s">
        <v>2817</v>
      </c>
      <c r="P772" s="16">
        <v>3300000</v>
      </c>
      <c r="Q772" s="17" t="str">
        <f>IF(AND(Table4[[#This Row],[Age]]&lt;=28,Table4[[#This Row],[Prefered foot]]="left",Table4[[#This Row],[Value]]&lt;10000000),"candidate","rejected")</f>
        <v>candidate</v>
      </c>
      <c r="R772" s="17" t="str">
        <f>IF(OR(Table4[[#This Row],[Age]]&lt;=21,Table4[[#This Row],[Rating]]&gt;=85,Table4[[#This Row],[Height (cm)]]&gt;=187),"minimum","")</f>
        <v>minimum</v>
      </c>
    </row>
    <row r="773" spans="10:18" x14ac:dyDescent="0.25">
      <c r="J773" t="s">
        <v>687</v>
      </c>
      <c r="K773">
        <v>18</v>
      </c>
      <c r="L773">
        <v>66</v>
      </c>
      <c r="M773">
        <v>191</v>
      </c>
      <c r="N773">
        <v>82</v>
      </c>
      <c r="O773" t="s">
        <v>2816</v>
      </c>
      <c r="P773" s="16">
        <v>2400000</v>
      </c>
      <c r="Q773" s="17" t="str">
        <f>IF(AND(Table4[[#This Row],[Age]]&lt;=28,Table4[[#This Row],[Prefered foot]]="left",Table4[[#This Row],[Value]]&lt;10000000),"candidate","rejected")</f>
        <v>rejected</v>
      </c>
      <c r="R773" s="17" t="str">
        <f>IF(OR(Table4[[#This Row],[Age]]&lt;=21,Table4[[#This Row],[Rating]]&gt;=85,Table4[[#This Row],[Height (cm)]]&gt;=187),"minimum","")</f>
        <v>minimum</v>
      </c>
    </row>
    <row r="774" spans="10:18" x14ac:dyDescent="0.25">
      <c r="J774" t="s">
        <v>688</v>
      </c>
      <c r="K774">
        <v>22</v>
      </c>
      <c r="L774">
        <v>73</v>
      </c>
      <c r="M774">
        <v>173</v>
      </c>
      <c r="N774">
        <v>74</v>
      </c>
      <c r="O774" t="s">
        <v>2816</v>
      </c>
      <c r="P774" s="16">
        <v>7000000</v>
      </c>
      <c r="Q774" s="17" t="str">
        <f>IF(AND(Table4[[#This Row],[Age]]&lt;=28,Table4[[#This Row],[Prefered foot]]="left",Table4[[#This Row],[Value]]&lt;10000000),"candidate","rejected")</f>
        <v>rejected</v>
      </c>
      <c r="R774" s="17" t="str">
        <f>IF(OR(Table4[[#This Row],[Age]]&lt;=21,Table4[[#This Row],[Rating]]&gt;=85,Table4[[#This Row],[Height (cm)]]&gt;=187),"minimum","")</f>
        <v/>
      </c>
    </row>
    <row r="775" spans="10:18" x14ac:dyDescent="0.25">
      <c r="J775" t="s">
        <v>689</v>
      </c>
      <c r="K775">
        <v>19</v>
      </c>
      <c r="L775">
        <v>70</v>
      </c>
      <c r="M775">
        <v>175</v>
      </c>
      <c r="N775">
        <v>75</v>
      </c>
      <c r="O775" t="s">
        <v>2817</v>
      </c>
      <c r="P775" s="16">
        <v>3400000</v>
      </c>
      <c r="Q775" s="17" t="str">
        <f>IF(AND(Table4[[#This Row],[Age]]&lt;=28,Table4[[#This Row],[Prefered foot]]="left",Table4[[#This Row],[Value]]&lt;10000000),"candidate","rejected")</f>
        <v>candidate</v>
      </c>
      <c r="R775" s="17" t="str">
        <f>IF(OR(Table4[[#This Row],[Age]]&lt;=21,Table4[[#This Row],[Rating]]&gt;=85,Table4[[#This Row],[Height (cm)]]&gt;=187),"minimum","")</f>
        <v>minimum</v>
      </c>
    </row>
    <row r="776" spans="10:18" x14ac:dyDescent="0.25">
      <c r="J776" t="s">
        <v>690</v>
      </c>
      <c r="K776">
        <v>19</v>
      </c>
      <c r="L776">
        <v>73</v>
      </c>
      <c r="M776">
        <v>185</v>
      </c>
      <c r="N776">
        <v>75</v>
      </c>
      <c r="O776" t="s">
        <v>2816</v>
      </c>
      <c r="P776" s="16">
        <v>7000000</v>
      </c>
      <c r="Q776" s="17" t="str">
        <f>IF(AND(Table4[[#This Row],[Age]]&lt;=28,Table4[[#This Row],[Prefered foot]]="left",Table4[[#This Row],[Value]]&lt;10000000),"candidate","rejected")</f>
        <v>rejected</v>
      </c>
      <c r="R776" s="17" t="str">
        <f>IF(OR(Table4[[#This Row],[Age]]&lt;=21,Table4[[#This Row],[Rating]]&gt;=85,Table4[[#This Row],[Height (cm)]]&gt;=187),"minimum","")</f>
        <v>minimum</v>
      </c>
    </row>
    <row r="777" spans="10:18" x14ac:dyDescent="0.25">
      <c r="J777" t="s">
        <v>577</v>
      </c>
      <c r="K777">
        <v>18</v>
      </c>
      <c r="L777">
        <v>66</v>
      </c>
      <c r="M777">
        <v>180</v>
      </c>
      <c r="N777">
        <v>74</v>
      </c>
      <c r="O777" t="s">
        <v>2816</v>
      </c>
      <c r="P777" s="16">
        <v>2100000</v>
      </c>
      <c r="Q777" s="17" t="str">
        <f>IF(AND(Table4[[#This Row],[Age]]&lt;=28,Table4[[#This Row],[Prefered foot]]="left",Table4[[#This Row],[Value]]&lt;10000000),"candidate","rejected")</f>
        <v>rejected</v>
      </c>
      <c r="R777" s="17" t="str">
        <f>IF(OR(Table4[[#This Row],[Age]]&lt;=21,Table4[[#This Row],[Rating]]&gt;=85,Table4[[#This Row],[Height (cm)]]&gt;=187),"minimum","")</f>
        <v>minimum</v>
      </c>
    </row>
    <row r="778" spans="10:18" x14ac:dyDescent="0.25">
      <c r="J778" t="s">
        <v>691</v>
      </c>
      <c r="K778">
        <v>20</v>
      </c>
      <c r="L778">
        <v>74</v>
      </c>
      <c r="M778">
        <v>178</v>
      </c>
      <c r="N778">
        <v>70</v>
      </c>
      <c r="O778" t="s">
        <v>2816</v>
      </c>
      <c r="P778" s="16">
        <v>9500000</v>
      </c>
      <c r="Q778" s="17" t="str">
        <f>IF(AND(Table4[[#This Row],[Age]]&lt;=28,Table4[[#This Row],[Prefered foot]]="left",Table4[[#This Row],[Value]]&lt;10000000),"candidate","rejected")</f>
        <v>rejected</v>
      </c>
      <c r="R778" s="17" t="str">
        <f>IF(OR(Table4[[#This Row],[Age]]&lt;=21,Table4[[#This Row],[Rating]]&gt;=85,Table4[[#This Row],[Height (cm)]]&gt;=187),"minimum","")</f>
        <v>minimum</v>
      </c>
    </row>
    <row r="779" spans="10:18" x14ac:dyDescent="0.25">
      <c r="J779" t="s">
        <v>692</v>
      </c>
      <c r="K779">
        <v>17</v>
      </c>
      <c r="L779">
        <v>64</v>
      </c>
      <c r="M779">
        <v>181</v>
      </c>
      <c r="N779">
        <v>75</v>
      </c>
      <c r="O779" t="s">
        <v>2817</v>
      </c>
      <c r="P779" s="16">
        <v>1400000</v>
      </c>
      <c r="Q779" s="17" t="str">
        <f>IF(AND(Table4[[#This Row],[Age]]&lt;=28,Table4[[#This Row],[Prefered foot]]="left",Table4[[#This Row],[Value]]&lt;10000000),"candidate","rejected")</f>
        <v>candidate</v>
      </c>
      <c r="R779" s="17" t="str">
        <f>IF(OR(Table4[[#This Row],[Age]]&lt;=21,Table4[[#This Row],[Rating]]&gt;=85,Table4[[#This Row],[Height (cm)]]&gt;=187),"minimum","")</f>
        <v>minimum</v>
      </c>
    </row>
    <row r="780" spans="10:18" x14ac:dyDescent="0.25">
      <c r="J780" t="s">
        <v>693</v>
      </c>
      <c r="K780">
        <v>18</v>
      </c>
      <c r="L780">
        <v>64</v>
      </c>
      <c r="M780">
        <v>172</v>
      </c>
      <c r="N780">
        <v>78</v>
      </c>
      <c r="O780" t="s">
        <v>2816</v>
      </c>
      <c r="P780" s="16">
        <v>1400000</v>
      </c>
      <c r="Q780" s="17" t="str">
        <f>IF(AND(Table4[[#This Row],[Age]]&lt;=28,Table4[[#This Row],[Prefered foot]]="left",Table4[[#This Row],[Value]]&lt;10000000),"candidate","rejected")</f>
        <v>rejected</v>
      </c>
      <c r="R780" s="17" t="str">
        <f>IF(OR(Table4[[#This Row],[Age]]&lt;=21,Table4[[#This Row],[Rating]]&gt;=85,Table4[[#This Row],[Height (cm)]]&gt;=187),"minimum","")</f>
        <v>minimum</v>
      </c>
    </row>
    <row r="781" spans="10:18" x14ac:dyDescent="0.25">
      <c r="J781" t="s">
        <v>694</v>
      </c>
      <c r="K781">
        <v>18</v>
      </c>
      <c r="L781">
        <v>66</v>
      </c>
      <c r="M781">
        <v>185</v>
      </c>
      <c r="N781">
        <v>75</v>
      </c>
      <c r="O781" t="s">
        <v>2816</v>
      </c>
      <c r="P781" s="16">
        <v>2200000</v>
      </c>
      <c r="Q781" s="17" t="str">
        <f>IF(AND(Table4[[#This Row],[Age]]&lt;=28,Table4[[#This Row],[Prefered foot]]="left",Table4[[#This Row],[Value]]&lt;10000000),"candidate","rejected")</f>
        <v>rejected</v>
      </c>
      <c r="R781" s="17" t="str">
        <f>IF(OR(Table4[[#This Row],[Age]]&lt;=21,Table4[[#This Row],[Rating]]&gt;=85,Table4[[#This Row],[Height (cm)]]&gt;=187),"minimum","")</f>
        <v>minimum</v>
      </c>
    </row>
    <row r="782" spans="10:18" x14ac:dyDescent="0.25">
      <c r="J782" t="s">
        <v>695</v>
      </c>
      <c r="K782">
        <v>37</v>
      </c>
      <c r="L782">
        <v>74</v>
      </c>
      <c r="M782">
        <v>177</v>
      </c>
      <c r="N782">
        <v>72</v>
      </c>
      <c r="O782" t="s">
        <v>2816</v>
      </c>
      <c r="P782" s="16">
        <v>1400000</v>
      </c>
      <c r="Q782" s="17" t="str">
        <f>IF(AND(Table4[[#This Row],[Age]]&lt;=28,Table4[[#This Row],[Prefered foot]]="left",Table4[[#This Row],[Value]]&lt;10000000),"candidate","rejected")</f>
        <v>rejected</v>
      </c>
      <c r="R782" s="17" t="str">
        <f>IF(OR(Table4[[#This Row],[Age]]&lt;=21,Table4[[#This Row],[Rating]]&gt;=85,Table4[[#This Row],[Height (cm)]]&gt;=187),"minimum","")</f>
        <v/>
      </c>
    </row>
    <row r="783" spans="10:18" x14ac:dyDescent="0.25">
      <c r="J783" t="s">
        <v>696</v>
      </c>
      <c r="K783">
        <v>34</v>
      </c>
      <c r="L783">
        <v>81</v>
      </c>
      <c r="M783">
        <v>190</v>
      </c>
      <c r="N783">
        <v>86</v>
      </c>
      <c r="O783" t="s">
        <v>2816</v>
      </c>
      <c r="P783" s="16">
        <v>8500000</v>
      </c>
      <c r="Q783" s="17" t="str">
        <f>IF(AND(Table4[[#This Row],[Age]]&lt;=28,Table4[[#This Row],[Prefered foot]]="left",Table4[[#This Row],[Value]]&lt;10000000),"candidate","rejected")</f>
        <v>rejected</v>
      </c>
      <c r="R783" s="17" t="str">
        <f>IF(OR(Table4[[#This Row],[Age]]&lt;=21,Table4[[#This Row],[Rating]]&gt;=85,Table4[[#This Row],[Height (cm)]]&gt;=187),"minimum","")</f>
        <v>minimum</v>
      </c>
    </row>
    <row r="784" spans="10:18" x14ac:dyDescent="0.25">
      <c r="J784" t="s">
        <v>697</v>
      </c>
      <c r="K784">
        <v>34</v>
      </c>
      <c r="L784">
        <v>84</v>
      </c>
      <c r="M784">
        <v>182</v>
      </c>
      <c r="N784">
        <v>74</v>
      </c>
      <c r="O784" t="s">
        <v>2816</v>
      </c>
      <c r="P784" s="16">
        <v>19500000</v>
      </c>
      <c r="Q784" s="17" t="str">
        <f>IF(AND(Table4[[#This Row],[Age]]&lt;=28,Table4[[#This Row],[Prefered foot]]="left",Table4[[#This Row],[Value]]&lt;10000000),"candidate","rejected")</f>
        <v>rejected</v>
      </c>
      <c r="R784" s="17" t="str">
        <f>IF(OR(Table4[[#This Row],[Age]]&lt;=21,Table4[[#This Row],[Rating]]&gt;=85,Table4[[#This Row],[Height (cm)]]&gt;=187),"minimum","")</f>
        <v/>
      </c>
    </row>
    <row r="785" spans="10:18" x14ac:dyDescent="0.25">
      <c r="J785" t="s">
        <v>698</v>
      </c>
      <c r="K785">
        <v>33</v>
      </c>
      <c r="L785">
        <v>82</v>
      </c>
      <c r="M785">
        <v>185</v>
      </c>
      <c r="N785">
        <v>76</v>
      </c>
      <c r="O785" t="s">
        <v>2816</v>
      </c>
      <c r="P785" s="16">
        <v>19000000</v>
      </c>
      <c r="Q785" s="17" t="str">
        <f>IF(AND(Table4[[#This Row],[Age]]&lt;=28,Table4[[#This Row],[Prefered foot]]="left",Table4[[#This Row],[Value]]&lt;10000000),"candidate","rejected")</f>
        <v>rejected</v>
      </c>
      <c r="R785" s="17" t="str">
        <f>IF(OR(Table4[[#This Row],[Age]]&lt;=21,Table4[[#This Row],[Rating]]&gt;=85,Table4[[#This Row],[Height (cm)]]&gt;=187),"minimum","")</f>
        <v/>
      </c>
    </row>
    <row r="786" spans="10:18" x14ac:dyDescent="0.25">
      <c r="J786" t="s">
        <v>699</v>
      </c>
      <c r="K786">
        <v>31</v>
      </c>
      <c r="L786">
        <v>84</v>
      </c>
      <c r="M786">
        <v>176</v>
      </c>
      <c r="N786">
        <v>75</v>
      </c>
      <c r="O786" t="s">
        <v>2816</v>
      </c>
      <c r="P786" s="16">
        <v>29500000</v>
      </c>
      <c r="Q786" s="17" t="str">
        <f>IF(AND(Table4[[#This Row],[Age]]&lt;=28,Table4[[#This Row],[Prefered foot]]="left",Table4[[#This Row],[Value]]&lt;10000000),"candidate","rejected")</f>
        <v>rejected</v>
      </c>
      <c r="R786" s="17" t="str">
        <f>IF(OR(Table4[[#This Row],[Age]]&lt;=21,Table4[[#This Row],[Rating]]&gt;=85,Table4[[#This Row],[Height (cm)]]&gt;=187),"minimum","")</f>
        <v/>
      </c>
    </row>
    <row r="787" spans="10:18" x14ac:dyDescent="0.25">
      <c r="J787" t="s">
        <v>700</v>
      </c>
      <c r="K787">
        <v>29</v>
      </c>
      <c r="L787">
        <v>78</v>
      </c>
      <c r="M787">
        <v>175</v>
      </c>
      <c r="N787">
        <v>70</v>
      </c>
      <c r="O787" t="s">
        <v>2816</v>
      </c>
      <c r="P787" s="16">
        <v>13500000</v>
      </c>
      <c r="Q787" s="17" t="str">
        <f>IF(AND(Table4[[#This Row],[Age]]&lt;=28,Table4[[#This Row],[Prefered foot]]="left",Table4[[#This Row],[Value]]&lt;10000000),"candidate","rejected")</f>
        <v>rejected</v>
      </c>
      <c r="R787" s="17" t="str">
        <f>IF(OR(Table4[[#This Row],[Age]]&lt;=21,Table4[[#This Row],[Rating]]&gt;=85,Table4[[#This Row],[Height (cm)]]&gt;=187),"minimum","")</f>
        <v/>
      </c>
    </row>
    <row r="788" spans="10:18" x14ac:dyDescent="0.25">
      <c r="J788" t="s">
        <v>701</v>
      </c>
      <c r="K788">
        <v>30</v>
      </c>
      <c r="L788">
        <v>85</v>
      </c>
      <c r="M788">
        <v>165</v>
      </c>
      <c r="N788">
        <v>60</v>
      </c>
      <c r="O788" t="s">
        <v>2816</v>
      </c>
      <c r="P788" s="16">
        <v>65000000</v>
      </c>
      <c r="Q788" s="17" t="str">
        <f>IF(AND(Table4[[#This Row],[Age]]&lt;=28,Table4[[#This Row],[Prefered foot]]="left",Table4[[#This Row],[Value]]&lt;10000000),"candidate","rejected")</f>
        <v>rejected</v>
      </c>
      <c r="R788" s="17" t="str">
        <f>IF(OR(Table4[[#This Row],[Age]]&lt;=21,Table4[[#This Row],[Rating]]&gt;=85,Table4[[#This Row],[Height (cm)]]&gt;=187),"minimum","")</f>
        <v>minimum</v>
      </c>
    </row>
    <row r="789" spans="10:18" x14ac:dyDescent="0.25">
      <c r="J789" t="s">
        <v>702</v>
      </c>
      <c r="K789">
        <v>32</v>
      </c>
      <c r="L789">
        <v>84</v>
      </c>
      <c r="M789">
        <v>186</v>
      </c>
      <c r="N789">
        <v>93</v>
      </c>
      <c r="O789" t="s">
        <v>2816</v>
      </c>
      <c r="P789" s="16">
        <v>27500000</v>
      </c>
      <c r="Q789" s="17" t="str">
        <f>IF(AND(Table4[[#This Row],[Age]]&lt;=28,Table4[[#This Row],[Prefered foot]]="left",Table4[[#This Row],[Value]]&lt;10000000),"candidate","rejected")</f>
        <v>rejected</v>
      </c>
      <c r="R789" s="17" t="str">
        <f>IF(OR(Table4[[#This Row],[Age]]&lt;=21,Table4[[#This Row],[Rating]]&gt;=85,Table4[[#This Row],[Height (cm)]]&gt;=187),"minimum","")</f>
        <v/>
      </c>
    </row>
    <row r="790" spans="10:18" x14ac:dyDescent="0.25">
      <c r="J790" t="s">
        <v>703</v>
      </c>
      <c r="K790">
        <v>30</v>
      </c>
      <c r="L790">
        <v>80</v>
      </c>
      <c r="M790">
        <v>193</v>
      </c>
      <c r="N790">
        <v>100</v>
      </c>
      <c r="O790" t="s">
        <v>2816</v>
      </c>
      <c r="P790" s="16">
        <v>17500000</v>
      </c>
      <c r="Q790" s="17" t="str">
        <f>IF(AND(Table4[[#This Row],[Age]]&lt;=28,Table4[[#This Row],[Prefered foot]]="left",Table4[[#This Row],[Value]]&lt;10000000),"candidate","rejected")</f>
        <v>rejected</v>
      </c>
      <c r="R790" s="17" t="str">
        <f>IF(OR(Table4[[#This Row],[Age]]&lt;=21,Table4[[#This Row],[Rating]]&gt;=85,Table4[[#This Row],[Height (cm)]]&gt;=187),"minimum","")</f>
        <v>minimum</v>
      </c>
    </row>
    <row r="791" spans="10:18" x14ac:dyDescent="0.25">
      <c r="J791" t="s">
        <v>704</v>
      </c>
      <c r="K791">
        <v>29</v>
      </c>
      <c r="L791">
        <v>85</v>
      </c>
      <c r="M791">
        <v>188</v>
      </c>
      <c r="N791">
        <v>76</v>
      </c>
      <c r="O791" t="s">
        <v>2816</v>
      </c>
      <c r="P791" s="16">
        <v>49500000</v>
      </c>
      <c r="Q791" s="17" t="str">
        <f>IF(AND(Table4[[#This Row],[Age]]&lt;=28,Table4[[#This Row],[Prefered foot]]="left",Table4[[#This Row],[Value]]&lt;10000000),"candidate","rejected")</f>
        <v>rejected</v>
      </c>
      <c r="R791" s="17" t="str">
        <f>IF(OR(Table4[[#This Row],[Age]]&lt;=21,Table4[[#This Row],[Rating]]&gt;=85,Table4[[#This Row],[Height (cm)]]&gt;=187),"minimum","")</f>
        <v>minimum</v>
      </c>
    </row>
    <row r="792" spans="10:18" x14ac:dyDescent="0.25">
      <c r="J792" t="s">
        <v>705</v>
      </c>
      <c r="K792">
        <v>29</v>
      </c>
      <c r="L792">
        <v>82</v>
      </c>
      <c r="M792">
        <v>177</v>
      </c>
      <c r="N792">
        <v>80</v>
      </c>
      <c r="O792" t="s">
        <v>2816</v>
      </c>
      <c r="P792" s="16">
        <v>29500000</v>
      </c>
      <c r="Q792" s="17" t="str">
        <f>IF(AND(Table4[[#This Row],[Age]]&lt;=28,Table4[[#This Row],[Prefered foot]]="left",Table4[[#This Row],[Value]]&lt;10000000),"candidate","rejected")</f>
        <v>rejected</v>
      </c>
      <c r="R792" s="17" t="str">
        <f>IF(OR(Table4[[#This Row],[Age]]&lt;=21,Table4[[#This Row],[Rating]]&gt;=85,Table4[[#This Row],[Height (cm)]]&gt;=187),"minimum","")</f>
        <v/>
      </c>
    </row>
    <row r="793" spans="10:18" x14ac:dyDescent="0.25">
      <c r="J793" t="s">
        <v>706</v>
      </c>
      <c r="K793">
        <v>32</v>
      </c>
      <c r="L793">
        <v>81</v>
      </c>
      <c r="M793">
        <v>173</v>
      </c>
      <c r="N793">
        <v>70</v>
      </c>
      <c r="O793" t="s">
        <v>2816</v>
      </c>
      <c r="P793" s="16">
        <v>18000000</v>
      </c>
      <c r="Q793" s="17" t="str">
        <f>IF(AND(Table4[[#This Row],[Age]]&lt;=28,Table4[[#This Row],[Prefered foot]]="left",Table4[[#This Row],[Value]]&lt;10000000),"candidate","rejected")</f>
        <v>rejected</v>
      </c>
      <c r="R793" s="17" t="str">
        <f>IF(OR(Table4[[#This Row],[Age]]&lt;=21,Table4[[#This Row],[Rating]]&gt;=85,Table4[[#This Row],[Height (cm)]]&gt;=187),"minimum","")</f>
        <v/>
      </c>
    </row>
    <row r="794" spans="10:18" x14ac:dyDescent="0.25">
      <c r="J794" t="s">
        <v>536</v>
      </c>
      <c r="K794">
        <v>36</v>
      </c>
      <c r="L794">
        <v>76</v>
      </c>
      <c r="M794">
        <v>179</v>
      </c>
      <c r="N794">
        <v>74</v>
      </c>
      <c r="O794" t="s">
        <v>2816</v>
      </c>
      <c r="P794" s="16">
        <v>2600000</v>
      </c>
      <c r="Q794" s="17" t="str">
        <f>IF(AND(Table4[[#This Row],[Age]]&lt;=28,Table4[[#This Row],[Prefered foot]]="left",Table4[[#This Row],[Value]]&lt;10000000),"candidate","rejected")</f>
        <v>rejected</v>
      </c>
      <c r="R794" s="17" t="str">
        <f>IF(OR(Table4[[#This Row],[Age]]&lt;=21,Table4[[#This Row],[Rating]]&gt;=85,Table4[[#This Row],[Height (cm)]]&gt;=187),"minimum","")</f>
        <v/>
      </c>
    </row>
    <row r="795" spans="10:18" x14ac:dyDescent="0.25">
      <c r="J795" t="s">
        <v>707</v>
      </c>
      <c r="K795">
        <v>28</v>
      </c>
      <c r="L795">
        <v>85</v>
      </c>
      <c r="M795">
        <v>183</v>
      </c>
      <c r="N795">
        <v>72</v>
      </c>
      <c r="O795" t="s">
        <v>2817</v>
      </c>
      <c r="P795" s="16">
        <v>54500000</v>
      </c>
      <c r="Q795" s="17" t="str">
        <f>IF(AND(Table4[[#This Row],[Age]]&lt;=28,Table4[[#This Row],[Prefered foot]]="left",Table4[[#This Row],[Value]]&lt;10000000),"candidate","rejected")</f>
        <v>rejected</v>
      </c>
      <c r="R795" s="17" t="str">
        <f>IF(OR(Table4[[#This Row],[Age]]&lt;=21,Table4[[#This Row],[Rating]]&gt;=85,Table4[[#This Row],[Height (cm)]]&gt;=187),"minimum","")</f>
        <v>minimum</v>
      </c>
    </row>
    <row r="796" spans="10:18" x14ac:dyDescent="0.25">
      <c r="J796" t="s">
        <v>708</v>
      </c>
      <c r="K796">
        <v>29</v>
      </c>
      <c r="L796">
        <v>74</v>
      </c>
      <c r="M796">
        <v>201</v>
      </c>
      <c r="N796">
        <v>98</v>
      </c>
      <c r="O796" t="s">
        <v>2816</v>
      </c>
      <c r="P796" s="16">
        <v>4200000</v>
      </c>
      <c r="Q796" s="17" t="str">
        <f>IF(AND(Table4[[#This Row],[Age]]&lt;=28,Table4[[#This Row],[Prefered foot]]="left",Table4[[#This Row],[Value]]&lt;10000000),"candidate","rejected")</f>
        <v>rejected</v>
      </c>
      <c r="R796" s="17" t="str">
        <f>IF(OR(Table4[[#This Row],[Age]]&lt;=21,Table4[[#This Row],[Rating]]&gt;=85,Table4[[#This Row],[Height (cm)]]&gt;=187),"minimum","")</f>
        <v>minimum</v>
      </c>
    </row>
    <row r="797" spans="10:18" x14ac:dyDescent="0.25">
      <c r="J797" t="s">
        <v>587</v>
      </c>
      <c r="K797">
        <v>27</v>
      </c>
      <c r="L797">
        <v>83</v>
      </c>
      <c r="M797">
        <v>195</v>
      </c>
      <c r="N797">
        <v>94</v>
      </c>
      <c r="O797" t="s">
        <v>2816</v>
      </c>
      <c r="P797" s="16">
        <v>36500000</v>
      </c>
      <c r="Q797" s="17" t="str">
        <f>IF(AND(Table4[[#This Row],[Age]]&lt;=28,Table4[[#This Row],[Prefered foot]]="left",Table4[[#This Row],[Value]]&lt;10000000),"candidate","rejected")</f>
        <v>rejected</v>
      </c>
      <c r="R797" s="17" t="str">
        <f>IF(OR(Table4[[#This Row],[Age]]&lt;=21,Table4[[#This Row],[Rating]]&gt;=85,Table4[[#This Row],[Height (cm)]]&gt;=187),"minimum","")</f>
        <v>minimum</v>
      </c>
    </row>
    <row r="798" spans="10:18" x14ac:dyDescent="0.25">
      <c r="J798" t="s">
        <v>709</v>
      </c>
      <c r="K798">
        <v>27</v>
      </c>
      <c r="L798">
        <v>85</v>
      </c>
      <c r="M798">
        <v>181</v>
      </c>
      <c r="N798">
        <v>75</v>
      </c>
      <c r="O798" t="s">
        <v>2816</v>
      </c>
      <c r="P798" s="16">
        <v>57500000</v>
      </c>
      <c r="Q798" s="17" t="str">
        <f>IF(AND(Table4[[#This Row],[Age]]&lt;=28,Table4[[#This Row],[Prefered foot]]="left",Table4[[#This Row],[Value]]&lt;10000000),"candidate","rejected")</f>
        <v>rejected</v>
      </c>
      <c r="R798" s="17" t="str">
        <f>IF(OR(Table4[[#This Row],[Age]]&lt;=21,Table4[[#This Row],[Rating]]&gt;=85,Table4[[#This Row],[Height (cm)]]&gt;=187),"minimum","")</f>
        <v>minimum</v>
      </c>
    </row>
    <row r="799" spans="10:18" x14ac:dyDescent="0.25">
      <c r="J799" t="s">
        <v>710</v>
      </c>
      <c r="K799">
        <v>28</v>
      </c>
      <c r="L799">
        <v>75</v>
      </c>
      <c r="M799">
        <v>188</v>
      </c>
      <c r="N799">
        <v>78</v>
      </c>
      <c r="O799" t="s">
        <v>2816</v>
      </c>
      <c r="P799" s="16">
        <v>6000000</v>
      </c>
      <c r="Q799" s="17" t="str">
        <f>IF(AND(Table4[[#This Row],[Age]]&lt;=28,Table4[[#This Row],[Prefered foot]]="left",Table4[[#This Row],[Value]]&lt;10000000),"candidate","rejected")</f>
        <v>rejected</v>
      </c>
      <c r="R799" s="17" t="str">
        <f>IF(OR(Table4[[#This Row],[Age]]&lt;=21,Table4[[#This Row],[Rating]]&gt;=85,Table4[[#This Row],[Height (cm)]]&gt;=187),"minimum","")</f>
        <v>minimum</v>
      </c>
    </row>
    <row r="800" spans="10:18" x14ac:dyDescent="0.25">
      <c r="J800" t="s">
        <v>711</v>
      </c>
      <c r="K800">
        <v>29</v>
      </c>
      <c r="L800">
        <v>82</v>
      </c>
      <c r="M800">
        <v>173</v>
      </c>
      <c r="N800">
        <v>75</v>
      </c>
      <c r="O800" t="s">
        <v>2817</v>
      </c>
      <c r="P800" s="16">
        <v>30000000</v>
      </c>
      <c r="Q800" s="17" t="str">
        <f>IF(AND(Table4[[#This Row],[Age]]&lt;=28,Table4[[#This Row],[Prefered foot]]="left",Table4[[#This Row],[Value]]&lt;10000000),"candidate","rejected")</f>
        <v>rejected</v>
      </c>
      <c r="R800" s="17" t="str">
        <f>IF(OR(Table4[[#This Row],[Age]]&lt;=21,Table4[[#This Row],[Rating]]&gt;=85,Table4[[#This Row],[Height (cm)]]&gt;=187),"minimum","")</f>
        <v/>
      </c>
    </row>
    <row r="801" spans="10:18" x14ac:dyDescent="0.25">
      <c r="J801" t="s">
        <v>712</v>
      </c>
      <c r="K801">
        <v>27</v>
      </c>
      <c r="L801">
        <v>69</v>
      </c>
      <c r="M801">
        <v>194</v>
      </c>
      <c r="N801">
        <v>81</v>
      </c>
      <c r="O801" t="s">
        <v>2817</v>
      </c>
      <c r="P801" s="16">
        <v>1500000</v>
      </c>
      <c r="Q801" s="17" t="str">
        <f>IF(AND(Table4[[#This Row],[Age]]&lt;=28,Table4[[#This Row],[Prefered foot]]="left",Table4[[#This Row],[Value]]&lt;10000000),"candidate","rejected")</f>
        <v>candidate</v>
      </c>
      <c r="R801" s="17" t="str">
        <f>IF(OR(Table4[[#This Row],[Age]]&lt;=21,Table4[[#This Row],[Rating]]&gt;=85,Table4[[#This Row],[Height (cm)]]&gt;=187),"minimum","")</f>
        <v>minimum</v>
      </c>
    </row>
    <row r="802" spans="10:18" x14ac:dyDescent="0.25">
      <c r="J802" t="s">
        <v>713</v>
      </c>
      <c r="K802">
        <v>25</v>
      </c>
      <c r="L802">
        <v>79</v>
      </c>
      <c r="M802">
        <v>172</v>
      </c>
      <c r="N802">
        <v>70</v>
      </c>
      <c r="O802" t="s">
        <v>2816</v>
      </c>
      <c r="P802" s="16">
        <v>21500000</v>
      </c>
      <c r="Q802" s="17" t="str">
        <f>IF(AND(Table4[[#This Row],[Age]]&lt;=28,Table4[[#This Row],[Prefered foot]]="left",Table4[[#This Row],[Value]]&lt;10000000),"candidate","rejected")</f>
        <v>rejected</v>
      </c>
      <c r="R802" s="17" t="str">
        <f>IF(OR(Table4[[#This Row],[Age]]&lt;=21,Table4[[#This Row],[Rating]]&gt;=85,Table4[[#This Row],[Height (cm)]]&gt;=187),"minimum","")</f>
        <v/>
      </c>
    </row>
    <row r="803" spans="10:18" x14ac:dyDescent="0.25">
      <c r="J803" t="s">
        <v>714</v>
      </c>
      <c r="K803">
        <v>26</v>
      </c>
      <c r="L803">
        <v>85</v>
      </c>
      <c r="M803">
        <v>178</v>
      </c>
      <c r="N803">
        <v>70</v>
      </c>
      <c r="O803" t="s">
        <v>2816</v>
      </c>
      <c r="P803" s="16">
        <v>64500000</v>
      </c>
      <c r="Q803" s="17" t="str">
        <f>IF(AND(Table4[[#This Row],[Age]]&lt;=28,Table4[[#This Row],[Prefered foot]]="left",Table4[[#This Row],[Value]]&lt;10000000),"candidate","rejected")</f>
        <v>rejected</v>
      </c>
      <c r="R803" s="17" t="str">
        <f>IF(OR(Table4[[#This Row],[Age]]&lt;=21,Table4[[#This Row],[Rating]]&gt;=85,Table4[[#This Row],[Height (cm)]]&gt;=187),"minimum","")</f>
        <v>minimum</v>
      </c>
    </row>
    <row r="804" spans="10:18" x14ac:dyDescent="0.25">
      <c r="J804" t="s">
        <v>715</v>
      </c>
      <c r="K804">
        <v>25</v>
      </c>
      <c r="L804">
        <v>77</v>
      </c>
      <c r="M804">
        <v>170</v>
      </c>
      <c r="N804">
        <v>66</v>
      </c>
      <c r="O804" t="s">
        <v>2817</v>
      </c>
      <c r="P804" s="16">
        <v>11500000</v>
      </c>
      <c r="Q804" s="17" t="str">
        <f>IF(AND(Table4[[#This Row],[Age]]&lt;=28,Table4[[#This Row],[Prefered foot]]="left",Table4[[#This Row],[Value]]&lt;10000000),"candidate","rejected")</f>
        <v>rejected</v>
      </c>
      <c r="R804" s="17" t="str">
        <f>IF(OR(Table4[[#This Row],[Age]]&lt;=21,Table4[[#This Row],[Rating]]&gt;=85,Table4[[#This Row],[Height (cm)]]&gt;=187),"minimum","")</f>
        <v/>
      </c>
    </row>
    <row r="805" spans="10:18" x14ac:dyDescent="0.25">
      <c r="J805" t="s">
        <v>716</v>
      </c>
      <c r="K805">
        <v>27</v>
      </c>
      <c r="L805">
        <v>81</v>
      </c>
      <c r="M805">
        <v>189</v>
      </c>
      <c r="N805">
        <v>80</v>
      </c>
      <c r="O805" t="s">
        <v>2817</v>
      </c>
      <c r="P805" s="16">
        <v>27500000</v>
      </c>
      <c r="Q805" s="17" t="str">
        <f>IF(AND(Table4[[#This Row],[Age]]&lt;=28,Table4[[#This Row],[Prefered foot]]="left",Table4[[#This Row],[Value]]&lt;10000000),"candidate","rejected")</f>
        <v>rejected</v>
      </c>
      <c r="R805" s="17" t="str">
        <f>IF(OR(Table4[[#This Row],[Age]]&lt;=21,Table4[[#This Row],[Rating]]&gt;=85,Table4[[#This Row],[Height (cm)]]&gt;=187),"minimum","")</f>
        <v>minimum</v>
      </c>
    </row>
    <row r="806" spans="10:18" x14ac:dyDescent="0.25">
      <c r="J806" t="s">
        <v>717</v>
      </c>
      <c r="K806">
        <v>28</v>
      </c>
      <c r="L806">
        <v>78</v>
      </c>
      <c r="M806">
        <v>183</v>
      </c>
      <c r="N806">
        <v>73</v>
      </c>
      <c r="O806" t="s">
        <v>2817</v>
      </c>
      <c r="P806" s="16">
        <v>14000000</v>
      </c>
      <c r="Q806" s="17" t="str">
        <f>IF(AND(Table4[[#This Row],[Age]]&lt;=28,Table4[[#This Row],[Prefered foot]]="left",Table4[[#This Row],[Value]]&lt;10000000),"candidate","rejected")</f>
        <v>rejected</v>
      </c>
      <c r="R806" s="17" t="str">
        <f>IF(OR(Table4[[#This Row],[Age]]&lt;=21,Table4[[#This Row],[Rating]]&gt;=85,Table4[[#This Row],[Height (cm)]]&gt;=187),"minimum","")</f>
        <v/>
      </c>
    </row>
    <row r="807" spans="10:18" x14ac:dyDescent="0.25">
      <c r="J807" t="s">
        <v>544</v>
      </c>
      <c r="K807">
        <v>25</v>
      </c>
      <c r="L807">
        <v>74</v>
      </c>
      <c r="M807">
        <v>165</v>
      </c>
      <c r="N807">
        <v>64</v>
      </c>
      <c r="O807" t="s">
        <v>2817</v>
      </c>
      <c r="P807" s="16">
        <v>0</v>
      </c>
      <c r="Q807" s="17" t="str">
        <f>IF(AND(Table4[[#This Row],[Age]]&lt;=28,Table4[[#This Row],[Prefered foot]]="left",Table4[[#This Row],[Value]]&lt;10000000),"candidate","rejected")</f>
        <v>candidate</v>
      </c>
      <c r="R807" s="17" t="str">
        <f>IF(OR(Table4[[#This Row],[Age]]&lt;=21,Table4[[#This Row],[Rating]]&gt;=85,Table4[[#This Row],[Height (cm)]]&gt;=187),"minimum","")</f>
        <v/>
      </c>
    </row>
    <row r="808" spans="10:18" x14ac:dyDescent="0.25">
      <c r="J808" t="s">
        <v>718</v>
      </c>
      <c r="K808">
        <v>26</v>
      </c>
      <c r="L808">
        <v>77</v>
      </c>
      <c r="M808">
        <v>186</v>
      </c>
      <c r="N808">
        <v>76</v>
      </c>
      <c r="O808" t="s">
        <v>2816</v>
      </c>
      <c r="P808" s="16">
        <v>12000000</v>
      </c>
      <c r="Q808" s="17" t="str">
        <f>IF(AND(Table4[[#This Row],[Age]]&lt;=28,Table4[[#This Row],[Prefered foot]]="left",Table4[[#This Row],[Value]]&lt;10000000),"candidate","rejected")</f>
        <v>rejected</v>
      </c>
      <c r="R808" s="17" t="str">
        <f>IF(OR(Table4[[#This Row],[Age]]&lt;=21,Table4[[#This Row],[Rating]]&gt;=85,Table4[[#This Row],[Height (cm)]]&gt;=187),"minimum","")</f>
        <v/>
      </c>
    </row>
    <row r="809" spans="10:18" x14ac:dyDescent="0.25">
      <c r="J809" t="s">
        <v>719</v>
      </c>
      <c r="K809">
        <v>26</v>
      </c>
      <c r="L809">
        <v>82</v>
      </c>
      <c r="M809">
        <v>187</v>
      </c>
      <c r="N809">
        <v>73</v>
      </c>
      <c r="O809" t="s">
        <v>2816</v>
      </c>
      <c r="P809" s="16">
        <v>39500000</v>
      </c>
      <c r="Q809" s="17" t="str">
        <f>IF(AND(Table4[[#This Row],[Age]]&lt;=28,Table4[[#This Row],[Prefered foot]]="left",Table4[[#This Row],[Value]]&lt;10000000),"candidate","rejected")</f>
        <v>rejected</v>
      </c>
      <c r="R809" s="17" t="str">
        <f>IF(OR(Table4[[#This Row],[Age]]&lt;=21,Table4[[#This Row],[Rating]]&gt;=85,Table4[[#This Row],[Height (cm)]]&gt;=187),"minimum","")</f>
        <v>minimum</v>
      </c>
    </row>
    <row r="810" spans="10:18" x14ac:dyDescent="0.25">
      <c r="J810" t="s">
        <v>720</v>
      </c>
      <c r="K810">
        <v>26</v>
      </c>
      <c r="L810">
        <v>77</v>
      </c>
      <c r="M810">
        <v>180</v>
      </c>
      <c r="N810">
        <v>71</v>
      </c>
      <c r="O810" t="s">
        <v>2817</v>
      </c>
      <c r="P810" s="16">
        <v>11500000</v>
      </c>
      <c r="Q810" s="17" t="str">
        <f>IF(AND(Table4[[#This Row],[Age]]&lt;=28,Table4[[#This Row],[Prefered foot]]="left",Table4[[#This Row],[Value]]&lt;10000000),"candidate","rejected")</f>
        <v>rejected</v>
      </c>
      <c r="R810" s="17" t="str">
        <f>IF(OR(Table4[[#This Row],[Age]]&lt;=21,Table4[[#This Row],[Rating]]&gt;=85,Table4[[#This Row],[Height (cm)]]&gt;=187),"minimum","")</f>
        <v/>
      </c>
    </row>
    <row r="811" spans="10:18" x14ac:dyDescent="0.25">
      <c r="J811" t="s">
        <v>721</v>
      </c>
      <c r="K811">
        <v>24</v>
      </c>
      <c r="L811">
        <v>80</v>
      </c>
      <c r="M811">
        <v>183</v>
      </c>
      <c r="N811">
        <v>82</v>
      </c>
      <c r="O811" t="s">
        <v>2816</v>
      </c>
      <c r="P811" s="16">
        <v>29000000</v>
      </c>
      <c r="Q811" s="17" t="str">
        <f>IF(AND(Table4[[#This Row],[Age]]&lt;=28,Table4[[#This Row],[Prefered foot]]="left",Table4[[#This Row],[Value]]&lt;10000000),"candidate","rejected")</f>
        <v>rejected</v>
      </c>
      <c r="R811" s="17" t="str">
        <f>IF(OR(Table4[[#This Row],[Age]]&lt;=21,Table4[[#This Row],[Rating]]&gt;=85,Table4[[#This Row],[Height (cm)]]&gt;=187),"minimum","")</f>
        <v/>
      </c>
    </row>
    <row r="812" spans="10:18" x14ac:dyDescent="0.25">
      <c r="J812" t="s">
        <v>722</v>
      </c>
      <c r="K812">
        <v>25</v>
      </c>
      <c r="L812">
        <v>78</v>
      </c>
      <c r="M812">
        <v>182</v>
      </c>
      <c r="N812">
        <v>70</v>
      </c>
      <c r="O812" t="s">
        <v>2817</v>
      </c>
      <c r="P812" s="16">
        <v>15500000</v>
      </c>
      <c r="Q812" s="17" t="str">
        <f>IF(AND(Table4[[#This Row],[Age]]&lt;=28,Table4[[#This Row],[Prefered foot]]="left",Table4[[#This Row],[Value]]&lt;10000000),"candidate","rejected")</f>
        <v>rejected</v>
      </c>
      <c r="R812" s="17" t="str">
        <f>IF(OR(Table4[[#This Row],[Age]]&lt;=21,Table4[[#This Row],[Rating]]&gt;=85,Table4[[#This Row],[Height (cm)]]&gt;=187),"minimum","")</f>
        <v/>
      </c>
    </row>
    <row r="813" spans="10:18" x14ac:dyDescent="0.25">
      <c r="J813" t="s">
        <v>723</v>
      </c>
      <c r="K813">
        <v>26</v>
      </c>
      <c r="L813">
        <v>85</v>
      </c>
      <c r="M813">
        <v>190</v>
      </c>
      <c r="N813">
        <v>89</v>
      </c>
      <c r="O813" t="s">
        <v>2816</v>
      </c>
      <c r="P813" s="16">
        <v>47500000</v>
      </c>
      <c r="Q813" s="17" t="str">
        <f>IF(AND(Table4[[#This Row],[Age]]&lt;=28,Table4[[#This Row],[Prefered foot]]="left",Table4[[#This Row],[Value]]&lt;10000000),"candidate","rejected")</f>
        <v>rejected</v>
      </c>
      <c r="R813" s="17" t="str">
        <f>IF(OR(Table4[[#This Row],[Age]]&lt;=21,Table4[[#This Row],[Rating]]&gt;=85,Table4[[#This Row],[Height (cm)]]&gt;=187),"minimum","")</f>
        <v>minimum</v>
      </c>
    </row>
    <row r="814" spans="10:18" x14ac:dyDescent="0.25">
      <c r="J814" t="s">
        <v>724</v>
      </c>
      <c r="K814">
        <v>24</v>
      </c>
      <c r="L814">
        <v>79</v>
      </c>
      <c r="M814">
        <v>184</v>
      </c>
      <c r="N814">
        <v>75</v>
      </c>
      <c r="O814" t="s">
        <v>2817</v>
      </c>
      <c r="P814" s="16">
        <v>24000000</v>
      </c>
      <c r="Q814" s="17" t="str">
        <f>IF(AND(Table4[[#This Row],[Age]]&lt;=28,Table4[[#This Row],[Prefered foot]]="left",Table4[[#This Row],[Value]]&lt;10000000),"candidate","rejected")</f>
        <v>rejected</v>
      </c>
      <c r="R814" s="17" t="str">
        <f>IF(OR(Table4[[#This Row],[Age]]&lt;=21,Table4[[#This Row],[Rating]]&gt;=85,Table4[[#This Row],[Height (cm)]]&gt;=187),"minimum","")</f>
        <v/>
      </c>
    </row>
    <row r="815" spans="10:18" x14ac:dyDescent="0.25">
      <c r="J815" t="s">
        <v>725</v>
      </c>
      <c r="K815">
        <v>20</v>
      </c>
      <c r="L815">
        <v>74</v>
      </c>
      <c r="M815">
        <v>179</v>
      </c>
      <c r="N815">
        <v>73</v>
      </c>
      <c r="O815" t="s">
        <v>2816</v>
      </c>
      <c r="P815" s="16">
        <v>9000000</v>
      </c>
      <c r="Q815" s="17" t="str">
        <f>IF(AND(Table4[[#This Row],[Age]]&lt;=28,Table4[[#This Row],[Prefered foot]]="left",Table4[[#This Row],[Value]]&lt;10000000),"candidate","rejected")</f>
        <v>rejected</v>
      </c>
      <c r="R815" s="17" t="str">
        <f>IF(OR(Table4[[#This Row],[Age]]&lt;=21,Table4[[#This Row],[Rating]]&gt;=85,Table4[[#This Row],[Height (cm)]]&gt;=187),"minimum","")</f>
        <v>minimum</v>
      </c>
    </row>
    <row r="816" spans="10:18" x14ac:dyDescent="0.25">
      <c r="J816" t="s">
        <v>726</v>
      </c>
      <c r="K816">
        <v>20</v>
      </c>
      <c r="L816">
        <v>69</v>
      </c>
      <c r="M816">
        <v>180</v>
      </c>
      <c r="N816">
        <v>66</v>
      </c>
      <c r="O816" t="s">
        <v>2816</v>
      </c>
      <c r="P816" s="16">
        <v>3400000</v>
      </c>
      <c r="Q816" s="17" t="str">
        <f>IF(AND(Table4[[#This Row],[Age]]&lt;=28,Table4[[#This Row],[Prefered foot]]="left",Table4[[#This Row],[Value]]&lt;10000000),"candidate","rejected")</f>
        <v>rejected</v>
      </c>
      <c r="R816" s="17" t="str">
        <f>IF(OR(Table4[[#This Row],[Age]]&lt;=21,Table4[[#This Row],[Rating]]&gt;=85,Table4[[#This Row],[Height (cm)]]&gt;=187),"minimum","")</f>
        <v>minimum</v>
      </c>
    </row>
    <row r="817" spans="10:18" x14ac:dyDescent="0.25">
      <c r="J817" t="s">
        <v>727</v>
      </c>
      <c r="K817">
        <v>20</v>
      </c>
      <c r="L817">
        <v>75</v>
      </c>
      <c r="M817">
        <v>193</v>
      </c>
      <c r="N817">
        <v>83</v>
      </c>
      <c r="O817" t="s">
        <v>2816</v>
      </c>
      <c r="P817" s="16">
        <v>10500000</v>
      </c>
      <c r="Q817" s="17" t="str">
        <f>IF(AND(Table4[[#This Row],[Age]]&lt;=28,Table4[[#This Row],[Prefered foot]]="left",Table4[[#This Row],[Value]]&lt;10000000),"candidate","rejected")</f>
        <v>rejected</v>
      </c>
      <c r="R817" s="17" t="str">
        <f>IF(OR(Table4[[#This Row],[Age]]&lt;=21,Table4[[#This Row],[Rating]]&gt;=85,Table4[[#This Row],[Height (cm)]]&gt;=187),"minimum","")</f>
        <v>minimum</v>
      </c>
    </row>
    <row r="818" spans="10:18" x14ac:dyDescent="0.25">
      <c r="J818" t="s">
        <v>728</v>
      </c>
      <c r="K818">
        <v>21</v>
      </c>
      <c r="L818">
        <v>76</v>
      </c>
      <c r="M818">
        <v>175</v>
      </c>
      <c r="N818">
        <v>65</v>
      </c>
      <c r="O818" t="s">
        <v>2816</v>
      </c>
      <c r="P818" s="16">
        <v>11500000</v>
      </c>
      <c r="Q818" s="17" t="str">
        <f>IF(AND(Table4[[#This Row],[Age]]&lt;=28,Table4[[#This Row],[Prefered foot]]="left",Table4[[#This Row],[Value]]&lt;10000000),"candidate","rejected")</f>
        <v>rejected</v>
      </c>
      <c r="R818" s="17" t="str">
        <f>IF(OR(Table4[[#This Row],[Age]]&lt;=21,Table4[[#This Row],[Rating]]&gt;=85,Table4[[#This Row],[Height (cm)]]&gt;=187),"minimum","")</f>
        <v>minimum</v>
      </c>
    </row>
    <row r="819" spans="10:18" x14ac:dyDescent="0.25">
      <c r="J819" t="s">
        <v>729</v>
      </c>
      <c r="K819">
        <v>19</v>
      </c>
      <c r="L819">
        <v>62</v>
      </c>
      <c r="M819">
        <v>175</v>
      </c>
      <c r="N819">
        <v>70</v>
      </c>
      <c r="O819" t="s">
        <v>2816</v>
      </c>
      <c r="P819" s="16">
        <v>1000000</v>
      </c>
      <c r="Q819" s="17" t="str">
        <f>IF(AND(Table4[[#This Row],[Age]]&lt;=28,Table4[[#This Row],[Prefered foot]]="left",Table4[[#This Row],[Value]]&lt;10000000),"candidate","rejected")</f>
        <v>rejected</v>
      </c>
      <c r="R819" s="17" t="str">
        <f>IF(OR(Table4[[#This Row],[Age]]&lt;=21,Table4[[#This Row],[Rating]]&gt;=85,Table4[[#This Row],[Height (cm)]]&gt;=187),"minimum","")</f>
        <v>minimum</v>
      </c>
    </row>
    <row r="820" spans="10:18" x14ac:dyDescent="0.25">
      <c r="J820" t="s">
        <v>730</v>
      </c>
      <c r="K820">
        <v>21</v>
      </c>
      <c r="L820">
        <v>72</v>
      </c>
      <c r="M820">
        <v>185</v>
      </c>
      <c r="N820">
        <v>74</v>
      </c>
      <c r="O820" t="s">
        <v>2816</v>
      </c>
      <c r="P820" s="16">
        <v>5500000</v>
      </c>
      <c r="Q820" s="17" t="str">
        <f>IF(AND(Table4[[#This Row],[Age]]&lt;=28,Table4[[#This Row],[Prefered foot]]="left",Table4[[#This Row],[Value]]&lt;10000000),"candidate","rejected")</f>
        <v>rejected</v>
      </c>
      <c r="R820" s="17" t="str">
        <f>IF(OR(Table4[[#This Row],[Age]]&lt;=21,Table4[[#This Row],[Rating]]&gt;=85,Table4[[#This Row],[Height (cm)]]&gt;=187),"minimum","")</f>
        <v>minimum</v>
      </c>
    </row>
    <row r="821" spans="10:18" x14ac:dyDescent="0.25">
      <c r="J821" t="s">
        <v>731</v>
      </c>
      <c r="K821">
        <v>21</v>
      </c>
      <c r="L821">
        <v>70</v>
      </c>
      <c r="M821">
        <v>190</v>
      </c>
      <c r="N821">
        <v>78</v>
      </c>
      <c r="O821" t="s">
        <v>2816</v>
      </c>
      <c r="P821" s="16">
        <v>3300000</v>
      </c>
      <c r="Q821" s="17" t="str">
        <f>IF(AND(Table4[[#This Row],[Age]]&lt;=28,Table4[[#This Row],[Prefered foot]]="left",Table4[[#This Row],[Value]]&lt;10000000),"candidate","rejected")</f>
        <v>rejected</v>
      </c>
      <c r="R821" s="17" t="str">
        <f>IF(OR(Table4[[#This Row],[Age]]&lt;=21,Table4[[#This Row],[Rating]]&gt;=85,Table4[[#This Row],[Height (cm)]]&gt;=187),"minimum","")</f>
        <v>minimum</v>
      </c>
    </row>
    <row r="822" spans="10:18" x14ac:dyDescent="0.25">
      <c r="J822" t="s">
        <v>732</v>
      </c>
      <c r="K822">
        <v>23</v>
      </c>
      <c r="L822">
        <v>75</v>
      </c>
      <c r="M822">
        <v>186</v>
      </c>
      <c r="N822">
        <v>76</v>
      </c>
      <c r="O822" t="s">
        <v>2817</v>
      </c>
      <c r="P822" s="16">
        <v>8000000</v>
      </c>
      <c r="Q822" s="17" t="str">
        <f>IF(AND(Table4[[#This Row],[Age]]&lt;=28,Table4[[#This Row],[Prefered foot]]="left",Table4[[#This Row],[Value]]&lt;10000000),"candidate","rejected")</f>
        <v>candidate</v>
      </c>
      <c r="R822" s="17" t="str">
        <f>IF(OR(Table4[[#This Row],[Age]]&lt;=21,Table4[[#This Row],[Rating]]&gt;=85,Table4[[#This Row],[Height (cm)]]&gt;=187),"minimum","")</f>
        <v/>
      </c>
    </row>
    <row r="823" spans="10:18" x14ac:dyDescent="0.25">
      <c r="J823" t="s">
        <v>733</v>
      </c>
      <c r="K823">
        <v>23</v>
      </c>
      <c r="L823">
        <v>75</v>
      </c>
      <c r="M823">
        <v>186</v>
      </c>
      <c r="N823">
        <v>72</v>
      </c>
      <c r="O823" t="s">
        <v>2816</v>
      </c>
      <c r="P823" s="16">
        <v>6500000</v>
      </c>
      <c r="Q823" s="17" t="str">
        <f>IF(AND(Table4[[#This Row],[Age]]&lt;=28,Table4[[#This Row],[Prefered foot]]="left",Table4[[#This Row],[Value]]&lt;10000000),"candidate","rejected")</f>
        <v>rejected</v>
      </c>
      <c r="R823" s="17" t="str">
        <f>IF(OR(Table4[[#This Row],[Age]]&lt;=21,Table4[[#This Row],[Rating]]&gt;=85,Table4[[#This Row],[Height (cm)]]&gt;=187),"minimum","")</f>
        <v/>
      </c>
    </row>
    <row r="824" spans="10:18" x14ac:dyDescent="0.25">
      <c r="J824" t="s">
        <v>734</v>
      </c>
      <c r="K824">
        <v>19</v>
      </c>
      <c r="L824">
        <v>71</v>
      </c>
      <c r="M824">
        <v>188</v>
      </c>
      <c r="N824">
        <v>85</v>
      </c>
      <c r="O824" t="s">
        <v>2817</v>
      </c>
      <c r="P824" s="16">
        <v>4300000</v>
      </c>
      <c r="Q824" s="17" t="str">
        <f>IF(AND(Table4[[#This Row],[Age]]&lt;=28,Table4[[#This Row],[Prefered foot]]="left",Table4[[#This Row],[Value]]&lt;10000000),"candidate","rejected")</f>
        <v>candidate</v>
      </c>
      <c r="R824" s="17" t="str">
        <f>IF(OR(Table4[[#This Row],[Age]]&lt;=21,Table4[[#This Row],[Rating]]&gt;=85,Table4[[#This Row],[Height (cm)]]&gt;=187),"minimum","")</f>
        <v>minimum</v>
      </c>
    </row>
    <row r="825" spans="10:18" x14ac:dyDescent="0.25">
      <c r="J825" t="s">
        <v>735</v>
      </c>
      <c r="K825">
        <v>23</v>
      </c>
      <c r="L825">
        <v>75</v>
      </c>
      <c r="M825">
        <v>192</v>
      </c>
      <c r="N825">
        <v>73</v>
      </c>
      <c r="O825" t="s">
        <v>2817</v>
      </c>
      <c r="P825" s="16">
        <v>11500000</v>
      </c>
      <c r="Q825" s="17" t="str">
        <f>IF(AND(Table4[[#This Row],[Age]]&lt;=28,Table4[[#This Row],[Prefered foot]]="left",Table4[[#This Row],[Value]]&lt;10000000),"candidate","rejected")</f>
        <v>rejected</v>
      </c>
      <c r="R825" s="17" t="str">
        <f>IF(OR(Table4[[#This Row],[Age]]&lt;=21,Table4[[#This Row],[Rating]]&gt;=85,Table4[[#This Row],[Height (cm)]]&gt;=187),"minimum","")</f>
        <v>minimum</v>
      </c>
    </row>
    <row r="826" spans="10:18" x14ac:dyDescent="0.25">
      <c r="J826" t="s">
        <v>736</v>
      </c>
      <c r="K826">
        <v>18</v>
      </c>
      <c r="L826">
        <v>65</v>
      </c>
      <c r="M826">
        <v>178</v>
      </c>
      <c r="N826">
        <v>65</v>
      </c>
      <c r="O826" t="s">
        <v>2816</v>
      </c>
      <c r="P826" s="16">
        <v>1700000</v>
      </c>
      <c r="Q826" s="17" t="str">
        <f>IF(AND(Table4[[#This Row],[Age]]&lt;=28,Table4[[#This Row],[Prefered foot]]="left",Table4[[#This Row],[Value]]&lt;10000000),"candidate","rejected")</f>
        <v>rejected</v>
      </c>
      <c r="R826" s="17" t="str">
        <f>IF(OR(Table4[[#This Row],[Age]]&lt;=21,Table4[[#This Row],[Rating]]&gt;=85,Table4[[#This Row],[Height (cm)]]&gt;=187),"minimum","")</f>
        <v>minimum</v>
      </c>
    </row>
    <row r="827" spans="10:18" x14ac:dyDescent="0.25">
      <c r="J827" t="s">
        <v>737</v>
      </c>
      <c r="K827">
        <v>17</v>
      </c>
      <c r="L827">
        <v>66</v>
      </c>
      <c r="M827">
        <v>185</v>
      </c>
      <c r="N827">
        <v>72</v>
      </c>
      <c r="O827" t="s">
        <v>2817</v>
      </c>
      <c r="P827" s="16">
        <v>2300000</v>
      </c>
      <c r="Q827" s="17" t="str">
        <f>IF(AND(Table4[[#This Row],[Age]]&lt;=28,Table4[[#This Row],[Prefered foot]]="left",Table4[[#This Row],[Value]]&lt;10000000),"candidate","rejected")</f>
        <v>candidate</v>
      </c>
      <c r="R827" s="17" t="str">
        <f>IF(OR(Table4[[#This Row],[Age]]&lt;=21,Table4[[#This Row],[Rating]]&gt;=85,Table4[[#This Row],[Height (cm)]]&gt;=187),"minimum","")</f>
        <v>minimum</v>
      </c>
    </row>
    <row r="828" spans="10:18" x14ac:dyDescent="0.25">
      <c r="J828" t="s">
        <v>738</v>
      </c>
      <c r="K828">
        <v>23</v>
      </c>
      <c r="L828">
        <v>74</v>
      </c>
      <c r="M828">
        <v>190</v>
      </c>
      <c r="N828">
        <v>92</v>
      </c>
      <c r="O828" t="s">
        <v>2816</v>
      </c>
      <c r="P828" s="16">
        <v>8500000</v>
      </c>
      <c r="Q828" s="17" t="str">
        <f>IF(AND(Table4[[#This Row],[Age]]&lt;=28,Table4[[#This Row],[Prefered foot]]="left",Table4[[#This Row],[Value]]&lt;10000000),"candidate","rejected")</f>
        <v>rejected</v>
      </c>
      <c r="R828" s="17" t="str">
        <f>IF(OR(Table4[[#This Row],[Age]]&lt;=21,Table4[[#This Row],[Rating]]&gt;=85,Table4[[#This Row],[Height (cm)]]&gt;=187),"minimum","")</f>
        <v>minimum</v>
      </c>
    </row>
    <row r="829" spans="10:18" x14ac:dyDescent="0.25">
      <c r="J829" t="s">
        <v>739</v>
      </c>
      <c r="K829">
        <v>18</v>
      </c>
      <c r="L829">
        <v>69</v>
      </c>
      <c r="M829">
        <v>182</v>
      </c>
      <c r="N829">
        <v>73</v>
      </c>
      <c r="O829" t="s">
        <v>2817</v>
      </c>
      <c r="P829" s="16">
        <v>3000000</v>
      </c>
      <c r="Q829" s="17" t="str">
        <f>IF(AND(Table4[[#This Row],[Age]]&lt;=28,Table4[[#This Row],[Prefered foot]]="left",Table4[[#This Row],[Value]]&lt;10000000),"candidate","rejected")</f>
        <v>candidate</v>
      </c>
      <c r="R829" s="17" t="str">
        <f>IF(OR(Table4[[#This Row],[Age]]&lt;=21,Table4[[#This Row],[Rating]]&gt;=85,Table4[[#This Row],[Height (cm)]]&gt;=187),"minimum","")</f>
        <v>minimum</v>
      </c>
    </row>
    <row r="830" spans="10:18" x14ac:dyDescent="0.25">
      <c r="J830" t="s">
        <v>740</v>
      </c>
      <c r="K830">
        <v>18</v>
      </c>
      <c r="L830">
        <v>68</v>
      </c>
      <c r="M830">
        <v>179</v>
      </c>
      <c r="N830">
        <v>73</v>
      </c>
      <c r="O830" t="s">
        <v>2817</v>
      </c>
      <c r="P830" s="16">
        <v>2800000</v>
      </c>
      <c r="Q830" s="17" t="str">
        <f>IF(AND(Table4[[#This Row],[Age]]&lt;=28,Table4[[#This Row],[Prefered foot]]="left",Table4[[#This Row],[Value]]&lt;10000000),"candidate","rejected")</f>
        <v>candidate</v>
      </c>
      <c r="R830" s="17" t="str">
        <f>IF(OR(Table4[[#This Row],[Age]]&lt;=21,Table4[[#This Row],[Rating]]&gt;=85,Table4[[#This Row],[Height (cm)]]&gt;=187),"minimum","")</f>
        <v>minimum</v>
      </c>
    </row>
    <row r="831" spans="10:18" x14ac:dyDescent="0.25">
      <c r="J831" t="s">
        <v>741</v>
      </c>
      <c r="K831">
        <v>18</v>
      </c>
      <c r="L831">
        <v>72</v>
      </c>
      <c r="M831">
        <v>178</v>
      </c>
      <c r="N831">
        <v>72</v>
      </c>
      <c r="O831" t="s">
        <v>2816</v>
      </c>
      <c r="P831" s="16">
        <v>4300000</v>
      </c>
      <c r="Q831" s="17" t="str">
        <f>IF(AND(Table4[[#This Row],[Age]]&lt;=28,Table4[[#This Row],[Prefered foot]]="left",Table4[[#This Row],[Value]]&lt;10000000),"candidate","rejected")</f>
        <v>rejected</v>
      </c>
      <c r="R831" s="17" t="str">
        <f>IF(OR(Table4[[#This Row],[Age]]&lt;=21,Table4[[#This Row],[Rating]]&gt;=85,Table4[[#This Row],[Height (cm)]]&gt;=187),"minimum","")</f>
        <v>minimum</v>
      </c>
    </row>
    <row r="832" spans="10:18" x14ac:dyDescent="0.25">
      <c r="J832" t="s">
        <v>742</v>
      </c>
      <c r="K832">
        <v>19</v>
      </c>
      <c r="L832">
        <v>71</v>
      </c>
      <c r="M832">
        <v>192</v>
      </c>
      <c r="N832">
        <v>81</v>
      </c>
      <c r="O832" t="s">
        <v>2816</v>
      </c>
      <c r="P832" s="16">
        <v>4099999.9999999995</v>
      </c>
      <c r="Q832" s="17" t="str">
        <f>IF(AND(Table4[[#This Row],[Age]]&lt;=28,Table4[[#This Row],[Prefered foot]]="left",Table4[[#This Row],[Value]]&lt;10000000),"candidate","rejected")</f>
        <v>rejected</v>
      </c>
      <c r="R832" s="17" t="str">
        <f>IF(OR(Table4[[#This Row],[Age]]&lt;=21,Table4[[#This Row],[Rating]]&gt;=85,Table4[[#This Row],[Height (cm)]]&gt;=187),"minimum","")</f>
        <v>minimum</v>
      </c>
    </row>
    <row r="833" spans="10:18" x14ac:dyDescent="0.25">
      <c r="J833" t="s">
        <v>743</v>
      </c>
      <c r="K833">
        <v>18</v>
      </c>
      <c r="L833">
        <v>61</v>
      </c>
      <c r="M833">
        <v>180</v>
      </c>
      <c r="N833">
        <v>76</v>
      </c>
      <c r="O833" t="s">
        <v>2816</v>
      </c>
      <c r="P833" s="16">
        <v>900000</v>
      </c>
      <c r="Q833" s="17" t="str">
        <f>IF(AND(Table4[[#This Row],[Age]]&lt;=28,Table4[[#This Row],[Prefered foot]]="left",Table4[[#This Row],[Value]]&lt;10000000),"candidate","rejected")</f>
        <v>rejected</v>
      </c>
      <c r="R833" s="17" t="str">
        <f>IF(OR(Table4[[#This Row],[Age]]&lt;=21,Table4[[#This Row],[Rating]]&gt;=85,Table4[[#This Row],[Height (cm)]]&gt;=187),"minimum","")</f>
        <v>minimum</v>
      </c>
    </row>
    <row r="834" spans="10:18" x14ac:dyDescent="0.25">
      <c r="J834" t="s">
        <v>744</v>
      </c>
      <c r="K834">
        <v>18</v>
      </c>
      <c r="L834">
        <v>62</v>
      </c>
      <c r="M834">
        <v>178</v>
      </c>
      <c r="N834">
        <v>67</v>
      </c>
      <c r="O834" t="s">
        <v>2816</v>
      </c>
      <c r="P834" s="16">
        <v>1000000</v>
      </c>
      <c r="Q834" s="17" t="str">
        <f>IF(AND(Table4[[#This Row],[Age]]&lt;=28,Table4[[#This Row],[Prefered foot]]="left",Table4[[#This Row],[Value]]&lt;10000000),"candidate","rejected")</f>
        <v>rejected</v>
      </c>
      <c r="R834" s="17" t="str">
        <f>IF(OR(Table4[[#This Row],[Age]]&lt;=21,Table4[[#This Row],[Rating]]&gt;=85,Table4[[#This Row],[Height (cm)]]&gt;=187),"minimum","")</f>
        <v>minimum</v>
      </c>
    </row>
    <row r="835" spans="10:18" x14ac:dyDescent="0.25">
      <c r="J835" t="s">
        <v>745</v>
      </c>
      <c r="K835">
        <v>19</v>
      </c>
      <c r="L835">
        <v>72</v>
      </c>
      <c r="M835">
        <v>185</v>
      </c>
      <c r="N835">
        <v>78</v>
      </c>
      <c r="O835" t="s">
        <v>2816</v>
      </c>
      <c r="P835" s="16">
        <v>5000000</v>
      </c>
      <c r="Q835" s="17" t="str">
        <f>IF(AND(Table4[[#This Row],[Age]]&lt;=28,Table4[[#This Row],[Prefered foot]]="left",Table4[[#This Row],[Value]]&lt;10000000),"candidate","rejected")</f>
        <v>rejected</v>
      </c>
      <c r="R835" s="17" t="str">
        <f>IF(OR(Table4[[#This Row],[Age]]&lt;=21,Table4[[#This Row],[Rating]]&gt;=85,Table4[[#This Row],[Height (cm)]]&gt;=187),"minimum","")</f>
        <v>minimum</v>
      </c>
    </row>
    <row r="836" spans="10:18" x14ac:dyDescent="0.25">
      <c r="J836" t="s">
        <v>691</v>
      </c>
      <c r="K836">
        <v>20</v>
      </c>
      <c r="L836">
        <v>74</v>
      </c>
      <c r="M836">
        <v>178</v>
      </c>
      <c r="N836">
        <v>70</v>
      </c>
      <c r="O836" t="s">
        <v>2816</v>
      </c>
      <c r="P836" s="16">
        <v>9500000</v>
      </c>
      <c r="Q836" s="17" t="str">
        <f>IF(AND(Table4[[#This Row],[Age]]&lt;=28,Table4[[#This Row],[Prefered foot]]="left",Table4[[#This Row],[Value]]&lt;10000000),"candidate","rejected")</f>
        <v>rejected</v>
      </c>
      <c r="R836" s="17" t="str">
        <f>IF(OR(Table4[[#This Row],[Age]]&lt;=21,Table4[[#This Row],[Rating]]&gt;=85,Table4[[#This Row],[Height (cm)]]&gt;=187),"minimum","")</f>
        <v>minimum</v>
      </c>
    </row>
    <row r="837" spans="10:18" x14ac:dyDescent="0.25">
      <c r="J837" t="s">
        <v>746</v>
      </c>
      <c r="K837">
        <v>20</v>
      </c>
      <c r="L837">
        <v>72</v>
      </c>
      <c r="M837">
        <v>190</v>
      </c>
      <c r="N837">
        <v>80</v>
      </c>
      <c r="O837" t="s">
        <v>2816</v>
      </c>
      <c r="P837" s="16">
        <v>4800000</v>
      </c>
      <c r="Q837" s="17" t="str">
        <f>IF(AND(Table4[[#This Row],[Age]]&lt;=28,Table4[[#This Row],[Prefered foot]]="left",Table4[[#This Row],[Value]]&lt;10000000),"candidate","rejected")</f>
        <v>rejected</v>
      </c>
      <c r="R837" s="17" t="str">
        <f>IF(OR(Table4[[#This Row],[Age]]&lt;=21,Table4[[#This Row],[Rating]]&gt;=85,Table4[[#This Row],[Height (cm)]]&gt;=187),"minimum","")</f>
        <v>minimum</v>
      </c>
    </row>
    <row r="838" spans="10:18" x14ac:dyDescent="0.25">
      <c r="J838" t="s">
        <v>747</v>
      </c>
      <c r="K838">
        <v>18</v>
      </c>
      <c r="L838">
        <v>64</v>
      </c>
      <c r="M838">
        <v>178</v>
      </c>
      <c r="N838">
        <v>67</v>
      </c>
      <c r="O838" t="s">
        <v>2816</v>
      </c>
      <c r="P838" s="16">
        <v>1500000</v>
      </c>
      <c r="Q838" s="17" t="str">
        <f>IF(AND(Table4[[#This Row],[Age]]&lt;=28,Table4[[#This Row],[Prefered foot]]="left",Table4[[#This Row],[Value]]&lt;10000000),"candidate","rejected")</f>
        <v>rejected</v>
      </c>
      <c r="R838" s="17" t="str">
        <f>IF(OR(Table4[[#This Row],[Age]]&lt;=21,Table4[[#This Row],[Rating]]&gt;=85,Table4[[#This Row],[Height (cm)]]&gt;=187),"minimum","")</f>
        <v>minimum</v>
      </c>
    </row>
    <row r="839" spans="10:18" x14ac:dyDescent="0.25">
      <c r="J839" t="s">
        <v>748</v>
      </c>
      <c r="K839">
        <v>18</v>
      </c>
      <c r="L839">
        <v>63</v>
      </c>
      <c r="M839">
        <v>186</v>
      </c>
      <c r="N839">
        <v>81</v>
      </c>
      <c r="O839" t="s">
        <v>2817</v>
      </c>
      <c r="P839" s="16">
        <v>1100000</v>
      </c>
      <c r="Q839" s="17" t="str">
        <f>IF(AND(Table4[[#This Row],[Age]]&lt;=28,Table4[[#This Row],[Prefered foot]]="left",Table4[[#This Row],[Value]]&lt;10000000),"candidate","rejected")</f>
        <v>candidate</v>
      </c>
      <c r="R839" s="17" t="str">
        <f>IF(OR(Table4[[#This Row],[Age]]&lt;=21,Table4[[#This Row],[Rating]]&gt;=85,Table4[[#This Row],[Height (cm)]]&gt;=187),"minimum","")</f>
        <v>minimum</v>
      </c>
    </row>
    <row r="840" spans="10:18" x14ac:dyDescent="0.25">
      <c r="J840" t="s">
        <v>749</v>
      </c>
      <c r="K840">
        <v>18</v>
      </c>
      <c r="L840">
        <v>66</v>
      </c>
      <c r="M840">
        <v>179</v>
      </c>
      <c r="N840">
        <v>70</v>
      </c>
      <c r="O840" t="s">
        <v>2816</v>
      </c>
      <c r="P840" s="16">
        <v>2100000</v>
      </c>
      <c r="Q840" s="17" t="str">
        <f>IF(AND(Table4[[#This Row],[Age]]&lt;=28,Table4[[#This Row],[Prefered foot]]="left",Table4[[#This Row],[Value]]&lt;10000000),"candidate","rejected")</f>
        <v>rejected</v>
      </c>
      <c r="R840" s="17" t="str">
        <f>IF(OR(Table4[[#This Row],[Age]]&lt;=21,Table4[[#This Row],[Rating]]&gt;=85,Table4[[#This Row],[Height (cm)]]&gt;=187),"minimum","")</f>
        <v>minimum</v>
      </c>
    </row>
    <row r="841" spans="10:18" x14ac:dyDescent="0.25">
      <c r="J841" t="s">
        <v>750</v>
      </c>
      <c r="K841">
        <v>16</v>
      </c>
      <c r="L841">
        <v>64</v>
      </c>
      <c r="M841">
        <v>185</v>
      </c>
      <c r="N841">
        <v>78</v>
      </c>
      <c r="O841" t="s">
        <v>2816</v>
      </c>
      <c r="P841" s="16">
        <v>1400000</v>
      </c>
      <c r="Q841" s="17" t="str">
        <f>IF(AND(Table4[[#This Row],[Age]]&lt;=28,Table4[[#This Row],[Prefered foot]]="left",Table4[[#This Row],[Value]]&lt;10000000),"candidate","rejected")</f>
        <v>rejected</v>
      </c>
      <c r="R841" s="17" t="str">
        <f>IF(OR(Table4[[#This Row],[Age]]&lt;=21,Table4[[#This Row],[Rating]]&gt;=85,Table4[[#This Row],[Height (cm)]]&gt;=187),"minimum","")</f>
        <v>minimum</v>
      </c>
    </row>
    <row r="842" spans="10:18" x14ac:dyDescent="0.25">
      <c r="J842" t="s">
        <v>751</v>
      </c>
      <c r="K842">
        <v>26</v>
      </c>
      <c r="L842">
        <v>80</v>
      </c>
      <c r="M842">
        <v>188</v>
      </c>
      <c r="N842">
        <v>77</v>
      </c>
      <c r="O842" t="s">
        <v>2816</v>
      </c>
      <c r="P842" s="16">
        <v>24500000</v>
      </c>
      <c r="Q842" s="17" t="str">
        <f>IF(AND(Table4[[#This Row],[Age]]&lt;=28,Table4[[#This Row],[Prefered foot]]="left",Table4[[#This Row],[Value]]&lt;10000000),"candidate","rejected")</f>
        <v>rejected</v>
      </c>
      <c r="R842" s="17" t="str">
        <f>IF(OR(Table4[[#This Row],[Age]]&lt;=21,Table4[[#This Row],[Rating]]&gt;=85,Table4[[#This Row],[Height (cm)]]&gt;=187),"minimum","")</f>
        <v>minimum</v>
      </c>
    </row>
    <row r="843" spans="10:18" x14ac:dyDescent="0.25">
      <c r="J843" t="s">
        <v>752</v>
      </c>
      <c r="K843">
        <v>27</v>
      </c>
      <c r="L843">
        <v>80</v>
      </c>
      <c r="M843">
        <v>178</v>
      </c>
      <c r="N843">
        <v>69</v>
      </c>
      <c r="O843" t="s">
        <v>2816</v>
      </c>
      <c r="P843" s="16">
        <v>23000000</v>
      </c>
      <c r="Q843" s="17" t="str">
        <f>IF(AND(Table4[[#This Row],[Age]]&lt;=28,Table4[[#This Row],[Prefered foot]]="left",Table4[[#This Row],[Value]]&lt;10000000),"candidate","rejected")</f>
        <v>rejected</v>
      </c>
      <c r="R843" s="17" t="str">
        <f>IF(OR(Table4[[#This Row],[Age]]&lt;=21,Table4[[#This Row],[Rating]]&gt;=85,Table4[[#This Row],[Height (cm)]]&gt;=187),"minimum","")</f>
        <v/>
      </c>
    </row>
    <row r="844" spans="10:18" x14ac:dyDescent="0.25">
      <c r="J844" t="s">
        <v>753</v>
      </c>
      <c r="K844">
        <v>25</v>
      </c>
      <c r="L844">
        <v>75</v>
      </c>
      <c r="M844">
        <v>177</v>
      </c>
      <c r="N844">
        <v>70</v>
      </c>
      <c r="O844" t="s">
        <v>2816</v>
      </c>
      <c r="P844" s="16">
        <v>7500000</v>
      </c>
      <c r="Q844" s="17" t="str">
        <f>IF(AND(Table4[[#This Row],[Age]]&lt;=28,Table4[[#This Row],[Prefered foot]]="left",Table4[[#This Row],[Value]]&lt;10000000),"candidate","rejected")</f>
        <v>rejected</v>
      </c>
      <c r="R844" s="17" t="str">
        <f>IF(OR(Table4[[#This Row],[Age]]&lt;=21,Table4[[#This Row],[Rating]]&gt;=85,Table4[[#This Row],[Height (cm)]]&gt;=187),"minimum","")</f>
        <v/>
      </c>
    </row>
    <row r="845" spans="10:18" x14ac:dyDescent="0.25">
      <c r="J845" t="s">
        <v>754</v>
      </c>
      <c r="K845">
        <v>26</v>
      </c>
      <c r="L845">
        <v>76</v>
      </c>
      <c r="M845">
        <v>173</v>
      </c>
      <c r="N845">
        <v>62</v>
      </c>
      <c r="O845" t="s">
        <v>2816</v>
      </c>
      <c r="P845" s="16">
        <v>8000000</v>
      </c>
      <c r="Q845" s="17" t="str">
        <f>IF(AND(Table4[[#This Row],[Age]]&lt;=28,Table4[[#This Row],[Prefered foot]]="left",Table4[[#This Row],[Value]]&lt;10000000),"candidate","rejected")</f>
        <v>rejected</v>
      </c>
      <c r="R845" s="17" t="str">
        <f>IF(OR(Table4[[#This Row],[Age]]&lt;=21,Table4[[#This Row],[Rating]]&gt;=85,Table4[[#This Row],[Height (cm)]]&gt;=187),"minimum","")</f>
        <v/>
      </c>
    </row>
    <row r="846" spans="10:18" x14ac:dyDescent="0.25">
      <c r="J846" t="s">
        <v>755</v>
      </c>
      <c r="K846">
        <v>26</v>
      </c>
      <c r="L846">
        <v>67</v>
      </c>
      <c r="M846">
        <v>186</v>
      </c>
      <c r="N846">
        <v>84</v>
      </c>
      <c r="O846" t="s">
        <v>2816</v>
      </c>
      <c r="P846" s="16">
        <v>1200000</v>
      </c>
      <c r="Q846" s="17" t="str">
        <f>IF(AND(Table4[[#This Row],[Age]]&lt;=28,Table4[[#This Row],[Prefered foot]]="left",Table4[[#This Row],[Value]]&lt;10000000),"candidate","rejected")</f>
        <v>rejected</v>
      </c>
      <c r="R846" s="17" t="str">
        <f>IF(OR(Table4[[#This Row],[Age]]&lt;=21,Table4[[#This Row],[Rating]]&gt;=85,Table4[[#This Row],[Height (cm)]]&gt;=187),"minimum","")</f>
        <v/>
      </c>
    </row>
    <row r="847" spans="10:18" x14ac:dyDescent="0.25">
      <c r="J847" t="s">
        <v>756</v>
      </c>
      <c r="K847">
        <v>25</v>
      </c>
      <c r="L847">
        <v>72</v>
      </c>
      <c r="M847">
        <v>178</v>
      </c>
      <c r="N847">
        <v>64</v>
      </c>
      <c r="O847" t="s">
        <v>2816</v>
      </c>
      <c r="P847" s="16">
        <v>2700000</v>
      </c>
      <c r="Q847" s="17" t="str">
        <f>IF(AND(Table4[[#This Row],[Age]]&lt;=28,Table4[[#This Row],[Prefered foot]]="left",Table4[[#This Row],[Value]]&lt;10000000),"candidate","rejected")</f>
        <v>rejected</v>
      </c>
      <c r="R847" s="17" t="str">
        <f>IF(OR(Table4[[#This Row],[Age]]&lt;=21,Table4[[#This Row],[Rating]]&gt;=85,Table4[[#This Row],[Height (cm)]]&gt;=187),"minimum","")</f>
        <v/>
      </c>
    </row>
    <row r="848" spans="10:18" x14ac:dyDescent="0.25">
      <c r="J848" t="s">
        <v>757</v>
      </c>
      <c r="K848">
        <v>29</v>
      </c>
      <c r="L848">
        <v>79</v>
      </c>
      <c r="M848">
        <v>172</v>
      </c>
      <c r="N848">
        <v>81</v>
      </c>
      <c r="O848" t="s">
        <v>2816</v>
      </c>
      <c r="P848" s="16">
        <v>17500000</v>
      </c>
      <c r="Q848" s="17" t="str">
        <f>IF(AND(Table4[[#This Row],[Age]]&lt;=28,Table4[[#This Row],[Prefered foot]]="left",Table4[[#This Row],[Value]]&lt;10000000),"candidate","rejected")</f>
        <v>rejected</v>
      </c>
      <c r="R848" s="17" t="str">
        <f>IF(OR(Table4[[#This Row],[Age]]&lt;=21,Table4[[#This Row],[Rating]]&gt;=85,Table4[[#This Row],[Height (cm)]]&gt;=187),"minimum","")</f>
        <v/>
      </c>
    </row>
    <row r="849" spans="10:18" x14ac:dyDescent="0.25">
      <c r="J849" t="s">
        <v>758</v>
      </c>
      <c r="K849">
        <v>26</v>
      </c>
      <c r="L849">
        <v>79</v>
      </c>
      <c r="M849">
        <v>190</v>
      </c>
      <c r="N849">
        <v>81</v>
      </c>
      <c r="O849" t="s">
        <v>2816</v>
      </c>
      <c r="P849" s="16">
        <v>20500000</v>
      </c>
      <c r="Q849" s="17" t="str">
        <f>IF(AND(Table4[[#This Row],[Age]]&lt;=28,Table4[[#This Row],[Prefered foot]]="left",Table4[[#This Row],[Value]]&lt;10000000),"candidate","rejected")</f>
        <v>rejected</v>
      </c>
      <c r="R849" s="17" t="str">
        <f>IF(OR(Table4[[#This Row],[Age]]&lt;=21,Table4[[#This Row],[Rating]]&gt;=85,Table4[[#This Row],[Height (cm)]]&gt;=187),"minimum","")</f>
        <v>minimum</v>
      </c>
    </row>
    <row r="850" spans="10:18" x14ac:dyDescent="0.25">
      <c r="J850" t="s">
        <v>759</v>
      </c>
      <c r="K850">
        <v>26</v>
      </c>
      <c r="L850">
        <v>82</v>
      </c>
      <c r="M850">
        <v>183</v>
      </c>
      <c r="N850">
        <v>74</v>
      </c>
      <c r="O850" t="s">
        <v>2816</v>
      </c>
      <c r="P850" s="16">
        <v>34000000</v>
      </c>
      <c r="Q850" s="17" t="str">
        <f>IF(AND(Table4[[#This Row],[Age]]&lt;=28,Table4[[#This Row],[Prefered foot]]="left",Table4[[#This Row],[Value]]&lt;10000000),"candidate","rejected")</f>
        <v>rejected</v>
      </c>
      <c r="R850" s="17" t="str">
        <f>IF(OR(Table4[[#This Row],[Age]]&lt;=21,Table4[[#This Row],[Rating]]&gt;=85,Table4[[#This Row],[Height (cm)]]&gt;=187),"minimum","")</f>
        <v/>
      </c>
    </row>
    <row r="851" spans="10:18" x14ac:dyDescent="0.25">
      <c r="J851" t="s">
        <v>760</v>
      </c>
      <c r="K851">
        <v>25</v>
      </c>
      <c r="L851">
        <v>77</v>
      </c>
      <c r="M851">
        <v>189</v>
      </c>
      <c r="N851">
        <v>85</v>
      </c>
      <c r="O851" t="s">
        <v>2816</v>
      </c>
      <c r="P851" s="16">
        <v>14000000</v>
      </c>
      <c r="Q851" s="17" t="str">
        <f>IF(AND(Table4[[#This Row],[Age]]&lt;=28,Table4[[#This Row],[Prefered foot]]="left",Table4[[#This Row],[Value]]&lt;10000000),"candidate","rejected")</f>
        <v>rejected</v>
      </c>
      <c r="R851" s="17" t="str">
        <f>IF(OR(Table4[[#This Row],[Age]]&lt;=21,Table4[[#This Row],[Rating]]&gt;=85,Table4[[#This Row],[Height (cm)]]&gt;=187),"minimum","")</f>
        <v>minimum</v>
      </c>
    </row>
    <row r="852" spans="10:18" x14ac:dyDescent="0.25">
      <c r="J852" t="s">
        <v>761</v>
      </c>
      <c r="K852">
        <v>25</v>
      </c>
      <c r="L852">
        <v>77</v>
      </c>
      <c r="M852">
        <v>180</v>
      </c>
      <c r="N852">
        <v>77</v>
      </c>
      <c r="O852" t="s">
        <v>2817</v>
      </c>
      <c r="P852" s="16">
        <v>12500000</v>
      </c>
      <c r="Q852" s="17" t="str">
        <f>IF(AND(Table4[[#This Row],[Age]]&lt;=28,Table4[[#This Row],[Prefered foot]]="left",Table4[[#This Row],[Value]]&lt;10000000),"candidate","rejected")</f>
        <v>rejected</v>
      </c>
      <c r="R852" s="17" t="str">
        <f>IF(OR(Table4[[#This Row],[Age]]&lt;=21,Table4[[#This Row],[Rating]]&gt;=85,Table4[[#This Row],[Height (cm)]]&gt;=187),"minimum","")</f>
        <v/>
      </c>
    </row>
    <row r="853" spans="10:18" x14ac:dyDescent="0.25">
      <c r="J853" t="s">
        <v>762</v>
      </c>
      <c r="K853">
        <v>26</v>
      </c>
      <c r="L853">
        <v>81</v>
      </c>
      <c r="M853">
        <v>184</v>
      </c>
      <c r="N853">
        <v>71</v>
      </c>
      <c r="O853" t="s">
        <v>2816</v>
      </c>
      <c r="P853" s="16">
        <v>32500000</v>
      </c>
      <c r="Q853" s="17" t="str">
        <f>IF(AND(Table4[[#This Row],[Age]]&lt;=28,Table4[[#This Row],[Prefered foot]]="left",Table4[[#This Row],[Value]]&lt;10000000),"candidate","rejected")</f>
        <v>rejected</v>
      </c>
      <c r="R853" s="17" t="str">
        <f>IF(OR(Table4[[#This Row],[Age]]&lt;=21,Table4[[#This Row],[Rating]]&gt;=85,Table4[[#This Row],[Height (cm)]]&gt;=187),"minimum","")</f>
        <v/>
      </c>
    </row>
    <row r="854" spans="10:18" x14ac:dyDescent="0.25">
      <c r="J854" t="s">
        <v>763</v>
      </c>
      <c r="K854">
        <v>24</v>
      </c>
      <c r="L854">
        <v>73</v>
      </c>
      <c r="M854">
        <v>191</v>
      </c>
      <c r="N854">
        <v>82</v>
      </c>
      <c r="O854" t="s">
        <v>2816</v>
      </c>
      <c r="P854" s="16">
        <v>3500000</v>
      </c>
      <c r="Q854" s="17" t="str">
        <f>IF(AND(Table4[[#This Row],[Age]]&lt;=28,Table4[[#This Row],[Prefered foot]]="left",Table4[[#This Row],[Value]]&lt;10000000),"candidate","rejected")</f>
        <v>rejected</v>
      </c>
      <c r="R854" s="17" t="str">
        <f>IF(OR(Table4[[#This Row],[Age]]&lt;=21,Table4[[#This Row],[Rating]]&gt;=85,Table4[[#This Row],[Height (cm)]]&gt;=187),"minimum","")</f>
        <v>minimum</v>
      </c>
    </row>
    <row r="855" spans="10:18" x14ac:dyDescent="0.25">
      <c r="J855" t="s">
        <v>764</v>
      </c>
      <c r="K855">
        <v>24</v>
      </c>
      <c r="L855">
        <v>77</v>
      </c>
      <c r="M855">
        <v>166</v>
      </c>
      <c r="N855">
        <v>68</v>
      </c>
      <c r="O855" t="s">
        <v>2816</v>
      </c>
      <c r="P855" s="16">
        <v>14000000</v>
      </c>
      <c r="Q855" s="17" t="str">
        <f>IF(AND(Table4[[#This Row],[Age]]&lt;=28,Table4[[#This Row],[Prefered foot]]="left",Table4[[#This Row],[Value]]&lt;10000000),"candidate","rejected")</f>
        <v>rejected</v>
      </c>
      <c r="R855" s="17" t="str">
        <f>IF(OR(Table4[[#This Row],[Age]]&lt;=21,Table4[[#This Row],[Rating]]&gt;=85,Table4[[#This Row],[Height (cm)]]&gt;=187),"minimum","")</f>
        <v/>
      </c>
    </row>
    <row r="856" spans="10:18" x14ac:dyDescent="0.25">
      <c r="J856" t="s">
        <v>765</v>
      </c>
      <c r="K856">
        <v>26</v>
      </c>
      <c r="L856">
        <v>79</v>
      </c>
      <c r="M856">
        <v>185</v>
      </c>
      <c r="N856">
        <v>74</v>
      </c>
      <c r="O856" t="s">
        <v>2816</v>
      </c>
      <c r="P856" s="16">
        <v>19500000</v>
      </c>
      <c r="Q856" s="17" t="str">
        <f>IF(AND(Table4[[#This Row],[Age]]&lt;=28,Table4[[#This Row],[Prefered foot]]="left",Table4[[#This Row],[Value]]&lt;10000000),"candidate","rejected")</f>
        <v>rejected</v>
      </c>
      <c r="R856" s="17" t="str">
        <f>IF(OR(Table4[[#This Row],[Age]]&lt;=21,Table4[[#This Row],[Rating]]&gt;=85,Table4[[#This Row],[Height (cm)]]&gt;=187),"minimum","")</f>
        <v/>
      </c>
    </row>
    <row r="857" spans="10:18" x14ac:dyDescent="0.25">
      <c r="J857" t="s">
        <v>766</v>
      </c>
      <c r="K857">
        <v>25</v>
      </c>
      <c r="L857">
        <v>81</v>
      </c>
      <c r="M857">
        <v>191</v>
      </c>
      <c r="N857">
        <v>77</v>
      </c>
      <c r="O857" t="s">
        <v>2816</v>
      </c>
      <c r="P857" s="16">
        <v>31000000</v>
      </c>
      <c r="Q857" s="17" t="str">
        <f>IF(AND(Table4[[#This Row],[Age]]&lt;=28,Table4[[#This Row],[Prefered foot]]="left",Table4[[#This Row],[Value]]&lt;10000000),"candidate","rejected")</f>
        <v>rejected</v>
      </c>
      <c r="R857" s="17" t="str">
        <f>IF(OR(Table4[[#This Row],[Age]]&lt;=21,Table4[[#This Row],[Rating]]&gt;=85,Table4[[#This Row],[Height (cm)]]&gt;=187),"minimum","")</f>
        <v>minimum</v>
      </c>
    </row>
    <row r="858" spans="10:18" x14ac:dyDescent="0.25">
      <c r="J858" t="s">
        <v>767</v>
      </c>
      <c r="K858">
        <v>25</v>
      </c>
      <c r="L858">
        <v>79</v>
      </c>
      <c r="M858">
        <v>187</v>
      </c>
      <c r="N858">
        <v>82</v>
      </c>
      <c r="O858" t="s">
        <v>2816</v>
      </c>
      <c r="P858" s="16">
        <v>19000000</v>
      </c>
      <c r="Q858" s="17" t="str">
        <f>IF(AND(Table4[[#This Row],[Age]]&lt;=28,Table4[[#This Row],[Prefered foot]]="left",Table4[[#This Row],[Value]]&lt;10000000),"candidate","rejected")</f>
        <v>rejected</v>
      </c>
      <c r="R858" s="17" t="str">
        <f>IF(OR(Table4[[#This Row],[Age]]&lt;=21,Table4[[#This Row],[Rating]]&gt;=85,Table4[[#This Row],[Height (cm)]]&gt;=187),"minimum","")</f>
        <v>minimum</v>
      </c>
    </row>
    <row r="859" spans="10:18" x14ac:dyDescent="0.25">
      <c r="J859" t="s">
        <v>768</v>
      </c>
      <c r="K859">
        <v>25</v>
      </c>
      <c r="L859">
        <v>77</v>
      </c>
      <c r="M859">
        <v>185</v>
      </c>
      <c r="N859">
        <v>70</v>
      </c>
      <c r="O859" t="s">
        <v>2816</v>
      </c>
      <c r="P859" s="16">
        <v>14000000</v>
      </c>
      <c r="Q859" s="17" t="str">
        <f>IF(AND(Table4[[#This Row],[Age]]&lt;=28,Table4[[#This Row],[Prefered foot]]="left",Table4[[#This Row],[Value]]&lt;10000000),"candidate","rejected")</f>
        <v>rejected</v>
      </c>
      <c r="R859" s="17" t="str">
        <f>IF(OR(Table4[[#This Row],[Age]]&lt;=21,Table4[[#This Row],[Rating]]&gt;=85,Table4[[#This Row],[Height (cm)]]&gt;=187),"minimum","")</f>
        <v/>
      </c>
    </row>
    <row r="860" spans="10:18" x14ac:dyDescent="0.25">
      <c r="J860" t="s">
        <v>769</v>
      </c>
      <c r="K860">
        <v>24</v>
      </c>
      <c r="L860">
        <v>77</v>
      </c>
      <c r="M860">
        <v>171</v>
      </c>
      <c r="N860">
        <v>67</v>
      </c>
      <c r="O860" t="s">
        <v>2816</v>
      </c>
      <c r="P860" s="16">
        <v>16000000</v>
      </c>
      <c r="Q860" s="17" t="str">
        <f>IF(AND(Table4[[#This Row],[Age]]&lt;=28,Table4[[#This Row],[Prefered foot]]="left",Table4[[#This Row],[Value]]&lt;10000000),"candidate","rejected")</f>
        <v>rejected</v>
      </c>
      <c r="R860" s="17" t="str">
        <f>IF(OR(Table4[[#This Row],[Age]]&lt;=21,Table4[[#This Row],[Rating]]&gt;=85,Table4[[#This Row],[Height (cm)]]&gt;=187),"minimum","")</f>
        <v/>
      </c>
    </row>
    <row r="861" spans="10:18" x14ac:dyDescent="0.25">
      <c r="J861" t="s">
        <v>770</v>
      </c>
      <c r="K861">
        <v>24</v>
      </c>
      <c r="L861">
        <v>80</v>
      </c>
      <c r="M861">
        <v>190</v>
      </c>
      <c r="N861">
        <v>85</v>
      </c>
      <c r="O861" t="s">
        <v>2816</v>
      </c>
      <c r="P861" s="16">
        <v>25500000</v>
      </c>
      <c r="Q861" s="17" t="str">
        <f>IF(AND(Table4[[#This Row],[Age]]&lt;=28,Table4[[#This Row],[Prefered foot]]="left",Table4[[#This Row],[Value]]&lt;10000000),"candidate","rejected")</f>
        <v>rejected</v>
      </c>
      <c r="R861" s="17" t="str">
        <f>IF(OR(Table4[[#This Row],[Age]]&lt;=21,Table4[[#This Row],[Rating]]&gt;=85,Table4[[#This Row],[Height (cm)]]&gt;=187),"minimum","")</f>
        <v>minimum</v>
      </c>
    </row>
    <row r="862" spans="10:18" x14ac:dyDescent="0.25">
      <c r="J862" t="s">
        <v>771</v>
      </c>
      <c r="K862">
        <v>23</v>
      </c>
      <c r="L862">
        <v>74</v>
      </c>
      <c r="M862">
        <v>168</v>
      </c>
      <c r="N862">
        <v>58</v>
      </c>
      <c r="O862" t="s">
        <v>2817</v>
      </c>
      <c r="P862" s="16">
        <v>0</v>
      </c>
      <c r="Q862" s="17" t="str">
        <f>IF(AND(Table4[[#This Row],[Age]]&lt;=28,Table4[[#This Row],[Prefered foot]]="left",Table4[[#This Row],[Value]]&lt;10000000),"candidate","rejected")</f>
        <v>candidate</v>
      </c>
      <c r="R862" s="17" t="str">
        <f>IF(OR(Table4[[#This Row],[Age]]&lt;=21,Table4[[#This Row],[Rating]]&gt;=85,Table4[[#This Row],[Height (cm)]]&gt;=187),"minimum","")</f>
        <v/>
      </c>
    </row>
    <row r="863" spans="10:18" x14ac:dyDescent="0.25">
      <c r="J863" t="s">
        <v>772</v>
      </c>
      <c r="K863">
        <v>23</v>
      </c>
      <c r="L863">
        <v>75</v>
      </c>
      <c r="M863">
        <v>193</v>
      </c>
      <c r="N863">
        <v>79</v>
      </c>
      <c r="O863" t="s">
        <v>2816</v>
      </c>
      <c r="P863" s="16">
        <v>11500000</v>
      </c>
      <c r="Q863" s="17" t="str">
        <f>IF(AND(Table4[[#This Row],[Age]]&lt;=28,Table4[[#This Row],[Prefered foot]]="left",Table4[[#This Row],[Value]]&lt;10000000),"candidate","rejected")</f>
        <v>rejected</v>
      </c>
      <c r="R863" s="17" t="str">
        <f>IF(OR(Table4[[#This Row],[Age]]&lt;=21,Table4[[#This Row],[Rating]]&gt;=85,Table4[[#This Row],[Height (cm)]]&gt;=187),"minimum","")</f>
        <v>minimum</v>
      </c>
    </row>
    <row r="864" spans="10:18" x14ac:dyDescent="0.25">
      <c r="J864" t="s">
        <v>773</v>
      </c>
      <c r="K864">
        <v>26</v>
      </c>
      <c r="L864">
        <v>80</v>
      </c>
      <c r="M864">
        <v>173</v>
      </c>
      <c r="N864">
        <v>72</v>
      </c>
      <c r="O864" t="s">
        <v>2816</v>
      </c>
      <c r="P864" s="16">
        <v>23000000</v>
      </c>
      <c r="Q864" s="17" t="str">
        <f>IF(AND(Table4[[#This Row],[Age]]&lt;=28,Table4[[#This Row],[Prefered foot]]="left",Table4[[#This Row],[Value]]&lt;10000000),"candidate","rejected")</f>
        <v>rejected</v>
      </c>
      <c r="R864" s="17" t="str">
        <f>IF(OR(Table4[[#This Row],[Age]]&lt;=21,Table4[[#This Row],[Rating]]&gt;=85,Table4[[#This Row],[Height (cm)]]&gt;=187),"minimum","")</f>
        <v/>
      </c>
    </row>
    <row r="865" spans="10:18" x14ac:dyDescent="0.25">
      <c r="J865" t="s">
        <v>774</v>
      </c>
      <c r="K865">
        <v>25</v>
      </c>
      <c r="L865">
        <v>78</v>
      </c>
      <c r="M865">
        <v>185</v>
      </c>
      <c r="N865">
        <v>84</v>
      </c>
      <c r="O865" t="s">
        <v>2816</v>
      </c>
      <c r="P865" s="16">
        <v>19000000</v>
      </c>
      <c r="Q865" s="17" t="str">
        <f>IF(AND(Table4[[#This Row],[Age]]&lt;=28,Table4[[#This Row],[Prefered foot]]="left",Table4[[#This Row],[Value]]&lt;10000000),"candidate","rejected")</f>
        <v>rejected</v>
      </c>
      <c r="R865" s="17" t="str">
        <f>IF(OR(Table4[[#This Row],[Age]]&lt;=21,Table4[[#This Row],[Rating]]&gt;=85,Table4[[#This Row],[Height (cm)]]&gt;=187),"minimum","")</f>
        <v/>
      </c>
    </row>
    <row r="866" spans="10:18" x14ac:dyDescent="0.25">
      <c r="J866" t="s">
        <v>775</v>
      </c>
      <c r="K866">
        <v>26</v>
      </c>
      <c r="L866">
        <v>84</v>
      </c>
      <c r="M866">
        <v>187</v>
      </c>
      <c r="N866">
        <v>84</v>
      </c>
      <c r="O866" t="s">
        <v>2816</v>
      </c>
      <c r="P866" s="16">
        <v>49000000</v>
      </c>
      <c r="Q866" s="17" t="str">
        <f>IF(AND(Table4[[#This Row],[Age]]&lt;=28,Table4[[#This Row],[Prefered foot]]="left",Table4[[#This Row],[Value]]&lt;10000000),"candidate","rejected")</f>
        <v>rejected</v>
      </c>
      <c r="R866" s="17" t="str">
        <f>IF(OR(Table4[[#This Row],[Age]]&lt;=21,Table4[[#This Row],[Rating]]&gt;=85,Table4[[#This Row],[Height (cm)]]&gt;=187),"minimum","")</f>
        <v>minimum</v>
      </c>
    </row>
    <row r="867" spans="10:18" x14ac:dyDescent="0.25">
      <c r="J867" t="s">
        <v>776</v>
      </c>
      <c r="K867">
        <v>23</v>
      </c>
      <c r="L867">
        <v>81</v>
      </c>
      <c r="M867">
        <v>178</v>
      </c>
      <c r="N867">
        <v>74</v>
      </c>
      <c r="O867" t="s">
        <v>2816</v>
      </c>
      <c r="P867" s="16">
        <v>36500000</v>
      </c>
      <c r="Q867" s="17" t="str">
        <f>IF(AND(Table4[[#This Row],[Age]]&lt;=28,Table4[[#This Row],[Prefered foot]]="left",Table4[[#This Row],[Value]]&lt;10000000),"candidate","rejected")</f>
        <v>rejected</v>
      </c>
      <c r="R867" s="17" t="str">
        <f>IF(OR(Table4[[#This Row],[Age]]&lt;=21,Table4[[#This Row],[Rating]]&gt;=85,Table4[[#This Row],[Height (cm)]]&gt;=187),"minimum","")</f>
        <v/>
      </c>
    </row>
    <row r="868" spans="10:18" x14ac:dyDescent="0.25">
      <c r="J868" t="s">
        <v>777</v>
      </c>
      <c r="K868">
        <v>22</v>
      </c>
      <c r="L868">
        <v>75</v>
      </c>
      <c r="M868">
        <v>178</v>
      </c>
      <c r="N868">
        <v>74</v>
      </c>
      <c r="O868" t="s">
        <v>2816</v>
      </c>
      <c r="P868" s="16">
        <v>12500000</v>
      </c>
      <c r="Q868" s="17" t="str">
        <f>IF(AND(Table4[[#This Row],[Age]]&lt;=28,Table4[[#This Row],[Prefered foot]]="left",Table4[[#This Row],[Value]]&lt;10000000),"candidate","rejected")</f>
        <v>rejected</v>
      </c>
      <c r="R868" s="17" t="str">
        <f>IF(OR(Table4[[#This Row],[Age]]&lt;=21,Table4[[#This Row],[Rating]]&gt;=85,Table4[[#This Row],[Height (cm)]]&gt;=187),"minimum","")</f>
        <v/>
      </c>
    </row>
    <row r="869" spans="10:18" x14ac:dyDescent="0.25">
      <c r="J869" t="s">
        <v>778</v>
      </c>
      <c r="K869">
        <v>22</v>
      </c>
      <c r="L869">
        <v>76</v>
      </c>
      <c r="M869">
        <v>168</v>
      </c>
      <c r="N869">
        <v>56</v>
      </c>
      <c r="O869" t="s">
        <v>2816</v>
      </c>
      <c r="P869" s="16">
        <v>15000000</v>
      </c>
      <c r="Q869" s="17" t="str">
        <f>IF(AND(Table4[[#This Row],[Age]]&lt;=28,Table4[[#This Row],[Prefered foot]]="left",Table4[[#This Row],[Value]]&lt;10000000),"candidate","rejected")</f>
        <v>rejected</v>
      </c>
      <c r="R869" s="17" t="str">
        <f>IF(OR(Table4[[#This Row],[Age]]&lt;=21,Table4[[#This Row],[Rating]]&gt;=85,Table4[[#This Row],[Height (cm)]]&gt;=187),"minimum","")</f>
        <v/>
      </c>
    </row>
    <row r="870" spans="10:18" x14ac:dyDescent="0.25">
      <c r="J870" t="s">
        <v>779</v>
      </c>
      <c r="K870">
        <v>25</v>
      </c>
      <c r="L870">
        <v>81</v>
      </c>
      <c r="M870">
        <v>180</v>
      </c>
      <c r="N870">
        <v>72</v>
      </c>
      <c r="O870" t="s">
        <v>2817</v>
      </c>
      <c r="P870" s="16">
        <v>31000000</v>
      </c>
      <c r="Q870" s="17" t="str">
        <f>IF(AND(Table4[[#This Row],[Age]]&lt;=28,Table4[[#This Row],[Prefered foot]]="left",Table4[[#This Row],[Value]]&lt;10000000),"candidate","rejected")</f>
        <v>rejected</v>
      </c>
      <c r="R870" s="17" t="str">
        <f>IF(OR(Table4[[#This Row],[Age]]&lt;=21,Table4[[#This Row],[Rating]]&gt;=85,Table4[[#This Row],[Height (cm)]]&gt;=187),"minimum","")</f>
        <v/>
      </c>
    </row>
    <row r="871" spans="10:18" x14ac:dyDescent="0.25">
      <c r="J871" t="s">
        <v>654</v>
      </c>
      <c r="K871">
        <v>25</v>
      </c>
      <c r="L871">
        <v>77</v>
      </c>
      <c r="M871">
        <v>176</v>
      </c>
      <c r="N871">
        <v>72</v>
      </c>
      <c r="O871" t="s">
        <v>2816</v>
      </c>
      <c r="P871" s="16">
        <v>13000000</v>
      </c>
      <c r="Q871" s="17" t="str">
        <f>IF(AND(Table4[[#This Row],[Age]]&lt;=28,Table4[[#This Row],[Prefered foot]]="left",Table4[[#This Row],[Value]]&lt;10000000),"candidate","rejected")</f>
        <v>rejected</v>
      </c>
      <c r="R871" s="17" t="str">
        <f>IF(OR(Table4[[#This Row],[Age]]&lt;=21,Table4[[#This Row],[Rating]]&gt;=85,Table4[[#This Row],[Height (cm)]]&gt;=187),"minimum","")</f>
        <v/>
      </c>
    </row>
    <row r="872" spans="10:18" x14ac:dyDescent="0.25">
      <c r="J872" t="s">
        <v>780</v>
      </c>
      <c r="K872">
        <v>24</v>
      </c>
      <c r="L872">
        <v>74</v>
      </c>
      <c r="M872">
        <v>183</v>
      </c>
      <c r="N872">
        <v>71</v>
      </c>
      <c r="O872" t="s">
        <v>2816</v>
      </c>
      <c r="P872" s="16">
        <v>6000000</v>
      </c>
      <c r="Q872" s="17" t="str">
        <f>IF(AND(Table4[[#This Row],[Age]]&lt;=28,Table4[[#This Row],[Prefered foot]]="left",Table4[[#This Row],[Value]]&lt;10000000),"candidate","rejected")</f>
        <v>rejected</v>
      </c>
      <c r="R872" s="17" t="str">
        <f>IF(OR(Table4[[#This Row],[Age]]&lt;=21,Table4[[#This Row],[Rating]]&gt;=85,Table4[[#This Row],[Height (cm)]]&gt;=187),"minimum","")</f>
        <v/>
      </c>
    </row>
    <row r="873" spans="10:18" x14ac:dyDescent="0.25">
      <c r="J873" t="s">
        <v>781</v>
      </c>
      <c r="K873">
        <v>23</v>
      </c>
      <c r="L873">
        <v>75</v>
      </c>
      <c r="M873">
        <v>185</v>
      </c>
      <c r="N873">
        <v>76</v>
      </c>
      <c r="O873" t="s">
        <v>2817</v>
      </c>
      <c r="P873" s="16">
        <v>11500000</v>
      </c>
      <c r="Q873" s="17" t="str">
        <f>IF(AND(Table4[[#This Row],[Age]]&lt;=28,Table4[[#This Row],[Prefered foot]]="left",Table4[[#This Row],[Value]]&lt;10000000),"candidate","rejected")</f>
        <v>rejected</v>
      </c>
      <c r="R873" s="17" t="str">
        <f>IF(OR(Table4[[#This Row],[Age]]&lt;=21,Table4[[#This Row],[Rating]]&gt;=85,Table4[[#This Row],[Height (cm)]]&gt;=187),"minimum","")</f>
        <v/>
      </c>
    </row>
    <row r="874" spans="10:18" x14ac:dyDescent="0.25">
      <c r="J874" t="s">
        <v>782</v>
      </c>
      <c r="K874">
        <v>30</v>
      </c>
      <c r="L874">
        <v>81</v>
      </c>
      <c r="M874">
        <v>185</v>
      </c>
      <c r="N874">
        <v>83</v>
      </c>
      <c r="O874" t="s">
        <v>2816</v>
      </c>
      <c r="P874" s="16">
        <v>25500000</v>
      </c>
      <c r="Q874" s="17" t="str">
        <f>IF(AND(Table4[[#This Row],[Age]]&lt;=28,Table4[[#This Row],[Prefered foot]]="left",Table4[[#This Row],[Value]]&lt;10000000),"candidate","rejected")</f>
        <v>rejected</v>
      </c>
      <c r="R874" s="17" t="str">
        <f>IF(OR(Table4[[#This Row],[Age]]&lt;=21,Table4[[#This Row],[Rating]]&gt;=85,Table4[[#This Row],[Height (cm)]]&gt;=187),"minimum","")</f>
        <v/>
      </c>
    </row>
    <row r="875" spans="10:18" x14ac:dyDescent="0.25">
      <c r="J875" t="s">
        <v>783</v>
      </c>
      <c r="K875">
        <v>23</v>
      </c>
      <c r="L875">
        <v>75</v>
      </c>
      <c r="M875">
        <v>183</v>
      </c>
      <c r="N875">
        <v>73</v>
      </c>
      <c r="O875" t="s">
        <v>2816</v>
      </c>
      <c r="P875" s="16">
        <v>8500000</v>
      </c>
      <c r="Q875" s="17" t="str">
        <f>IF(AND(Table4[[#This Row],[Age]]&lt;=28,Table4[[#This Row],[Prefered foot]]="left",Table4[[#This Row],[Value]]&lt;10000000),"candidate","rejected")</f>
        <v>rejected</v>
      </c>
      <c r="R875" s="17" t="str">
        <f>IF(OR(Table4[[#This Row],[Age]]&lt;=21,Table4[[#This Row],[Rating]]&gt;=85,Table4[[#This Row],[Height (cm)]]&gt;=187),"minimum","")</f>
        <v/>
      </c>
    </row>
    <row r="876" spans="10:18" x14ac:dyDescent="0.25">
      <c r="J876" t="s">
        <v>655</v>
      </c>
      <c r="K876">
        <v>24</v>
      </c>
      <c r="L876">
        <v>73</v>
      </c>
      <c r="M876">
        <v>189</v>
      </c>
      <c r="N876">
        <v>82</v>
      </c>
      <c r="O876" t="s">
        <v>2817</v>
      </c>
      <c r="P876" s="16">
        <v>0</v>
      </c>
      <c r="Q876" s="17" t="str">
        <f>IF(AND(Table4[[#This Row],[Age]]&lt;=28,Table4[[#This Row],[Prefered foot]]="left",Table4[[#This Row],[Value]]&lt;10000000),"candidate","rejected")</f>
        <v>candidate</v>
      </c>
      <c r="R876" s="17" t="str">
        <f>IF(OR(Table4[[#This Row],[Age]]&lt;=21,Table4[[#This Row],[Rating]]&gt;=85,Table4[[#This Row],[Height (cm)]]&gt;=187),"minimum","")</f>
        <v>minimum</v>
      </c>
    </row>
    <row r="877" spans="10:18" x14ac:dyDescent="0.25">
      <c r="J877" t="s">
        <v>784</v>
      </c>
      <c r="K877">
        <v>21</v>
      </c>
      <c r="L877">
        <v>73</v>
      </c>
      <c r="M877">
        <v>170</v>
      </c>
      <c r="N877">
        <v>61</v>
      </c>
      <c r="O877" t="s">
        <v>2816</v>
      </c>
      <c r="P877" s="16">
        <v>7000000</v>
      </c>
      <c r="Q877" s="17" t="str">
        <f>IF(AND(Table4[[#This Row],[Age]]&lt;=28,Table4[[#This Row],[Prefered foot]]="left",Table4[[#This Row],[Value]]&lt;10000000),"candidate","rejected")</f>
        <v>rejected</v>
      </c>
      <c r="R877" s="17" t="str">
        <f>IF(OR(Table4[[#This Row],[Age]]&lt;=21,Table4[[#This Row],[Rating]]&gt;=85,Table4[[#This Row],[Height (cm)]]&gt;=187),"minimum","")</f>
        <v>minimum</v>
      </c>
    </row>
    <row r="878" spans="10:18" x14ac:dyDescent="0.25">
      <c r="J878" t="s">
        <v>785</v>
      </c>
      <c r="K878">
        <v>23</v>
      </c>
      <c r="L878">
        <v>78</v>
      </c>
      <c r="M878">
        <v>169</v>
      </c>
      <c r="N878">
        <v>56</v>
      </c>
      <c r="O878" t="s">
        <v>2816</v>
      </c>
      <c r="P878" s="16">
        <v>16000000</v>
      </c>
      <c r="Q878" s="17" t="str">
        <f>IF(AND(Table4[[#This Row],[Age]]&lt;=28,Table4[[#This Row],[Prefered foot]]="left",Table4[[#This Row],[Value]]&lt;10000000),"candidate","rejected")</f>
        <v>rejected</v>
      </c>
      <c r="R878" s="17" t="str">
        <f>IF(OR(Table4[[#This Row],[Age]]&lt;=21,Table4[[#This Row],[Rating]]&gt;=85,Table4[[#This Row],[Height (cm)]]&gt;=187),"minimum","")</f>
        <v/>
      </c>
    </row>
    <row r="879" spans="10:18" x14ac:dyDescent="0.25">
      <c r="J879" t="s">
        <v>786</v>
      </c>
      <c r="K879">
        <v>22</v>
      </c>
      <c r="L879">
        <v>74</v>
      </c>
      <c r="M879">
        <v>180</v>
      </c>
      <c r="N879">
        <v>75</v>
      </c>
      <c r="O879" t="s">
        <v>2816</v>
      </c>
      <c r="P879" s="16">
        <v>8500000</v>
      </c>
      <c r="Q879" s="17" t="str">
        <f>IF(AND(Table4[[#This Row],[Age]]&lt;=28,Table4[[#This Row],[Prefered foot]]="left",Table4[[#This Row],[Value]]&lt;10000000),"candidate","rejected")</f>
        <v>rejected</v>
      </c>
      <c r="R879" s="17" t="str">
        <f>IF(OR(Table4[[#This Row],[Age]]&lt;=21,Table4[[#This Row],[Rating]]&gt;=85,Table4[[#This Row],[Height (cm)]]&gt;=187),"minimum","")</f>
        <v/>
      </c>
    </row>
    <row r="880" spans="10:18" x14ac:dyDescent="0.25">
      <c r="J880" t="s">
        <v>656</v>
      </c>
      <c r="K880">
        <v>23</v>
      </c>
      <c r="L880">
        <v>77</v>
      </c>
      <c r="M880">
        <v>177</v>
      </c>
      <c r="N880">
        <v>70</v>
      </c>
      <c r="O880" t="s">
        <v>2817</v>
      </c>
      <c r="P880" s="16">
        <v>15500000</v>
      </c>
      <c r="Q880" s="17" t="str">
        <f>IF(AND(Table4[[#This Row],[Age]]&lt;=28,Table4[[#This Row],[Prefered foot]]="left",Table4[[#This Row],[Value]]&lt;10000000),"candidate","rejected")</f>
        <v>rejected</v>
      </c>
      <c r="R880" s="17" t="str">
        <f>IF(OR(Table4[[#This Row],[Age]]&lt;=21,Table4[[#This Row],[Rating]]&gt;=85,Table4[[#This Row],[Height (cm)]]&gt;=187),"minimum","")</f>
        <v/>
      </c>
    </row>
    <row r="881" spans="10:18" x14ac:dyDescent="0.25">
      <c r="J881" t="s">
        <v>787</v>
      </c>
      <c r="K881">
        <v>23</v>
      </c>
      <c r="L881">
        <v>77</v>
      </c>
      <c r="M881">
        <v>183</v>
      </c>
      <c r="N881">
        <v>68</v>
      </c>
      <c r="O881" t="s">
        <v>2816</v>
      </c>
      <c r="P881" s="16">
        <v>15000000</v>
      </c>
      <c r="Q881" s="17" t="str">
        <f>IF(AND(Table4[[#This Row],[Age]]&lt;=28,Table4[[#This Row],[Prefered foot]]="left",Table4[[#This Row],[Value]]&lt;10000000),"candidate","rejected")</f>
        <v>rejected</v>
      </c>
      <c r="R881" s="17" t="str">
        <f>IF(OR(Table4[[#This Row],[Age]]&lt;=21,Table4[[#This Row],[Rating]]&gt;=85,Table4[[#This Row],[Height (cm)]]&gt;=187),"minimum","")</f>
        <v/>
      </c>
    </row>
    <row r="882" spans="10:18" x14ac:dyDescent="0.25">
      <c r="J882" t="s">
        <v>788</v>
      </c>
      <c r="K882">
        <v>25</v>
      </c>
      <c r="L882">
        <v>76</v>
      </c>
      <c r="M882">
        <v>176</v>
      </c>
      <c r="N882">
        <v>69</v>
      </c>
      <c r="O882" t="s">
        <v>2817</v>
      </c>
      <c r="P882" s="16">
        <v>10000000</v>
      </c>
      <c r="Q882" s="17" t="str">
        <f>IF(AND(Table4[[#This Row],[Age]]&lt;=28,Table4[[#This Row],[Prefered foot]]="left",Table4[[#This Row],[Value]]&lt;10000000),"candidate","rejected")</f>
        <v>rejected</v>
      </c>
      <c r="R882" s="17" t="str">
        <f>IF(OR(Table4[[#This Row],[Age]]&lt;=21,Table4[[#This Row],[Rating]]&gt;=85,Table4[[#This Row],[Height (cm)]]&gt;=187),"minimum","")</f>
        <v/>
      </c>
    </row>
    <row r="883" spans="10:18" x14ac:dyDescent="0.25">
      <c r="J883" t="s">
        <v>789</v>
      </c>
      <c r="K883">
        <v>21</v>
      </c>
      <c r="L883">
        <v>71</v>
      </c>
      <c r="M883">
        <v>177</v>
      </c>
      <c r="N883">
        <v>66</v>
      </c>
      <c r="O883" t="s">
        <v>2816</v>
      </c>
      <c r="P883" s="16">
        <v>4000000</v>
      </c>
      <c r="Q883" s="17" t="str">
        <f>IF(AND(Table4[[#This Row],[Age]]&lt;=28,Table4[[#This Row],[Prefered foot]]="left",Table4[[#This Row],[Value]]&lt;10000000),"candidate","rejected")</f>
        <v>rejected</v>
      </c>
      <c r="R883" s="17" t="str">
        <f>IF(OR(Table4[[#This Row],[Age]]&lt;=21,Table4[[#This Row],[Rating]]&gt;=85,Table4[[#This Row],[Height (cm)]]&gt;=187),"minimum","")</f>
        <v>minimum</v>
      </c>
    </row>
    <row r="884" spans="10:18" x14ac:dyDescent="0.25">
      <c r="J884" t="s">
        <v>790</v>
      </c>
      <c r="K884">
        <v>20</v>
      </c>
      <c r="L884">
        <v>69</v>
      </c>
      <c r="M884">
        <v>167</v>
      </c>
      <c r="N884">
        <v>65</v>
      </c>
      <c r="O884" t="s">
        <v>2817</v>
      </c>
      <c r="P884" s="16">
        <v>3100000</v>
      </c>
      <c r="Q884" s="17" t="str">
        <f>IF(AND(Table4[[#This Row],[Age]]&lt;=28,Table4[[#This Row],[Prefered foot]]="left",Table4[[#This Row],[Value]]&lt;10000000),"candidate","rejected")</f>
        <v>candidate</v>
      </c>
      <c r="R884" s="17" t="str">
        <f>IF(OR(Table4[[#This Row],[Age]]&lt;=21,Table4[[#This Row],[Rating]]&gt;=85,Table4[[#This Row],[Height (cm)]]&gt;=187),"minimum","")</f>
        <v>minimum</v>
      </c>
    </row>
    <row r="885" spans="10:18" x14ac:dyDescent="0.25">
      <c r="J885" t="s">
        <v>791</v>
      </c>
      <c r="K885">
        <v>22</v>
      </c>
      <c r="L885">
        <v>74</v>
      </c>
      <c r="M885">
        <v>183</v>
      </c>
      <c r="N885">
        <v>90</v>
      </c>
      <c r="O885" t="s">
        <v>2816</v>
      </c>
      <c r="P885" s="16">
        <v>9500000</v>
      </c>
      <c r="Q885" s="17" t="str">
        <f>IF(AND(Table4[[#This Row],[Age]]&lt;=28,Table4[[#This Row],[Prefered foot]]="left",Table4[[#This Row],[Value]]&lt;10000000),"candidate","rejected")</f>
        <v>rejected</v>
      </c>
      <c r="R885" s="17" t="str">
        <f>IF(OR(Table4[[#This Row],[Age]]&lt;=21,Table4[[#This Row],[Rating]]&gt;=85,Table4[[#This Row],[Height (cm)]]&gt;=187),"minimum","")</f>
        <v/>
      </c>
    </row>
    <row r="886" spans="10:18" x14ac:dyDescent="0.25">
      <c r="J886" t="s">
        <v>792</v>
      </c>
      <c r="K886">
        <v>23</v>
      </c>
      <c r="L886">
        <v>75</v>
      </c>
      <c r="M886">
        <v>188</v>
      </c>
      <c r="N886">
        <v>85</v>
      </c>
      <c r="O886" t="s">
        <v>2816</v>
      </c>
      <c r="P886" s="16">
        <v>8000000</v>
      </c>
      <c r="Q886" s="17" t="str">
        <f>IF(AND(Table4[[#This Row],[Age]]&lt;=28,Table4[[#This Row],[Prefered foot]]="left",Table4[[#This Row],[Value]]&lt;10000000),"candidate","rejected")</f>
        <v>rejected</v>
      </c>
      <c r="R886" s="17" t="str">
        <f>IF(OR(Table4[[#This Row],[Age]]&lt;=21,Table4[[#This Row],[Rating]]&gt;=85,Table4[[#This Row],[Height (cm)]]&gt;=187),"minimum","")</f>
        <v>minimum</v>
      </c>
    </row>
    <row r="887" spans="10:18" x14ac:dyDescent="0.25">
      <c r="J887" t="s">
        <v>793</v>
      </c>
      <c r="K887">
        <v>23</v>
      </c>
      <c r="L887">
        <v>75</v>
      </c>
      <c r="M887">
        <v>175</v>
      </c>
      <c r="N887">
        <v>70</v>
      </c>
      <c r="O887" t="s">
        <v>2817</v>
      </c>
      <c r="P887" s="16">
        <v>8500000</v>
      </c>
      <c r="Q887" s="17" t="str">
        <f>IF(AND(Table4[[#This Row],[Age]]&lt;=28,Table4[[#This Row],[Prefered foot]]="left",Table4[[#This Row],[Value]]&lt;10000000),"candidate","rejected")</f>
        <v>candidate</v>
      </c>
      <c r="R887" s="17" t="str">
        <f>IF(OR(Table4[[#This Row],[Age]]&lt;=21,Table4[[#This Row],[Rating]]&gt;=85,Table4[[#This Row],[Height (cm)]]&gt;=187),"minimum","")</f>
        <v/>
      </c>
    </row>
    <row r="888" spans="10:18" x14ac:dyDescent="0.25">
      <c r="J888" t="s">
        <v>664</v>
      </c>
      <c r="K888">
        <v>23</v>
      </c>
      <c r="L888">
        <v>75</v>
      </c>
      <c r="M888">
        <v>176</v>
      </c>
      <c r="N888">
        <v>62</v>
      </c>
      <c r="O888" t="s">
        <v>2816</v>
      </c>
      <c r="P888" s="16">
        <v>9000000</v>
      </c>
      <c r="Q888" s="17" t="str">
        <f>IF(AND(Table4[[#This Row],[Age]]&lt;=28,Table4[[#This Row],[Prefered foot]]="left",Table4[[#This Row],[Value]]&lt;10000000),"candidate","rejected")</f>
        <v>rejected</v>
      </c>
      <c r="R888" s="17" t="str">
        <f>IF(OR(Table4[[#This Row],[Age]]&lt;=21,Table4[[#This Row],[Rating]]&gt;=85,Table4[[#This Row],[Height (cm)]]&gt;=187),"minimum","")</f>
        <v/>
      </c>
    </row>
    <row r="889" spans="10:18" x14ac:dyDescent="0.25">
      <c r="J889" t="s">
        <v>794</v>
      </c>
      <c r="K889">
        <v>20</v>
      </c>
      <c r="L889">
        <v>74</v>
      </c>
      <c r="M889">
        <v>179</v>
      </c>
      <c r="N889">
        <v>77</v>
      </c>
      <c r="O889" t="s">
        <v>2817</v>
      </c>
      <c r="P889" s="16">
        <v>9500000</v>
      </c>
      <c r="Q889" s="17" t="str">
        <f>IF(AND(Table4[[#This Row],[Age]]&lt;=28,Table4[[#This Row],[Prefered foot]]="left",Table4[[#This Row],[Value]]&lt;10000000),"candidate","rejected")</f>
        <v>candidate</v>
      </c>
      <c r="R889" s="17" t="str">
        <f>IF(OR(Table4[[#This Row],[Age]]&lt;=21,Table4[[#This Row],[Rating]]&gt;=85,Table4[[#This Row],[Height (cm)]]&gt;=187),"minimum","")</f>
        <v>minimum</v>
      </c>
    </row>
    <row r="890" spans="10:18" x14ac:dyDescent="0.25">
      <c r="J890" t="s">
        <v>795</v>
      </c>
      <c r="K890">
        <v>22</v>
      </c>
      <c r="L890">
        <v>78</v>
      </c>
      <c r="M890">
        <v>192</v>
      </c>
      <c r="N890">
        <v>79</v>
      </c>
      <c r="O890" t="s">
        <v>2817</v>
      </c>
      <c r="P890" s="16">
        <v>22500000</v>
      </c>
      <c r="Q890" s="17" t="str">
        <f>IF(AND(Table4[[#This Row],[Age]]&lt;=28,Table4[[#This Row],[Prefered foot]]="left",Table4[[#This Row],[Value]]&lt;10000000),"candidate","rejected")</f>
        <v>rejected</v>
      </c>
      <c r="R890" s="17" t="str">
        <f>IF(OR(Table4[[#This Row],[Age]]&lt;=21,Table4[[#This Row],[Rating]]&gt;=85,Table4[[#This Row],[Height (cm)]]&gt;=187),"minimum","")</f>
        <v>minimum</v>
      </c>
    </row>
    <row r="891" spans="10:18" x14ac:dyDescent="0.25">
      <c r="J891" t="s">
        <v>796</v>
      </c>
      <c r="K891">
        <v>20</v>
      </c>
      <c r="L891">
        <v>71</v>
      </c>
      <c r="M891">
        <v>170</v>
      </c>
      <c r="N891">
        <v>61</v>
      </c>
      <c r="O891" t="s">
        <v>2817</v>
      </c>
      <c r="P891" s="16">
        <v>3900000</v>
      </c>
      <c r="Q891" s="17" t="str">
        <f>IF(AND(Table4[[#This Row],[Age]]&lt;=28,Table4[[#This Row],[Prefered foot]]="left",Table4[[#This Row],[Value]]&lt;10000000),"candidate","rejected")</f>
        <v>candidate</v>
      </c>
      <c r="R891" s="17" t="str">
        <f>IF(OR(Table4[[#This Row],[Age]]&lt;=21,Table4[[#This Row],[Rating]]&gt;=85,Table4[[#This Row],[Height (cm)]]&gt;=187),"minimum","")</f>
        <v>minimum</v>
      </c>
    </row>
    <row r="892" spans="10:18" x14ac:dyDescent="0.25">
      <c r="J892" t="s">
        <v>797</v>
      </c>
      <c r="K892">
        <v>25</v>
      </c>
      <c r="L892">
        <v>79</v>
      </c>
      <c r="M892">
        <v>194</v>
      </c>
      <c r="N892">
        <v>88</v>
      </c>
      <c r="O892" t="s">
        <v>2816</v>
      </c>
      <c r="P892" s="16">
        <v>20000000</v>
      </c>
      <c r="Q892" s="17" t="str">
        <f>IF(AND(Table4[[#This Row],[Age]]&lt;=28,Table4[[#This Row],[Prefered foot]]="left",Table4[[#This Row],[Value]]&lt;10000000),"candidate","rejected")</f>
        <v>rejected</v>
      </c>
      <c r="R892" s="17" t="str">
        <f>IF(OR(Table4[[#This Row],[Age]]&lt;=21,Table4[[#This Row],[Rating]]&gt;=85,Table4[[#This Row],[Height (cm)]]&gt;=187),"minimum","")</f>
        <v>minimum</v>
      </c>
    </row>
    <row r="893" spans="10:18" x14ac:dyDescent="0.25">
      <c r="J893" t="s">
        <v>668</v>
      </c>
      <c r="K893">
        <v>22</v>
      </c>
      <c r="L893">
        <v>78</v>
      </c>
      <c r="M893">
        <v>190</v>
      </c>
      <c r="N893">
        <v>79</v>
      </c>
      <c r="O893" t="s">
        <v>2816</v>
      </c>
      <c r="P893" s="16">
        <v>20500000</v>
      </c>
      <c r="Q893" s="17" t="str">
        <f>IF(AND(Table4[[#This Row],[Age]]&lt;=28,Table4[[#This Row],[Prefered foot]]="left",Table4[[#This Row],[Value]]&lt;10000000),"candidate","rejected")</f>
        <v>rejected</v>
      </c>
      <c r="R893" s="17" t="str">
        <f>IF(OR(Table4[[#This Row],[Age]]&lt;=21,Table4[[#This Row],[Rating]]&gt;=85,Table4[[#This Row],[Height (cm)]]&gt;=187),"minimum","")</f>
        <v>minimum</v>
      </c>
    </row>
    <row r="894" spans="10:18" x14ac:dyDescent="0.25">
      <c r="J894" t="s">
        <v>798</v>
      </c>
      <c r="K894">
        <v>24</v>
      </c>
      <c r="L894">
        <v>80</v>
      </c>
      <c r="M894">
        <v>185</v>
      </c>
      <c r="N894">
        <v>75</v>
      </c>
      <c r="O894" t="s">
        <v>2816</v>
      </c>
      <c r="P894" s="16">
        <v>30000000</v>
      </c>
      <c r="Q894" s="17" t="str">
        <f>IF(AND(Table4[[#This Row],[Age]]&lt;=28,Table4[[#This Row],[Prefered foot]]="left",Table4[[#This Row],[Value]]&lt;10000000),"candidate","rejected")</f>
        <v>rejected</v>
      </c>
      <c r="R894" s="17" t="str">
        <f>IF(OR(Table4[[#This Row],[Age]]&lt;=21,Table4[[#This Row],[Rating]]&gt;=85,Table4[[#This Row],[Height (cm)]]&gt;=187),"minimum","")</f>
        <v/>
      </c>
    </row>
    <row r="895" spans="10:18" x14ac:dyDescent="0.25">
      <c r="J895" t="s">
        <v>799</v>
      </c>
      <c r="K895">
        <v>21</v>
      </c>
      <c r="L895">
        <v>71</v>
      </c>
      <c r="M895">
        <v>175</v>
      </c>
      <c r="N895">
        <v>65</v>
      </c>
      <c r="O895" t="s">
        <v>2816</v>
      </c>
      <c r="P895" s="16">
        <v>4200000</v>
      </c>
      <c r="Q895" s="17" t="str">
        <f>IF(AND(Table4[[#This Row],[Age]]&lt;=28,Table4[[#This Row],[Prefered foot]]="left",Table4[[#This Row],[Value]]&lt;10000000),"candidate","rejected")</f>
        <v>rejected</v>
      </c>
      <c r="R895" s="17" t="str">
        <f>IF(OR(Table4[[#This Row],[Age]]&lt;=21,Table4[[#This Row],[Rating]]&gt;=85,Table4[[#This Row],[Height (cm)]]&gt;=187),"minimum","")</f>
        <v>minimum</v>
      </c>
    </row>
    <row r="896" spans="10:18" x14ac:dyDescent="0.25">
      <c r="J896" t="s">
        <v>800</v>
      </c>
      <c r="K896">
        <v>21</v>
      </c>
      <c r="L896">
        <v>73</v>
      </c>
      <c r="M896">
        <v>182</v>
      </c>
      <c r="N896">
        <v>73</v>
      </c>
      <c r="O896" t="s">
        <v>2817</v>
      </c>
      <c r="P896" s="16">
        <v>7000000</v>
      </c>
      <c r="Q896" s="17" t="str">
        <f>IF(AND(Table4[[#This Row],[Age]]&lt;=28,Table4[[#This Row],[Prefered foot]]="left",Table4[[#This Row],[Value]]&lt;10000000),"candidate","rejected")</f>
        <v>candidate</v>
      </c>
      <c r="R896" s="17" t="str">
        <f>IF(OR(Table4[[#This Row],[Age]]&lt;=21,Table4[[#This Row],[Rating]]&gt;=85,Table4[[#This Row],[Height (cm)]]&gt;=187),"minimum","")</f>
        <v>minimum</v>
      </c>
    </row>
    <row r="897" spans="10:18" x14ac:dyDescent="0.25">
      <c r="J897" t="s">
        <v>801</v>
      </c>
      <c r="K897">
        <v>21</v>
      </c>
      <c r="L897">
        <v>76</v>
      </c>
      <c r="M897">
        <v>182</v>
      </c>
      <c r="N897">
        <v>77</v>
      </c>
      <c r="O897" t="s">
        <v>2816</v>
      </c>
      <c r="P897" s="16">
        <v>12000000</v>
      </c>
      <c r="Q897" s="17" t="str">
        <f>IF(AND(Table4[[#This Row],[Age]]&lt;=28,Table4[[#This Row],[Prefered foot]]="left",Table4[[#This Row],[Value]]&lt;10000000),"candidate","rejected")</f>
        <v>rejected</v>
      </c>
      <c r="R897" s="17" t="str">
        <f>IF(OR(Table4[[#This Row],[Age]]&lt;=21,Table4[[#This Row],[Rating]]&gt;=85,Table4[[#This Row],[Height (cm)]]&gt;=187),"minimum","")</f>
        <v>minimum</v>
      </c>
    </row>
    <row r="898" spans="10:18" x14ac:dyDescent="0.25">
      <c r="J898" t="s">
        <v>802</v>
      </c>
      <c r="K898">
        <v>21</v>
      </c>
      <c r="L898">
        <v>73</v>
      </c>
      <c r="M898">
        <v>175</v>
      </c>
      <c r="N898">
        <v>70</v>
      </c>
      <c r="O898" t="s">
        <v>2816</v>
      </c>
      <c r="P898" s="16">
        <v>6000000</v>
      </c>
      <c r="Q898" s="17" t="str">
        <f>IF(AND(Table4[[#This Row],[Age]]&lt;=28,Table4[[#This Row],[Prefered foot]]="left",Table4[[#This Row],[Value]]&lt;10000000),"candidate","rejected")</f>
        <v>rejected</v>
      </c>
      <c r="R898" s="17" t="str">
        <f>IF(OR(Table4[[#This Row],[Age]]&lt;=21,Table4[[#This Row],[Rating]]&gt;=85,Table4[[#This Row],[Height (cm)]]&gt;=187),"minimum","")</f>
        <v>minimum</v>
      </c>
    </row>
    <row r="899" spans="10:18" x14ac:dyDescent="0.25">
      <c r="J899" t="s">
        <v>803</v>
      </c>
      <c r="K899">
        <v>21</v>
      </c>
      <c r="L899">
        <v>73</v>
      </c>
      <c r="M899">
        <v>181</v>
      </c>
      <c r="N899">
        <v>78</v>
      </c>
      <c r="O899" t="s">
        <v>2816</v>
      </c>
      <c r="P899" s="16">
        <v>4400000</v>
      </c>
      <c r="Q899" s="17" t="str">
        <f>IF(AND(Table4[[#This Row],[Age]]&lt;=28,Table4[[#This Row],[Prefered foot]]="left",Table4[[#This Row],[Value]]&lt;10000000),"candidate","rejected")</f>
        <v>rejected</v>
      </c>
      <c r="R899" s="17" t="str">
        <f>IF(OR(Table4[[#This Row],[Age]]&lt;=21,Table4[[#This Row],[Rating]]&gt;=85,Table4[[#This Row],[Height (cm)]]&gt;=187),"minimum","")</f>
        <v>minimum</v>
      </c>
    </row>
    <row r="900" spans="10:18" x14ac:dyDescent="0.25">
      <c r="J900" t="s">
        <v>804</v>
      </c>
      <c r="K900">
        <v>21</v>
      </c>
      <c r="L900">
        <v>77</v>
      </c>
      <c r="M900">
        <v>174</v>
      </c>
      <c r="N900">
        <v>69</v>
      </c>
      <c r="O900" t="s">
        <v>2816</v>
      </c>
      <c r="P900" s="16">
        <v>17000000</v>
      </c>
      <c r="Q900" s="17" t="str">
        <f>IF(AND(Table4[[#This Row],[Age]]&lt;=28,Table4[[#This Row],[Prefered foot]]="left",Table4[[#This Row],[Value]]&lt;10000000),"candidate","rejected")</f>
        <v>rejected</v>
      </c>
      <c r="R900" s="17" t="str">
        <f>IF(OR(Table4[[#This Row],[Age]]&lt;=21,Table4[[#This Row],[Rating]]&gt;=85,Table4[[#This Row],[Height (cm)]]&gt;=187),"minimum","")</f>
        <v>minimum</v>
      </c>
    </row>
    <row r="901" spans="10:18" x14ac:dyDescent="0.25">
      <c r="J901" t="s">
        <v>805</v>
      </c>
      <c r="K901">
        <v>21</v>
      </c>
      <c r="L901">
        <v>76</v>
      </c>
      <c r="M901">
        <v>180</v>
      </c>
      <c r="N901">
        <v>73</v>
      </c>
      <c r="O901" t="s">
        <v>2816</v>
      </c>
      <c r="P901" s="16">
        <v>11500000</v>
      </c>
      <c r="Q901" s="17" t="str">
        <f>IF(AND(Table4[[#This Row],[Age]]&lt;=28,Table4[[#This Row],[Prefered foot]]="left",Table4[[#This Row],[Value]]&lt;10000000),"candidate","rejected")</f>
        <v>rejected</v>
      </c>
      <c r="R901" s="17" t="str">
        <f>IF(OR(Table4[[#This Row],[Age]]&lt;=21,Table4[[#This Row],[Rating]]&gt;=85,Table4[[#This Row],[Height (cm)]]&gt;=187),"minimum","")</f>
        <v>minimum</v>
      </c>
    </row>
    <row r="902" spans="10:18" x14ac:dyDescent="0.25">
      <c r="J902" t="s">
        <v>806</v>
      </c>
      <c r="K902">
        <v>44</v>
      </c>
      <c r="L902">
        <v>77</v>
      </c>
      <c r="M902">
        <v>192</v>
      </c>
      <c r="N902">
        <v>92</v>
      </c>
      <c r="O902" t="s">
        <v>2816</v>
      </c>
      <c r="P902" s="16">
        <v>1200000</v>
      </c>
      <c r="Q902" s="17" t="str">
        <f>IF(AND(Table4[[#This Row],[Age]]&lt;=28,Table4[[#This Row],[Prefered foot]]="left",Table4[[#This Row],[Value]]&lt;10000000),"candidate","rejected")</f>
        <v>rejected</v>
      </c>
      <c r="R902" s="17" t="str">
        <f>IF(OR(Table4[[#This Row],[Age]]&lt;=21,Table4[[#This Row],[Rating]]&gt;=85,Table4[[#This Row],[Height (cm)]]&gt;=187),"minimum","")</f>
        <v>minimum</v>
      </c>
    </row>
    <row r="903" spans="10:18" x14ac:dyDescent="0.25">
      <c r="J903" t="s">
        <v>807</v>
      </c>
      <c r="K903">
        <v>37</v>
      </c>
      <c r="L903">
        <v>80</v>
      </c>
      <c r="M903">
        <v>185</v>
      </c>
      <c r="N903">
        <v>78</v>
      </c>
      <c r="O903" t="s">
        <v>2816</v>
      </c>
      <c r="P903" s="16">
        <v>2300000</v>
      </c>
      <c r="Q903" s="17" t="str">
        <f>IF(AND(Table4[[#This Row],[Age]]&lt;=28,Table4[[#This Row],[Prefered foot]]="left",Table4[[#This Row],[Value]]&lt;10000000),"candidate","rejected")</f>
        <v>rejected</v>
      </c>
      <c r="R903" s="17" t="str">
        <f>IF(OR(Table4[[#This Row],[Age]]&lt;=21,Table4[[#This Row],[Rating]]&gt;=85,Table4[[#This Row],[Height (cm)]]&gt;=187),"minimum","")</f>
        <v/>
      </c>
    </row>
    <row r="904" spans="10:18" x14ac:dyDescent="0.25">
      <c r="J904" t="s">
        <v>808</v>
      </c>
      <c r="K904">
        <v>34</v>
      </c>
      <c r="L904">
        <v>64</v>
      </c>
      <c r="M904">
        <v>173</v>
      </c>
      <c r="N904">
        <v>62</v>
      </c>
      <c r="O904" t="s">
        <v>2817</v>
      </c>
      <c r="P904" s="16">
        <v>275000</v>
      </c>
      <c r="Q904" s="17" t="str">
        <f>IF(AND(Table4[[#This Row],[Age]]&lt;=28,Table4[[#This Row],[Prefered foot]]="left",Table4[[#This Row],[Value]]&lt;10000000),"candidate","rejected")</f>
        <v>rejected</v>
      </c>
      <c r="R904" s="17" t="str">
        <f>IF(OR(Table4[[#This Row],[Age]]&lt;=21,Table4[[#This Row],[Rating]]&gt;=85,Table4[[#This Row],[Height (cm)]]&gt;=187),"minimum","")</f>
        <v/>
      </c>
    </row>
    <row r="905" spans="10:18" x14ac:dyDescent="0.25">
      <c r="J905" t="s">
        <v>809</v>
      </c>
      <c r="K905">
        <v>33</v>
      </c>
      <c r="L905">
        <v>77</v>
      </c>
      <c r="M905">
        <v>180</v>
      </c>
      <c r="N905">
        <v>70</v>
      </c>
      <c r="O905" t="s">
        <v>2817</v>
      </c>
      <c r="P905" s="16">
        <v>6500000</v>
      </c>
      <c r="Q905" s="17" t="str">
        <f>IF(AND(Table4[[#This Row],[Age]]&lt;=28,Table4[[#This Row],[Prefered foot]]="left",Table4[[#This Row],[Value]]&lt;10000000),"candidate","rejected")</f>
        <v>rejected</v>
      </c>
      <c r="R905" s="17" t="str">
        <f>IF(OR(Table4[[#This Row],[Age]]&lt;=21,Table4[[#This Row],[Rating]]&gt;=85,Table4[[#This Row],[Height (cm)]]&gt;=187),"minimum","")</f>
        <v/>
      </c>
    </row>
    <row r="906" spans="10:18" x14ac:dyDescent="0.25">
      <c r="J906" t="s">
        <v>810</v>
      </c>
      <c r="K906">
        <v>31</v>
      </c>
      <c r="L906">
        <v>80</v>
      </c>
      <c r="M906">
        <v>182</v>
      </c>
      <c r="N906">
        <v>76</v>
      </c>
      <c r="O906" t="s">
        <v>2816</v>
      </c>
      <c r="P906" s="16">
        <v>17500000</v>
      </c>
      <c r="Q906" s="17" t="str">
        <f>IF(AND(Table4[[#This Row],[Age]]&lt;=28,Table4[[#This Row],[Prefered foot]]="left",Table4[[#This Row],[Value]]&lt;10000000),"candidate","rejected")</f>
        <v>rejected</v>
      </c>
      <c r="R906" s="17" t="str">
        <f>IF(OR(Table4[[#This Row],[Age]]&lt;=21,Table4[[#This Row],[Rating]]&gt;=85,Table4[[#This Row],[Height (cm)]]&gt;=187),"minimum","")</f>
        <v/>
      </c>
    </row>
    <row r="907" spans="10:18" x14ac:dyDescent="0.25">
      <c r="J907" t="s">
        <v>811</v>
      </c>
      <c r="K907">
        <v>32</v>
      </c>
      <c r="L907">
        <v>80</v>
      </c>
      <c r="M907">
        <v>181</v>
      </c>
      <c r="N907">
        <v>78</v>
      </c>
      <c r="O907" t="s">
        <v>2816</v>
      </c>
      <c r="P907" s="16">
        <v>16500000</v>
      </c>
      <c r="Q907" s="17" t="str">
        <f>IF(AND(Table4[[#This Row],[Age]]&lt;=28,Table4[[#This Row],[Prefered foot]]="left",Table4[[#This Row],[Value]]&lt;10000000),"candidate","rejected")</f>
        <v>rejected</v>
      </c>
      <c r="R907" s="17" t="str">
        <f>IF(OR(Table4[[#This Row],[Age]]&lt;=21,Table4[[#This Row],[Rating]]&gt;=85,Table4[[#This Row],[Height (cm)]]&gt;=187),"minimum","")</f>
        <v/>
      </c>
    </row>
    <row r="908" spans="10:18" x14ac:dyDescent="0.25">
      <c r="J908" t="s">
        <v>812</v>
      </c>
      <c r="K908">
        <v>31</v>
      </c>
      <c r="L908">
        <v>81</v>
      </c>
      <c r="M908">
        <v>176</v>
      </c>
      <c r="N908">
        <v>72</v>
      </c>
      <c r="O908" t="s">
        <v>2816</v>
      </c>
      <c r="P908" s="16">
        <v>21000000</v>
      </c>
      <c r="Q908" s="17" t="str">
        <f>IF(AND(Table4[[#This Row],[Age]]&lt;=28,Table4[[#This Row],[Prefered foot]]="left",Table4[[#This Row],[Value]]&lt;10000000),"candidate","rejected")</f>
        <v>rejected</v>
      </c>
      <c r="R908" s="17" t="str">
        <f>IF(OR(Table4[[#This Row],[Age]]&lt;=21,Table4[[#This Row],[Rating]]&gt;=85,Table4[[#This Row],[Height (cm)]]&gt;=187),"minimum","")</f>
        <v/>
      </c>
    </row>
    <row r="909" spans="10:18" x14ac:dyDescent="0.25">
      <c r="J909" t="s">
        <v>813</v>
      </c>
      <c r="K909">
        <v>31</v>
      </c>
      <c r="L909">
        <v>85</v>
      </c>
      <c r="M909">
        <v>180</v>
      </c>
      <c r="N909">
        <v>78</v>
      </c>
      <c r="O909" t="s">
        <v>2817</v>
      </c>
      <c r="P909" s="16">
        <v>37000000</v>
      </c>
      <c r="Q909" s="17" t="str">
        <f>IF(AND(Table4[[#This Row],[Age]]&lt;=28,Table4[[#This Row],[Prefered foot]]="left",Table4[[#This Row],[Value]]&lt;10000000),"candidate","rejected")</f>
        <v>rejected</v>
      </c>
      <c r="R909" s="17" t="str">
        <f>IF(OR(Table4[[#This Row],[Age]]&lt;=21,Table4[[#This Row],[Rating]]&gt;=85,Table4[[#This Row],[Height (cm)]]&gt;=187),"minimum","")</f>
        <v>minimum</v>
      </c>
    </row>
    <row r="910" spans="10:18" x14ac:dyDescent="0.25">
      <c r="J910" t="s">
        <v>814</v>
      </c>
      <c r="K910">
        <v>30</v>
      </c>
      <c r="L910">
        <v>79</v>
      </c>
      <c r="M910">
        <v>188</v>
      </c>
      <c r="N910">
        <v>76</v>
      </c>
      <c r="O910" t="s">
        <v>2817</v>
      </c>
      <c r="P910" s="16">
        <v>20000000</v>
      </c>
      <c r="Q910" s="17" t="str">
        <f>IF(AND(Table4[[#This Row],[Age]]&lt;=28,Table4[[#This Row],[Prefered foot]]="left",Table4[[#This Row],[Value]]&lt;10000000),"candidate","rejected")</f>
        <v>rejected</v>
      </c>
      <c r="R910" s="17" t="str">
        <f>IF(OR(Table4[[#This Row],[Age]]&lt;=21,Table4[[#This Row],[Rating]]&gt;=85,Table4[[#This Row],[Height (cm)]]&gt;=187),"minimum","")</f>
        <v>minimum</v>
      </c>
    </row>
    <row r="911" spans="10:18" x14ac:dyDescent="0.25">
      <c r="J911" t="s">
        <v>646</v>
      </c>
      <c r="K911">
        <v>30</v>
      </c>
      <c r="L911">
        <v>83</v>
      </c>
      <c r="M911">
        <v>191</v>
      </c>
      <c r="N911">
        <v>81</v>
      </c>
      <c r="O911" t="s">
        <v>2816</v>
      </c>
      <c r="P911" s="16">
        <v>30000000</v>
      </c>
      <c r="Q911" s="17" t="str">
        <f>IF(AND(Table4[[#This Row],[Age]]&lt;=28,Table4[[#This Row],[Prefered foot]]="left",Table4[[#This Row],[Value]]&lt;10000000),"candidate","rejected")</f>
        <v>rejected</v>
      </c>
      <c r="R911" s="17" t="str">
        <f>IF(OR(Table4[[#This Row],[Age]]&lt;=21,Table4[[#This Row],[Rating]]&gt;=85,Table4[[#This Row],[Height (cm)]]&gt;=187),"minimum","")</f>
        <v>minimum</v>
      </c>
    </row>
    <row r="912" spans="10:18" x14ac:dyDescent="0.25">
      <c r="J912" t="s">
        <v>815</v>
      </c>
      <c r="K912">
        <v>29</v>
      </c>
      <c r="L912">
        <v>76</v>
      </c>
      <c r="M912">
        <v>185</v>
      </c>
      <c r="N912">
        <v>80</v>
      </c>
      <c r="O912" t="s">
        <v>2816</v>
      </c>
      <c r="P912" s="16">
        <v>7500000</v>
      </c>
      <c r="Q912" s="17" t="str">
        <f>IF(AND(Table4[[#This Row],[Age]]&lt;=28,Table4[[#This Row],[Prefered foot]]="left",Table4[[#This Row],[Value]]&lt;10000000),"candidate","rejected")</f>
        <v>rejected</v>
      </c>
      <c r="R912" s="17" t="str">
        <f>IF(OR(Table4[[#This Row],[Age]]&lt;=21,Table4[[#This Row],[Rating]]&gt;=85,Table4[[#This Row],[Height (cm)]]&gt;=187),"minimum","")</f>
        <v/>
      </c>
    </row>
    <row r="913" spans="10:18" x14ac:dyDescent="0.25">
      <c r="J913" t="s">
        <v>816</v>
      </c>
      <c r="K913">
        <v>30</v>
      </c>
      <c r="L913">
        <v>77</v>
      </c>
      <c r="M913">
        <v>181</v>
      </c>
      <c r="N913">
        <v>76</v>
      </c>
      <c r="O913" t="s">
        <v>2817</v>
      </c>
      <c r="P913" s="16">
        <v>8500000</v>
      </c>
      <c r="Q913" s="17" t="str">
        <f>IF(AND(Table4[[#This Row],[Age]]&lt;=28,Table4[[#This Row],[Prefered foot]]="left",Table4[[#This Row],[Value]]&lt;10000000),"candidate","rejected")</f>
        <v>rejected</v>
      </c>
      <c r="R913" s="17" t="str">
        <f>IF(OR(Table4[[#This Row],[Age]]&lt;=21,Table4[[#This Row],[Rating]]&gt;=85,Table4[[#This Row],[Height (cm)]]&gt;=187),"minimum","")</f>
        <v/>
      </c>
    </row>
    <row r="914" spans="10:18" x14ac:dyDescent="0.25">
      <c r="J914" t="s">
        <v>817</v>
      </c>
      <c r="K914">
        <v>30</v>
      </c>
      <c r="L914">
        <v>74</v>
      </c>
      <c r="M914">
        <v>175</v>
      </c>
      <c r="N914">
        <v>65</v>
      </c>
      <c r="O914" t="s">
        <v>2816</v>
      </c>
      <c r="P914" s="16">
        <v>4099999.9999999995</v>
      </c>
      <c r="Q914" s="17" t="str">
        <f>IF(AND(Table4[[#This Row],[Age]]&lt;=28,Table4[[#This Row],[Prefered foot]]="left",Table4[[#This Row],[Value]]&lt;10000000),"candidate","rejected")</f>
        <v>rejected</v>
      </c>
      <c r="R914" s="17" t="str">
        <f>IF(OR(Table4[[#This Row],[Age]]&lt;=21,Table4[[#This Row],[Rating]]&gt;=85,Table4[[#This Row],[Height (cm)]]&gt;=187),"minimum","")</f>
        <v/>
      </c>
    </row>
    <row r="915" spans="10:18" x14ac:dyDescent="0.25">
      <c r="J915" t="s">
        <v>818</v>
      </c>
      <c r="K915">
        <v>29</v>
      </c>
      <c r="L915">
        <v>87</v>
      </c>
      <c r="M915">
        <v>183</v>
      </c>
      <c r="N915">
        <v>75</v>
      </c>
      <c r="O915" t="s">
        <v>2816</v>
      </c>
      <c r="P915" s="16">
        <v>73500000</v>
      </c>
      <c r="Q915" s="17" t="str">
        <f>IF(AND(Table4[[#This Row],[Age]]&lt;=28,Table4[[#This Row],[Prefered foot]]="left",Table4[[#This Row],[Value]]&lt;10000000),"candidate","rejected")</f>
        <v>rejected</v>
      </c>
      <c r="R915" s="17" t="str">
        <f>IF(OR(Table4[[#This Row],[Age]]&lt;=21,Table4[[#This Row],[Rating]]&gt;=85,Table4[[#This Row],[Height (cm)]]&gt;=187),"minimum","")</f>
        <v>minimum</v>
      </c>
    </row>
    <row r="916" spans="10:18" x14ac:dyDescent="0.25">
      <c r="J916" t="s">
        <v>819</v>
      </c>
      <c r="K916">
        <v>28</v>
      </c>
      <c r="L916">
        <v>79</v>
      </c>
      <c r="M916">
        <v>184</v>
      </c>
      <c r="N916">
        <v>75</v>
      </c>
      <c r="O916" t="s">
        <v>2817</v>
      </c>
      <c r="P916" s="16">
        <v>21000000</v>
      </c>
      <c r="Q916" s="17" t="str">
        <f>IF(AND(Table4[[#This Row],[Age]]&lt;=28,Table4[[#This Row],[Prefered foot]]="left",Table4[[#This Row],[Value]]&lt;10000000),"candidate","rejected")</f>
        <v>rejected</v>
      </c>
      <c r="R916" s="17" t="str">
        <f>IF(OR(Table4[[#This Row],[Age]]&lt;=21,Table4[[#This Row],[Rating]]&gt;=85,Table4[[#This Row],[Height (cm)]]&gt;=187),"minimum","")</f>
        <v/>
      </c>
    </row>
    <row r="917" spans="10:18" x14ac:dyDescent="0.25">
      <c r="J917" t="s">
        <v>820</v>
      </c>
      <c r="K917">
        <v>29</v>
      </c>
      <c r="L917">
        <v>88</v>
      </c>
      <c r="M917">
        <v>188</v>
      </c>
      <c r="N917">
        <v>86</v>
      </c>
      <c r="O917" t="s">
        <v>2817</v>
      </c>
      <c r="P917" s="16">
        <v>70000000</v>
      </c>
      <c r="Q917" s="17" t="str">
        <f>IF(AND(Table4[[#This Row],[Age]]&lt;=28,Table4[[#This Row],[Prefered foot]]="left",Table4[[#This Row],[Value]]&lt;10000000),"candidate","rejected")</f>
        <v>rejected</v>
      </c>
      <c r="R917" s="17" t="str">
        <f>IF(OR(Table4[[#This Row],[Age]]&lt;=21,Table4[[#This Row],[Rating]]&gt;=85,Table4[[#This Row],[Height (cm)]]&gt;=187),"minimum","")</f>
        <v>minimum</v>
      </c>
    </row>
    <row r="918" spans="10:18" x14ac:dyDescent="0.25">
      <c r="J918" t="s">
        <v>821</v>
      </c>
      <c r="K918">
        <v>29</v>
      </c>
      <c r="L918">
        <v>83</v>
      </c>
      <c r="M918">
        <v>189</v>
      </c>
      <c r="N918">
        <v>85</v>
      </c>
      <c r="O918" t="s">
        <v>2817</v>
      </c>
      <c r="P918" s="16">
        <v>33500000</v>
      </c>
      <c r="Q918" s="17" t="str">
        <f>IF(AND(Table4[[#This Row],[Age]]&lt;=28,Table4[[#This Row],[Prefered foot]]="left",Table4[[#This Row],[Value]]&lt;10000000),"candidate","rejected")</f>
        <v>rejected</v>
      </c>
      <c r="R918" s="17" t="str">
        <f>IF(OR(Table4[[#This Row],[Age]]&lt;=21,Table4[[#This Row],[Rating]]&gt;=85,Table4[[#This Row],[Height (cm)]]&gt;=187),"minimum","")</f>
        <v>minimum</v>
      </c>
    </row>
    <row r="919" spans="10:18" x14ac:dyDescent="0.25">
      <c r="J919" t="s">
        <v>822</v>
      </c>
      <c r="K919">
        <v>27</v>
      </c>
      <c r="L919">
        <v>82</v>
      </c>
      <c r="M919">
        <v>187</v>
      </c>
      <c r="N919">
        <v>84</v>
      </c>
      <c r="O919" t="s">
        <v>2816</v>
      </c>
      <c r="P919" s="16">
        <v>31000000</v>
      </c>
      <c r="Q919" s="17" t="str">
        <f>IF(AND(Table4[[#This Row],[Age]]&lt;=28,Table4[[#This Row],[Prefered foot]]="left",Table4[[#This Row],[Value]]&lt;10000000),"candidate","rejected")</f>
        <v>rejected</v>
      </c>
      <c r="R919" s="17" t="str">
        <f>IF(OR(Table4[[#This Row],[Age]]&lt;=21,Table4[[#This Row],[Rating]]&gt;=85,Table4[[#This Row],[Height (cm)]]&gt;=187),"minimum","")</f>
        <v>minimum</v>
      </c>
    </row>
    <row r="920" spans="10:18" x14ac:dyDescent="0.25">
      <c r="J920" t="s">
        <v>823</v>
      </c>
      <c r="K920">
        <v>26</v>
      </c>
      <c r="L920">
        <v>81</v>
      </c>
      <c r="M920">
        <v>176</v>
      </c>
      <c r="N920">
        <v>72</v>
      </c>
      <c r="O920" t="s">
        <v>2816</v>
      </c>
      <c r="P920" s="16">
        <v>30000000</v>
      </c>
      <c r="Q920" s="17" t="str">
        <f>IF(AND(Table4[[#This Row],[Age]]&lt;=28,Table4[[#This Row],[Prefered foot]]="left",Table4[[#This Row],[Value]]&lt;10000000),"candidate","rejected")</f>
        <v>rejected</v>
      </c>
      <c r="R920" s="17" t="str">
        <f>IF(OR(Table4[[#This Row],[Age]]&lt;=21,Table4[[#This Row],[Rating]]&gt;=85,Table4[[#This Row],[Height (cm)]]&gt;=187),"minimum","")</f>
        <v/>
      </c>
    </row>
    <row r="921" spans="10:18" x14ac:dyDescent="0.25">
      <c r="J921" t="s">
        <v>824</v>
      </c>
      <c r="K921">
        <v>27</v>
      </c>
      <c r="L921">
        <v>76</v>
      </c>
      <c r="M921">
        <v>178</v>
      </c>
      <c r="N921">
        <v>68</v>
      </c>
      <c r="O921" t="s">
        <v>2816</v>
      </c>
      <c r="P921" s="16">
        <v>11000000</v>
      </c>
      <c r="Q921" s="17" t="str">
        <f>IF(AND(Table4[[#This Row],[Age]]&lt;=28,Table4[[#This Row],[Prefered foot]]="left",Table4[[#This Row],[Value]]&lt;10000000),"candidate","rejected")</f>
        <v>rejected</v>
      </c>
      <c r="R921" s="17" t="str">
        <f>IF(OR(Table4[[#This Row],[Age]]&lt;=21,Table4[[#This Row],[Rating]]&gt;=85,Table4[[#This Row],[Height (cm)]]&gt;=187),"minimum","")</f>
        <v/>
      </c>
    </row>
    <row r="922" spans="10:18" x14ac:dyDescent="0.25">
      <c r="J922" t="s">
        <v>825</v>
      </c>
      <c r="K922">
        <v>21</v>
      </c>
      <c r="L922">
        <v>73</v>
      </c>
      <c r="M922">
        <v>183</v>
      </c>
      <c r="N922">
        <v>74</v>
      </c>
      <c r="O922" t="s">
        <v>2817</v>
      </c>
      <c r="P922" s="16">
        <v>7000000</v>
      </c>
      <c r="Q922" s="17" t="str">
        <f>IF(AND(Table4[[#This Row],[Age]]&lt;=28,Table4[[#This Row],[Prefered foot]]="left",Table4[[#This Row],[Value]]&lt;10000000),"candidate","rejected")</f>
        <v>candidate</v>
      </c>
      <c r="R922" s="17" t="str">
        <f>IF(OR(Table4[[#This Row],[Age]]&lt;=21,Table4[[#This Row],[Rating]]&gt;=85,Table4[[#This Row],[Height (cm)]]&gt;=187),"minimum","")</f>
        <v>minimum</v>
      </c>
    </row>
    <row r="923" spans="10:18" x14ac:dyDescent="0.25">
      <c r="J923" t="s">
        <v>826</v>
      </c>
      <c r="K923">
        <v>20</v>
      </c>
      <c r="L923">
        <v>70</v>
      </c>
      <c r="M923">
        <v>183</v>
      </c>
      <c r="N923">
        <v>80</v>
      </c>
      <c r="O923" t="s">
        <v>2816</v>
      </c>
      <c r="P923" s="16">
        <v>3500000</v>
      </c>
      <c r="Q923" s="17" t="str">
        <f>IF(AND(Table4[[#This Row],[Age]]&lt;=28,Table4[[#This Row],[Prefered foot]]="left",Table4[[#This Row],[Value]]&lt;10000000),"candidate","rejected")</f>
        <v>rejected</v>
      </c>
      <c r="R923" s="17" t="str">
        <f>IF(OR(Table4[[#This Row],[Age]]&lt;=21,Table4[[#This Row],[Rating]]&gt;=85,Table4[[#This Row],[Height (cm)]]&gt;=187),"minimum","")</f>
        <v>minimum</v>
      </c>
    </row>
    <row r="924" spans="10:18" x14ac:dyDescent="0.25">
      <c r="J924" t="s">
        <v>827</v>
      </c>
      <c r="K924">
        <v>22</v>
      </c>
      <c r="L924">
        <v>76</v>
      </c>
      <c r="M924">
        <v>179</v>
      </c>
      <c r="N924">
        <v>79</v>
      </c>
      <c r="O924" t="s">
        <v>2816</v>
      </c>
      <c r="P924" s="16">
        <v>17000000</v>
      </c>
      <c r="Q924" s="17" t="str">
        <f>IF(AND(Table4[[#This Row],[Age]]&lt;=28,Table4[[#This Row],[Prefered foot]]="left",Table4[[#This Row],[Value]]&lt;10000000),"candidate","rejected")</f>
        <v>rejected</v>
      </c>
      <c r="R924" s="17" t="str">
        <f>IF(OR(Table4[[#This Row],[Age]]&lt;=21,Table4[[#This Row],[Rating]]&gt;=85,Table4[[#This Row],[Height (cm)]]&gt;=187),"minimum","")</f>
        <v/>
      </c>
    </row>
    <row r="925" spans="10:18" x14ac:dyDescent="0.25">
      <c r="J925" t="s">
        <v>828</v>
      </c>
      <c r="K925">
        <v>20</v>
      </c>
      <c r="L925">
        <v>69</v>
      </c>
      <c r="M925">
        <v>182</v>
      </c>
      <c r="N925">
        <v>70</v>
      </c>
      <c r="O925" t="s">
        <v>2816</v>
      </c>
      <c r="P925" s="16">
        <v>3100000</v>
      </c>
      <c r="Q925" s="17" t="str">
        <f>IF(AND(Table4[[#This Row],[Age]]&lt;=28,Table4[[#This Row],[Prefered foot]]="left",Table4[[#This Row],[Value]]&lt;10000000),"candidate","rejected")</f>
        <v>rejected</v>
      </c>
      <c r="R925" s="17" t="str">
        <f>IF(OR(Table4[[#This Row],[Age]]&lt;=21,Table4[[#This Row],[Rating]]&gt;=85,Table4[[#This Row],[Height (cm)]]&gt;=187),"minimum","")</f>
        <v>minimum</v>
      </c>
    </row>
    <row r="926" spans="10:18" x14ac:dyDescent="0.25">
      <c r="J926" t="s">
        <v>829</v>
      </c>
      <c r="K926">
        <v>20</v>
      </c>
      <c r="L926">
        <v>69</v>
      </c>
      <c r="M926">
        <v>182</v>
      </c>
      <c r="N926">
        <v>70</v>
      </c>
      <c r="O926" t="s">
        <v>2816</v>
      </c>
      <c r="P926" s="16">
        <v>3000000</v>
      </c>
      <c r="Q926" s="17" t="str">
        <f>IF(AND(Table4[[#This Row],[Age]]&lt;=28,Table4[[#This Row],[Prefered foot]]="left",Table4[[#This Row],[Value]]&lt;10000000),"candidate","rejected")</f>
        <v>rejected</v>
      </c>
      <c r="R926" s="17" t="str">
        <f>IF(OR(Table4[[#This Row],[Age]]&lt;=21,Table4[[#This Row],[Rating]]&gt;=85,Table4[[#This Row],[Height (cm)]]&gt;=187),"minimum","")</f>
        <v>minimum</v>
      </c>
    </row>
    <row r="927" spans="10:18" x14ac:dyDescent="0.25">
      <c r="J927" t="s">
        <v>830</v>
      </c>
      <c r="K927">
        <v>18</v>
      </c>
      <c r="L927">
        <v>66</v>
      </c>
      <c r="M927">
        <v>176</v>
      </c>
      <c r="N927">
        <v>70</v>
      </c>
      <c r="O927" t="s">
        <v>2816</v>
      </c>
      <c r="P927" s="16">
        <v>2200000</v>
      </c>
      <c r="Q927" s="17" t="str">
        <f>IF(AND(Table4[[#This Row],[Age]]&lt;=28,Table4[[#This Row],[Prefered foot]]="left",Table4[[#This Row],[Value]]&lt;10000000),"candidate","rejected")</f>
        <v>rejected</v>
      </c>
      <c r="R927" s="17" t="str">
        <f>IF(OR(Table4[[#This Row],[Age]]&lt;=21,Table4[[#This Row],[Rating]]&gt;=85,Table4[[#This Row],[Height (cm)]]&gt;=187),"minimum","")</f>
        <v>minimum</v>
      </c>
    </row>
    <row r="928" spans="10:18" x14ac:dyDescent="0.25">
      <c r="J928" t="s">
        <v>831</v>
      </c>
      <c r="K928">
        <v>20</v>
      </c>
      <c r="L928">
        <v>71</v>
      </c>
      <c r="M928">
        <v>186</v>
      </c>
      <c r="N928">
        <v>80</v>
      </c>
      <c r="O928" t="s">
        <v>2816</v>
      </c>
      <c r="P928" s="16">
        <v>4099999.9999999995</v>
      </c>
      <c r="Q928" s="17" t="str">
        <f>IF(AND(Table4[[#This Row],[Age]]&lt;=28,Table4[[#This Row],[Prefered foot]]="left",Table4[[#This Row],[Value]]&lt;10000000),"candidate","rejected")</f>
        <v>rejected</v>
      </c>
      <c r="R928" s="17" t="str">
        <f>IF(OR(Table4[[#This Row],[Age]]&lt;=21,Table4[[#This Row],[Rating]]&gt;=85,Table4[[#This Row],[Height (cm)]]&gt;=187),"minimum","")</f>
        <v>minimum</v>
      </c>
    </row>
    <row r="929" spans="10:18" x14ac:dyDescent="0.25">
      <c r="J929" t="s">
        <v>832</v>
      </c>
      <c r="K929">
        <v>20</v>
      </c>
      <c r="L929">
        <v>72</v>
      </c>
      <c r="M929">
        <v>192</v>
      </c>
      <c r="N929">
        <v>77</v>
      </c>
      <c r="O929" t="s">
        <v>2817</v>
      </c>
      <c r="P929" s="16">
        <v>5000000</v>
      </c>
      <c r="Q929" s="17" t="str">
        <f>IF(AND(Table4[[#This Row],[Age]]&lt;=28,Table4[[#This Row],[Prefered foot]]="left",Table4[[#This Row],[Value]]&lt;10000000),"candidate","rejected")</f>
        <v>candidate</v>
      </c>
      <c r="R929" s="17" t="str">
        <f>IF(OR(Table4[[#This Row],[Age]]&lt;=21,Table4[[#This Row],[Rating]]&gt;=85,Table4[[#This Row],[Height (cm)]]&gt;=187),"minimum","")</f>
        <v>minimum</v>
      </c>
    </row>
    <row r="930" spans="10:18" x14ac:dyDescent="0.25">
      <c r="J930" t="s">
        <v>833</v>
      </c>
      <c r="K930">
        <v>21</v>
      </c>
      <c r="L930">
        <v>75</v>
      </c>
      <c r="M930">
        <v>181</v>
      </c>
      <c r="N930">
        <v>78</v>
      </c>
      <c r="O930" t="s">
        <v>2816</v>
      </c>
      <c r="P930" s="16">
        <v>12000000</v>
      </c>
      <c r="Q930" s="17" t="str">
        <f>IF(AND(Table4[[#This Row],[Age]]&lt;=28,Table4[[#This Row],[Prefered foot]]="left",Table4[[#This Row],[Value]]&lt;10000000),"candidate","rejected")</f>
        <v>rejected</v>
      </c>
      <c r="R930" s="17" t="str">
        <f>IF(OR(Table4[[#This Row],[Age]]&lt;=21,Table4[[#This Row],[Rating]]&gt;=85,Table4[[#This Row],[Height (cm)]]&gt;=187),"minimum","")</f>
        <v>minimum</v>
      </c>
    </row>
    <row r="931" spans="10:18" x14ac:dyDescent="0.25">
      <c r="J931" t="s">
        <v>834</v>
      </c>
      <c r="K931">
        <v>22</v>
      </c>
      <c r="L931">
        <v>68</v>
      </c>
      <c r="M931">
        <v>177</v>
      </c>
      <c r="N931">
        <v>74</v>
      </c>
      <c r="O931" t="s">
        <v>2817</v>
      </c>
      <c r="P931" s="16">
        <v>0</v>
      </c>
      <c r="Q931" s="17" t="str">
        <f>IF(AND(Table4[[#This Row],[Age]]&lt;=28,Table4[[#This Row],[Prefered foot]]="left",Table4[[#This Row],[Value]]&lt;10000000),"candidate","rejected")</f>
        <v>candidate</v>
      </c>
      <c r="R931" s="17" t="str">
        <f>IF(OR(Table4[[#This Row],[Age]]&lt;=21,Table4[[#This Row],[Rating]]&gt;=85,Table4[[#This Row],[Height (cm)]]&gt;=187),"minimum","")</f>
        <v/>
      </c>
    </row>
    <row r="932" spans="10:18" x14ac:dyDescent="0.25">
      <c r="J932" t="s">
        <v>835</v>
      </c>
      <c r="K932">
        <v>18</v>
      </c>
      <c r="L932">
        <v>68</v>
      </c>
      <c r="M932">
        <v>196</v>
      </c>
      <c r="N932">
        <v>96</v>
      </c>
      <c r="O932" t="s">
        <v>2817</v>
      </c>
      <c r="P932" s="16">
        <v>2600000</v>
      </c>
      <c r="Q932" s="17" t="str">
        <f>IF(AND(Table4[[#This Row],[Age]]&lt;=28,Table4[[#This Row],[Prefered foot]]="left",Table4[[#This Row],[Value]]&lt;10000000),"candidate","rejected")</f>
        <v>candidate</v>
      </c>
      <c r="R932" s="17" t="str">
        <f>IF(OR(Table4[[#This Row],[Age]]&lt;=21,Table4[[#This Row],[Rating]]&gt;=85,Table4[[#This Row],[Height (cm)]]&gt;=187),"minimum","")</f>
        <v>minimum</v>
      </c>
    </row>
    <row r="933" spans="10:18" x14ac:dyDescent="0.25">
      <c r="J933" t="s">
        <v>733</v>
      </c>
      <c r="K933">
        <v>23</v>
      </c>
      <c r="L933">
        <v>75</v>
      </c>
      <c r="M933">
        <v>186</v>
      </c>
      <c r="N933">
        <v>72</v>
      </c>
      <c r="O933" t="s">
        <v>2816</v>
      </c>
      <c r="P933" s="16">
        <v>6500000</v>
      </c>
      <c r="Q933" s="17" t="str">
        <f>IF(AND(Table4[[#This Row],[Age]]&lt;=28,Table4[[#This Row],[Prefered foot]]="left",Table4[[#This Row],[Value]]&lt;10000000),"candidate","rejected")</f>
        <v>rejected</v>
      </c>
      <c r="R933" s="17" t="str">
        <f>IF(OR(Table4[[#This Row],[Age]]&lt;=21,Table4[[#This Row],[Rating]]&gt;=85,Table4[[#This Row],[Height (cm)]]&gt;=187),"minimum","")</f>
        <v/>
      </c>
    </row>
    <row r="934" spans="10:18" x14ac:dyDescent="0.25">
      <c r="J934" t="s">
        <v>836</v>
      </c>
      <c r="K934">
        <v>23</v>
      </c>
      <c r="L934">
        <v>73</v>
      </c>
      <c r="M934">
        <v>181</v>
      </c>
      <c r="N934">
        <v>74</v>
      </c>
      <c r="O934" t="s">
        <v>2817</v>
      </c>
      <c r="P934" s="16">
        <v>6500000</v>
      </c>
      <c r="Q934" s="17" t="str">
        <f>IF(AND(Table4[[#This Row],[Age]]&lt;=28,Table4[[#This Row],[Prefered foot]]="left",Table4[[#This Row],[Value]]&lt;10000000),"candidate","rejected")</f>
        <v>candidate</v>
      </c>
      <c r="R934" s="17" t="str">
        <f>IF(OR(Table4[[#This Row],[Age]]&lt;=21,Table4[[#This Row],[Rating]]&gt;=85,Table4[[#This Row],[Height (cm)]]&gt;=187),"minimum","")</f>
        <v/>
      </c>
    </row>
    <row r="935" spans="10:18" x14ac:dyDescent="0.25">
      <c r="J935" t="s">
        <v>837</v>
      </c>
      <c r="K935">
        <v>23</v>
      </c>
      <c r="L935">
        <v>75</v>
      </c>
      <c r="M935">
        <v>178</v>
      </c>
      <c r="N935">
        <v>74</v>
      </c>
      <c r="O935" t="s">
        <v>2816</v>
      </c>
      <c r="P935" s="16">
        <v>8000000</v>
      </c>
      <c r="Q935" s="17" t="str">
        <f>IF(AND(Table4[[#This Row],[Age]]&lt;=28,Table4[[#This Row],[Prefered foot]]="left",Table4[[#This Row],[Value]]&lt;10000000),"candidate","rejected")</f>
        <v>rejected</v>
      </c>
      <c r="R935" s="17" t="str">
        <f>IF(OR(Table4[[#This Row],[Age]]&lt;=21,Table4[[#This Row],[Rating]]&gt;=85,Table4[[#This Row],[Height (cm)]]&gt;=187),"minimum","")</f>
        <v/>
      </c>
    </row>
    <row r="936" spans="10:18" x14ac:dyDescent="0.25">
      <c r="J936" t="s">
        <v>838</v>
      </c>
      <c r="K936">
        <v>20</v>
      </c>
      <c r="L936">
        <v>73</v>
      </c>
      <c r="M936">
        <v>180</v>
      </c>
      <c r="N936">
        <v>79</v>
      </c>
      <c r="O936" t="s">
        <v>2817</v>
      </c>
      <c r="P936" s="16">
        <v>6500000</v>
      </c>
      <c r="Q936" s="17" t="str">
        <f>IF(AND(Table4[[#This Row],[Age]]&lt;=28,Table4[[#This Row],[Prefered foot]]="left",Table4[[#This Row],[Value]]&lt;10000000),"candidate","rejected")</f>
        <v>candidate</v>
      </c>
      <c r="R936" s="17" t="str">
        <f>IF(OR(Table4[[#This Row],[Age]]&lt;=21,Table4[[#This Row],[Rating]]&gt;=85,Table4[[#This Row],[Height (cm)]]&gt;=187),"minimum","")</f>
        <v>minimum</v>
      </c>
    </row>
    <row r="937" spans="10:18" x14ac:dyDescent="0.25">
      <c r="J937" t="s">
        <v>839</v>
      </c>
      <c r="K937">
        <v>19</v>
      </c>
      <c r="L937">
        <v>63</v>
      </c>
      <c r="M937">
        <v>178</v>
      </c>
      <c r="N937">
        <v>70</v>
      </c>
      <c r="O937" t="s">
        <v>2817</v>
      </c>
      <c r="P937" s="16">
        <v>1100000</v>
      </c>
      <c r="Q937" s="17" t="str">
        <f>IF(AND(Table4[[#This Row],[Age]]&lt;=28,Table4[[#This Row],[Prefered foot]]="left",Table4[[#This Row],[Value]]&lt;10000000),"candidate","rejected")</f>
        <v>candidate</v>
      </c>
      <c r="R937" s="17" t="str">
        <f>IF(OR(Table4[[#This Row],[Age]]&lt;=21,Table4[[#This Row],[Rating]]&gt;=85,Table4[[#This Row],[Height (cm)]]&gt;=187),"minimum","")</f>
        <v>minimum</v>
      </c>
    </row>
    <row r="938" spans="10:18" x14ac:dyDescent="0.25">
      <c r="J938" t="s">
        <v>840</v>
      </c>
      <c r="K938">
        <v>21</v>
      </c>
      <c r="L938">
        <v>71</v>
      </c>
      <c r="M938">
        <v>188</v>
      </c>
      <c r="N938">
        <v>76</v>
      </c>
      <c r="O938" t="s">
        <v>2816</v>
      </c>
      <c r="P938" s="16">
        <v>4200000</v>
      </c>
      <c r="Q938" s="17" t="str">
        <f>IF(AND(Table4[[#This Row],[Age]]&lt;=28,Table4[[#This Row],[Prefered foot]]="left",Table4[[#This Row],[Value]]&lt;10000000),"candidate","rejected")</f>
        <v>rejected</v>
      </c>
      <c r="R938" s="17" t="str">
        <f>IF(OR(Table4[[#This Row],[Age]]&lt;=21,Table4[[#This Row],[Rating]]&gt;=85,Table4[[#This Row],[Height (cm)]]&gt;=187),"minimum","")</f>
        <v>minimum</v>
      </c>
    </row>
    <row r="939" spans="10:18" x14ac:dyDescent="0.25">
      <c r="J939" t="s">
        <v>841</v>
      </c>
      <c r="K939">
        <v>18</v>
      </c>
      <c r="L939">
        <v>64</v>
      </c>
      <c r="M939">
        <v>191</v>
      </c>
      <c r="N939">
        <v>76</v>
      </c>
      <c r="O939" t="s">
        <v>2816</v>
      </c>
      <c r="P939" s="16">
        <v>1400000</v>
      </c>
      <c r="Q939" s="17" t="str">
        <f>IF(AND(Table4[[#This Row],[Age]]&lt;=28,Table4[[#This Row],[Prefered foot]]="left",Table4[[#This Row],[Value]]&lt;10000000),"candidate","rejected")</f>
        <v>rejected</v>
      </c>
      <c r="R939" s="17" t="str">
        <f>IF(OR(Table4[[#This Row],[Age]]&lt;=21,Table4[[#This Row],[Rating]]&gt;=85,Table4[[#This Row],[Height (cm)]]&gt;=187),"minimum","")</f>
        <v>minimum</v>
      </c>
    </row>
    <row r="940" spans="10:18" x14ac:dyDescent="0.25">
      <c r="J940" t="s">
        <v>842</v>
      </c>
      <c r="K940">
        <v>18</v>
      </c>
      <c r="L940">
        <v>66</v>
      </c>
      <c r="M940">
        <v>184</v>
      </c>
      <c r="N940">
        <v>79</v>
      </c>
      <c r="O940" t="s">
        <v>2816</v>
      </c>
      <c r="P940" s="16">
        <v>2200000</v>
      </c>
      <c r="Q940" s="17" t="str">
        <f>IF(AND(Table4[[#This Row],[Age]]&lt;=28,Table4[[#This Row],[Prefered foot]]="left",Table4[[#This Row],[Value]]&lt;10000000),"candidate","rejected")</f>
        <v>rejected</v>
      </c>
      <c r="R940" s="17" t="str">
        <f>IF(OR(Table4[[#This Row],[Age]]&lt;=21,Table4[[#This Row],[Rating]]&gt;=85,Table4[[#This Row],[Height (cm)]]&gt;=187),"minimum","")</f>
        <v>minimum</v>
      </c>
    </row>
    <row r="941" spans="10:18" x14ac:dyDescent="0.25">
      <c r="J941" t="s">
        <v>843</v>
      </c>
      <c r="K941">
        <v>19</v>
      </c>
      <c r="L941">
        <v>69</v>
      </c>
      <c r="M941">
        <v>177</v>
      </c>
      <c r="N941">
        <v>68</v>
      </c>
      <c r="O941" t="s">
        <v>2816</v>
      </c>
      <c r="P941" s="16">
        <v>3200000</v>
      </c>
      <c r="Q941" s="17" t="str">
        <f>IF(AND(Table4[[#This Row],[Age]]&lt;=28,Table4[[#This Row],[Prefered foot]]="left",Table4[[#This Row],[Value]]&lt;10000000),"candidate","rejected")</f>
        <v>rejected</v>
      </c>
      <c r="R941" s="17" t="str">
        <f>IF(OR(Table4[[#This Row],[Age]]&lt;=21,Table4[[#This Row],[Rating]]&gt;=85,Table4[[#This Row],[Height (cm)]]&gt;=187),"minimum","")</f>
        <v>minimum</v>
      </c>
    </row>
    <row r="942" spans="10:18" x14ac:dyDescent="0.25">
      <c r="J942" t="s">
        <v>844</v>
      </c>
      <c r="K942">
        <v>19</v>
      </c>
      <c r="L942">
        <v>64</v>
      </c>
      <c r="M942">
        <v>181</v>
      </c>
      <c r="N942">
        <v>76</v>
      </c>
      <c r="O942" t="s">
        <v>2817</v>
      </c>
      <c r="P942" s="16">
        <v>1500000</v>
      </c>
      <c r="Q942" s="17" t="str">
        <f>IF(AND(Table4[[#This Row],[Age]]&lt;=28,Table4[[#This Row],[Prefered foot]]="left",Table4[[#This Row],[Value]]&lt;10000000),"candidate","rejected")</f>
        <v>candidate</v>
      </c>
      <c r="R942" s="17" t="str">
        <f>IF(OR(Table4[[#This Row],[Age]]&lt;=21,Table4[[#This Row],[Rating]]&gt;=85,Table4[[#This Row],[Height (cm)]]&gt;=187),"minimum","")</f>
        <v>minimum</v>
      </c>
    </row>
    <row r="943" spans="10:18" x14ac:dyDescent="0.25">
      <c r="J943" t="s">
        <v>845</v>
      </c>
      <c r="K943">
        <v>19</v>
      </c>
      <c r="L943">
        <v>73</v>
      </c>
      <c r="M943">
        <v>175</v>
      </c>
      <c r="N943">
        <v>70</v>
      </c>
      <c r="O943" t="s">
        <v>2817</v>
      </c>
      <c r="P943" s="16">
        <v>6500000</v>
      </c>
      <c r="Q943" s="17" t="str">
        <f>IF(AND(Table4[[#This Row],[Age]]&lt;=28,Table4[[#This Row],[Prefered foot]]="left",Table4[[#This Row],[Value]]&lt;10000000),"candidate","rejected")</f>
        <v>candidate</v>
      </c>
      <c r="R943" s="17" t="str">
        <f>IF(OR(Table4[[#This Row],[Age]]&lt;=21,Table4[[#This Row],[Rating]]&gt;=85,Table4[[#This Row],[Height (cm)]]&gt;=187),"minimum","")</f>
        <v>minimum</v>
      </c>
    </row>
    <row r="944" spans="10:18" x14ac:dyDescent="0.25">
      <c r="J944" t="s">
        <v>846</v>
      </c>
      <c r="K944">
        <v>18</v>
      </c>
      <c r="L944">
        <v>71</v>
      </c>
      <c r="M944">
        <v>182</v>
      </c>
      <c r="N944">
        <v>76</v>
      </c>
      <c r="O944" t="s">
        <v>2816</v>
      </c>
      <c r="P944" s="16">
        <v>4000000</v>
      </c>
      <c r="Q944" s="17" t="str">
        <f>IF(AND(Table4[[#This Row],[Age]]&lt;=28,Table4[[#This Row],[Prefered foot]]="left",Table4[[#This Row],[Value]]&lt;10000000),"candidate","rejected")</f>
        <v>rejected</v>
      </c>
      <c r="R944" s="17" t="str">
        <f>IF(OR(Table4[[#This Row],[Age]]&lt;=21,Table4[[#This Row],[Rating]]&gt;=85,Table4[[#This Row],[Height (cm)]]&gt;=187),"minimum","")</f>
        <v>minimum</v>
      </c>
    </row>
    <row r="945" spans="10:18" x14ac:dyDescent="0.25">
      <c r="J945" t="s">
        <v>847</v>
      </c>
      <c r="K945">
        <v>18</v>
      </c>
      <c r="L945">
        <v>65</v>
      </c>
      <c r="M945">
        <v>175</v>
      </c>
      <c r="N945">
        <v>68</v>
      </c>
      <c r="O945" t="s">
        <v>2816</v>
      </c>
      <c r="P945" s="16">
        <v>1800000</v>
      </c>
      <c r="Q945" s="17" t="str">
        <f>IF(AND(Table4[[#This Row],[Age]]&lt;=28,Table4[[#This Row],[Prefered foot]]="left",Table4[[#This Row],[Value]]&lt;10000000),"candidate","rejected")</f>
        <v>rejected</v>
      </c>
      <c r="R945" s="17" t="str">
        <f>IF(OR(Table4[[#This Row],[Age]]&lt;=21,Table4[[#This Row],[Rating]]&gt;=85,Table4[[#This Row],[Height (cm)]]&gt;=187),"minimum","")</f>
        <v>minimum</v>
      </c>
    </row>
    <row r="946" spans="10:18" x14ac:dyDescent="0.25">
      <c r="J946" t="s">
        <v>848</v>
      </c>
      <c r="K946">
        <v>22</v>
      </c>
      <c r="L946">
        <v>72</v>
      </c>
      <c r="M946">
        <v>188</v>
      </c>
      <c r="N946">
        <v>76</v>
      </c>
      <c r="O946" t="s">
        <v>2816</v>
      </c>
      <c r="P946" s="16">
        <v>5000000</v>
      </c>
      <c r="Q946" s="17" t="str">
        <f>IF(AND(Table4[[#This Row],[Age]]&lt;=28,Table4[[#This Row],[Prefered foot]]="left",Table4[[#This Row],[Value]]&lt;10000000),"candidate","rejected")</f>
        <v>rejected</v>
      </c>
      <c r="R946" s="17" t="str">
        <f>IF(OR(Table4[[#This Row],[Age]]&lt;=21,Table4[[#This Row],[Rating]]&gt;=85,Table4[[#This Row],[Height (cm)]]&gt;=187),"minimum","")</f>
        <v>minimum</v>
      </c>
    </row>
    <row r="947" spans="10:18" x14ac:dyDescent="0.25">
      <c r="J947" t="s">
        <v>849</v>
      </c>
      <c r="K947">
        <v>17</v>
      </c>
      <c r="L947">
        <v>68</v>
      </c>
      <c r="M947">
        <v>166</v>
      </c>
      <c r="N947">
        <v>63</v>
      </c>
      <c r="O947" t="s">
        <v>2816</v>
      </c>
      <c r="P947" s="16">
        <v>3000000</v>
      </c>
      <c r="Q947" s="17" t="str">
        <f>IF(AND(Table4[[#This Row],[Age]]&lt;=28,Table4[[#This Row],[Prefered foot]]="left",Table4[[#This Row],[Value]]&lt;10000000),"candidate","rejected")</f>
        <v>rejected</v>
      </c>
      <c r="R947" s="17" t="str">
        <f>IF(OR(Table4[[#This Row],[Age]]&lt;=21,Table4[[#This Row],[Rating]]&gt;=85,Table4[[#This Row],[Height (cm)]]&gt;=187),"minimum","")</f>
        <v>minimum</v>
      </c>
    </row>
    <row r="948" spans="10:18" x14ac:dyDescent="0.25">
      <c r="J948" t="s">
        <v>850</v>
      </c>
      <c r="K948">
        <v>23</v>
      </c>
      <c r="L948">
        <v>78</v>
      </c>
      <c r="M948">
        <v>194</v>
      </c>
      <c r="N948">
        <v>88</v>
      </c>
      <c r="O948" t="s">
        <v>2816</v>
      </c>
      <c r="P948" s="16">
        <v>18000000</v>
      </c>
      <c r="Q948" s="17" t="str">
        <f>IF(AND(Table4[[#This Row],[Age]]&lt;=28,Table4[[#This Row],[Prefered foot]]="left",Table4[[#This Row],[Value]]&lt;10000000),"candidate","rejected")</f>
        <v>rejected</v>
      </c>
      <c r="R948" s="17" t="str">
        <f>IF(OR(Table4[[#This Row],[Age]]&lt;=21,Table4[[#This Row],[Rating]]&gt;=85,Table4[[#This Row],[Height (cm)]]&gt;=187),"minimum","")</f>
        <v>minimum</v>
      </c>
    </row>
    <row r="949" spans="10:18" x14ac:dyDescent="0.25">
      <c r="J949" t="s">
        <v>851</v>
      </c>
      <c r="K949">
        <v>24</v>
      </c>
      <c r="L949">
        <v>68</v>
      </c>
      <c r="M949">
        <v>175</v>
      </c>
      <c r="N949">
        <v>69</v>
      </c>
      <c r="O949" t="s">
        <v>2816</v>
      </c>
      <c r="P949" s="16">
        <v>1300000</v>
      </c>
      <c r="Q949" s="17" t="str">
        <f>IF(AND(Table4[[#This Row],[Age]]&lt;=28,Table4[[#This Row],[Prefered foot]]="left",Table4[[#This Row],[Value]]&lt;10000000),"candidate","rejected")</f>
        <v>rejected</v>
      </c>
      <c r="R949" s="17" t="str">
        <f>IF(OR(Table4[[#This Row],[Age]]&lt;=21,Table4[[#This Row],[Rating]]&gt;=85,Table4[[#This Row],[Height (cm)]]&gt;=187),"minimum","")</f>
        <v/>
      </c>
    </row>
    <row r="950" spans="10:18" x14ac:dyDescent="0.25">
      <c r="J950" t="s">
        <v>852</v>
      </c>
      <c r="K950">
        <v>24</v>
      </c>
      <c r="L950">
        <v>78</v>
      </c>
      <c r="M950">
        <v>177</v>
      </c>
      <c r="N950">
        <v>79</v>
      </c>
      <c r="O950" t="s">
        <v>2817</v>
      </c>
      <c r="P950" s="16">
        <v>12000000</v>
      </c>
      <c r="Q950" s="17" t="str">
        <f>IF(AND(Table4[[#This Row],[Age]]&lt;=28,Table4[[#This Row],[Prefered foot]]="left",Table4[[#This Row],[Value]]&lt;10000000),"candidate","rejected")</f>
        <v>rejected</v>
      </c>
      <c r="R950" s="17" t="str">
        <f>IF(OR(Table4[[#This Row],[Age]]&lt;=21,Table4[[#This Row],[Rating]]&gt;=85,Table4[[#This Row],[Height (cm)]]&gt;=187),"minimum","")</f>
        <v/>
      </c>
    </row>
    <row r="951" spans="10:18" x14ac:dyDescent="0.25">
      <c r="J951" t="s">
        <v>853</v>
      </c>
      <c r="K951">
        <v>20</v>
      </c>
      <c r="L951">
        <v>72</v>
      </c>
      <c r="M951">
        <v>186</v>
      </c>
      <c r="N951">
        <v>75</v>
      </c>
      <c r="O951" t="s">
        <v>2816</v>
      </c>
      <c r="P951" s="16">
        <v>5000000</v>
      </c>
      <c r="Q951" s="17" t="str">
        <f>IF(AND(Table4[[#This Row],[Age]]&lt;=28,Table4[[#This Row],[Prefered foot]]="left",Table4[[#This Row],[Value]]&lt;10000000),"candidate","rejected")</f>
        <v>rejected</v>
      </c>
      <c r="R951" s="17" t="str">
        <f>IF(OR(Table4[[#This Row],[Age]]&lt;=21,Table4[[#This Row],[Rating]]&gt;=85,Table4[[#This Row],[Height (cm)]]&gt;=187),"minimum","")</f>
        <v>minimum</v>
      </c>
    </row>
    <row r="952" spans="10:18" x14ac:dyDescent="0.25">
      <c r="J952" t="s">
        <v>854</v>
      </c>
      <c r="K952">
        <v>18</v>
      </c>
      <c r="L952">
        <v>59</v>
      </c>
      <c r="M952">
        <v>170</v>
      </c>
      <c r="N952">
        <v>60</v>
      </c>
      <c r="O952" t="s">
        <v>2817</v>
      </c>
      <c r="P952" s="16">
        <v>575000</v>
      </c>
      <c r="Q952" s="17" t="str">
        <f>IF(AND(Table4[[#This Row],[Age]]&lt;=28,Table4[[#This Row],[Prefered foot]]="left",Table4[[#This Row],[Value]]&lt;10000000),"candidate","rejected")</f>
        <v>candidate</v>
      </c>
      <c r="R952" s="17" t="str">
        <f>IF(OR(Table4[[#This Row],[Age]]&lt;=21,Table4[[#This Row],[Rating]]&gt;=85,Table4[[#This Row],[Height (cm)]]&gt;=187),"minimum","")</f>
        <v>minimum</v>
      </c>
    </row>
    <row r="953" spans="10:18" x14ac:dyDescent="0.25">
      <c r="J953" t="s">
        <v>855</v>
      </c>
      <c r="K953">
        <v>20</v>
      </c>
      <c r="L953">
        <v>69</v>
      </c>
      <c r="M953">
        <v>180</v>
      </c>
      <c r="N953">
        <v>65</v>
      </c>
      <c r="O953" t="s">
        <v>2816</v>
      </c>
      <c r="P953" s="16">
        <v>3100000</v>
      </c>
      <c r="Q953" s="17" t="str">
        <f>IF(AND(Table4[[#This Row],[Age]]&lt;=28,Table4[[#This Row],[Prefered foot]]="left",Table4[[#This Row],[Value]]&lt;10000000),"candidate","rejected")</f>
        <v>rejected</v>
      </c>
      <c r="R953" s="17" t="str">
        <f>IF(OR(Table4[[#This Row],[Age]]&lt;=21,Table4[[#This Row],[Rating]]&gt;=85,Table4[[#This Row],[Height (cm)]]&gt;=187),"minimum","")</f>
        <v>minimum</v>
      </c>
    </row>
    <row r="954" spans="10:18" x14ac:dyDescent="0.25">
      <c r="J954" t="s">
        <v>856</v>
      </c>
      <c r="K954">
        <v>18</v>
      </c>
      <c r="L954">
        <v>69</v>
      </c>
      <c r="M954">
        <v>185</v>
      </c>
      <c r="N954">
        <v>77</v>
      </c>
      <c r="O954" t="s">
        <v>2817</v>
      </c>
      <c r="P954" s="16">
        <v>3000000</v>
      </c>
      <c r="Q954" s="17" t="str">
        <f>IF(AND(Table4[[#This Row],[Age]]&lt;=28,Table4[[#This Row],[Prefered foot]]="left",Table4[[#This Row],[Value]]&lt;10000000),"candidate","rejected")</f>
        <v>candidate</v>
      </c>
      <c r="R954" s="17" t="str">
        <f>IF(OR(Table4[[#This Row],[Age]]&lt;=21,Table4[[#This Row],[Rating]]&gt;=85,Table4[[#This Row],[Height (cm)]]&gt;=187),"minimum","")</f>
        <v>minimum</v>
      </c>
    </row>
    <row r="955" spans="10:18" x14ac:dyDescent="0.25">
      <c r="J955" t="s">
        <v>746</v>
      </c>
      <c r="K955">
        <v>20</v>
      </c>
      <c r="L955">
        <v>72</v>
      </c>
      <c r="M955">
        <v>190</v>
      </c>
      <c r="N955">
        <v>80</v>
      </c>
      <c r="O955" t="s">
        <v>2816</v>
      </c>
      <c r="P955" s="16">
        <v>4800000</v>
      </c>
      <c r="Q955" s="17" t="str">
        <f>IF(AND(Table4[[#This Row],[Age]]&lt;=28,Table4[[#This Row],[Prefered foot]]="left",Table4[[#This Row],[Value]]&lt;10000000),"candidate","rejected")</f>
        <v>rejected</v>
      </c>
      <c r="R955" s="17" t="str">
        <f>IF(OR(Table4[[#This Row],[Age]]&lt;=21,Table4[[#This Row],[Rating]]&gt;=85,Table4[[#This Row],[Height (cm)]]&gt;=187),"minimum","")</f>
        <v>minimum</v>
      </c>
    </row>
    <row r="956" spans="10:18" x14ac:dyDescent="0.25">
      <c r="J956" t="s">
        <v>857</v>
      </c>
      <c r="K956">
        <v>19</v>
      </c>
      <c r="L956">
        <v>69</v>
      </c>
      <c r="M956">
        <v>179</v>
      </c>
      <c r="N956">
        <v>67</v>
      </c>
      <c r="O956" t="s">
        <v>2816</v>
      </c>
      <c r="P956" s="16">
        <v>3300000</v>
      </c>
      <c r="Q956" s="17" t="str">
        <f>IF(AND(Table4[[#This Row],[Age]]&lt;=28,Table4[[#This Row],[Prefered foot]]="left",Table4[[#This Row],[Value]]&lt;10000000),"candidate","rejected")</f>
        <v>rejected</v>
      </c>
      <c r="R956" s="17" t="str">
        <f>IF(OR(Table4[[#This Row],[Age]]&lt;=21,Table4[[#This Row],[Rating]]&gt;=85,Table4[[#This Row],[Height (cm)]]&gt;=187),"minimum","")</f>
        <v>minimum</v>
      </c>
    </row>
    <row r="957" spans="10:18" x14ac:dyDescent="0.25">
      <c r="J957" t="s">
        <v>858</v>
      </c>
      <c r="K957">
        <v>19</v>
      </c>
      <c r="L957">
        <v>71</v>
      </c>
      <c r="M957">
        <v>173</v>
      </c>
      <c r="N957">
        <v>65</v>
      </c>
      <c r="O957" t="s">
        <v>2816</v>
      </c>
      <c r="P957" s="16">
        <v>4400000</v>
      </c>
      <c r="Q957" s="17" t="str">
        <f>IF(AND(Table4[[#This Row],[Age]]&lt;=28,Table4[[#This Row],[Prefered foot]]="left",Table4[[#This Row],[Value]]&lt;10000000),"candidate","rejected")</f>
        <v>rejected</v>
      </c>
      <c r="R957" s="17" t="str">
        <f>IF(OR(Table4[[#This Row],[Age]]&lt;=21,Table4[[#This Row],[Rating]]&gt;=85,Table4[[#This Row],[Height (cm)]]&gt;=187),"minimum","")</f>
        <v>minimum</v>
      </c>
    </row>
    <row r="958" spans="10:18" x14ac:dyDescent="0.25">
      <c r="J958" t="s">
        <v>747</v>
      </c>
      <c r="K958">
        <v>18</v>
      </c>
      <c r="L958">
        <v>64</v>
      </c>
      <c r="M958">
        <v>178</v>
      </c>
      <c r="N958">
        <v>67</v>
      </c>
      <c r="O958" t="s">
        <v>2816</v>
      </c>
      <c r="P958" s="16">
        <v>1500000</v>
      </c>
      <c r="Q958" s="17" t="str">
        <f>IF(AND(Table4[[#This Row],[Age]]&lt;=28,Table4[[#This Row],[Prefered foot]]="left",Table4[[#This Row],[Value]]&lt;10000000),"candidate","rejected")</f>
        <v>rejected</v>
      </c>
      <c r="R958" s="17" t="str">
        <f>IF(OR(Table4[[#This Row],[Age]]&lt;=21,Table4[[#This Row],[Rating]]&gt;=85,Table4[[#This Row],[Height (cm)]]&gt;=187),"minimum","")</f>
        <v>minimum</v>
      </c>
    </row>
    <row r="959" spans="10:18" x14ac:dyDescent="0.25">
      <c r="J959" t="s">
        <v>859</v>
      </c>
      <c r="K959">
        <v>19</v>
      </c>
      <c r="L959">
        <v>72</v>
      </c>
      <c r="M959">
        <v>193</v>
      </c>
      <c r="N959">
        <v>82</v>
      </c>
      <c r="O959" t="s">
        <v>2816</v>
      </c>
      <c r="P959" s="16">
        <v>5000000</v>
      </c>
      <c r="Q959" s="17" t="str">
        <f>IF(AND(Table4[[#This Row],[Age]]&lt;=28,Table4[[#This Row],[Prefered foot]]="left",Table4[[#This Row],[Value]]&lt;10000000),"candidate","rejected")</f>
        <v>rejected</v>
      </c>
      <c r="R959" s="17" t="str">
        <f>IF(OR(Table4[[#This Row],[Age]]&lt;=21,Table4[[#This Row],[Rating]]&gt;=85,Table4[[#This Row],[Height (cm)]]&gt;=187),"minimum","")</f>
        <v>minimum</v>
      </c>
    </row>
    <row r="960" spans="10:18" x14ac:dyDescent="0.25">
      <c r="J960" t="s">
        <v>860</v>
      </c>
      <c r="K960">
        <v>18</v>
      </c>
      <c r="L960">
        <v>65</v>
      </c>
      <c r="M960">
        <v>173</v>
      </c>
      <c r="N960">
        <v>71</v>
      </c>
      <c r="O960" t="s">
        <v>2816</v>
      </c>
      <c r="P960" s="16">
        <v>1800000</v>
      </c>
      <c r="Q960" s="17" t="str">
        <f>IF(AND(Table4[[#This Row],[Age]]&lt;=28,Table4[[#This Row],[Prefered foot]]="left",Table4[[#This Row],[Value]]&lt;10000000),"candidate","rejected")</f>
        <v>rejected</v>
      </c>
      <c r="R960" s="17" t="str">
        <f>IF(OR(Table4[[#This Row],[Age]]&lt;=21,Table4[[#This Row],[Rating]]&gt;=85,Table4[[#This Row],[Height (cm)]]&gt;=187),"minimum","")</f>
        <v>minimum</v>
      </c>
    </row>
    <row r="961" spans="10:18" x14ac:dyDescent="0.25">
      <c r="J961" t="s">
        <v>861</v>
      </c>
      <c r="K961">
        <v>18</v>
      </c>
      <c r="L961">
        <v>65</v>
      </c>
      <c r="M961">
        <v>186</v>
      </c>
      <c r="N961">
        <v>81</v>
      </c>
      <c r="O961" t="s">
        <v>2817</v>
      </c>
      <c r="P961" s="16">
        <v>1800000</v>
      </c>
      <c r="Q961" s="17" t="str">
        <f>IF(AND(Table4[[#This Row],[Age]]&lt;=28,Table4[[#This Row],[Prefered foot]]="left",Table4[[#This Row],[Value]]&lt;10000000),"candidate","rejected")</f>
        <v>candidate</v>
      </c>
      <c r="R961" s="17" t="str">
        <f>IF(OR(Table4[[#This Row],[Age]]&lt;=21,Table4[[#This Row],[Rating]]&gt;=85,Table4[[#This Row],[Height (cm)]]&gt;=187),"minimum","")</f>
        <v>minimum</v>
      </c>
    </row>
    <row r="962" spans="10:18" x14ac:dyDescent="0.25">
      <c r="J962" t="s">
        <v>862</v>
      </c>
      <c r="K962">
        <v>27</v>
      </c>
      <c r="L962">
        <v>81</v>
      </c>
      <c r="M962">
        <v>184</v>
      </c>
      <c r="N962">
        <v>83</v>
      </c>
      <c r="O962" t="s">
        <v>2816</v>
      </c>
      <c r="P962" s="16">
        <v>26500000</v>
      </c>
      <c r="Q962" s="17" t="str">
        <f>IF(AND(Table4[[#This Row],[Age]]&lt;=28,Table4[[#This Row],[Prefered foot]]="left",Table4[[#This Row],[Value]]&lt;10000000),"candidate","rejected")</f>
        <v>rejected</v>
      </c>
      <c r="R962" s="17" t="str">
        <f>IF(OR(Table4[[#This Row],[Age]]&lt;=21,Table4[[#This Row],[Rating]]&gt;=85,Table4[[#This Row],[Height (cm)]]&gt;=187),"minimum","")</f>
        <v/>
      </c>
    </row>
    <row r="963" spans="10:18" x14ac:dyDescent="0.25">
      <c r="J963" t="s">
        <v>863</v>
      </c>
      <c r="K963">
        <v>26</v>
      </c>
      <c r="L963">
        <v>78</v>
      </c>
      <c r="M963">
        <v>182</v>
      </c>
      <c r="N963">
        <v>74</v>
      </c>
      <c r="O963" t="s">
        <v>2816</v>
      </c>
      <c r="P963" s="16">
        <v>17000000</v>
      </c>
      <c r="Q963" s="17" t="str">
        <f>IF(AND(Table4[[#This Row],[Age]]&lt;=28,Table4[[#This Row],[Prefered foot]]="left",Table4[[#This Row],[Value]]&lt;10000000),"candidate","rejected")</f>
        <v>rejected</v>
      </c>
      <c r="R963" s="17" t="str">
        <f>IF(OR(Table4[[#This Row],[Age]]&lt;=21,Table4[[#This Row],[Rating]]&gt;=85,Table4[[#This Row],[Height (cm)]]&gt;=187),"minimum","")</f>
        <v/>
      </c>
    </row>
    <row r="964" spans="10:18" x14ac:dyDescent="0.25">
      <c r="J964" t="s">
        <v>864</v>
      </c>
      <c r="K964">
        <v>25</v>
      </c>
      <c r="L964">
        <v>79</v>
      </c>
      <c r="M964">
        <v>197</v>
      </c>
      <c r="N964">
        <v>90</v>
      </c>
      <c r="O964" t="s">
        <v>2816</v>
      </c>
      <c r="P964" s="16">
        <v>18000000</v>
      </c>
      <c r="Q964" s="17" t="str">
        <f>IF(AND(Table4[[#This Row],[Age]]&lt;=28,Table4[[#This Row],[Prefered foot]]="left",Table4[[#This Row],[Value]]&lt;10000000),"candidate","rejected")</f>
        <v>rejected</v>
      </c>
      <c r="R964" s="17" t="str">
        <f>IF(OR(Table4[[#This Row],[Age]]&lt;=21,Table4[[#This Row],[Rating]]&gt;=85,Table4[[#This Row],[Height (cm)]]&gt;=187),"minimum","")</f>
        <v>minimum</v>
      </c>
    </row>
    <row r="965" spans="10:18" x14ac:dyDescent="0.25">
      <c r="J965" t="s">
        <v>758</v>
      </c>
      <c r="K965">
        <v>26</v>
      </c>
      <c r="L965">
        <v>79</v>
      </c>
      <c r="M965">
        <v>190</v>
      </c>
      <c r="N965">
        <v>81</v>
      </c>
      <c r="O965" t="s">
        <v>2816</v>
      </c>
      <c r="P965" s="16">
        <v>20500000</v>
      </c>
      <c r="Q965" s="17" t="str">
        <f>IF(AND(Table4[[#This Row],[Age]]&lt;=28,Table4[[#This Row],[Prefered foot]]="left",Table4[[#This Row],[Value]]&lt;10000000),"candidate","rejected")</f>
        <v>rejected</v>
      </c>
      <c r="R965" s="17" t="str">
        <f>IF(OR(Table4[[#This Row],[Age]]&lt;=21,Table4[[#This Row],[Rating]]&gt;=85,Table4[[#This Row],[Height (cm)]]&gt;=187),"minimum","")</f>
        <v>minimum</v>
      </c>
    </row>
    <row r="966" spans="10:18" x14ac:dyDescent="0.25">
      <c r="J966" t="s">
        <v>865</v>
      </c>
      <c r="K966">
        <v>25</v>
      </c>
      <c r="L966">
        <v>78</v>
      </c>
      <c r="M966">
        <v>176</v>
      </c>
      <c r="N966">
        <v>70</v>
      </c>
      <c r="O966" t="s">
        <v>2816</v>
      </c>
      <c r="P966" s="16">
        <v>18500000</v>
      </c>
      <c r="Q966" s="17" t="str">
        <f>IF(AND(Table4[[#This Row],[Age]]&lt;=28,Table4[[#This Row],[Prefered foot]]="left",Table4[[#This Row],[Value]]&lt;10000000),"candidate","rejected")</f>
        <v>rejected</v>
      </c>
      <c r="R966" s="17" t="str">
        <f>IF(OR(Table4[[#This Row],[Age]]&lt;=21,Table4[[#This Row],[Rating]]&gt;=85,Table4[[#This Row],[Height (cm)]]&gt;=187),"minimum","")</f>
        <v/>
      </c>
    </row>
    <row r="967" spans="10:18" x14ac:dyDescent="0.25">
      <c r="J967" t="s">
        <v>723</v>
      </c>
      <c r="K967">
        <v>26</v>
      </c>
      <c r="L967">
        <v>85</v>
      </c>
      <c r="M967">
        <v>190</v>
      </c>
      <c r="N967">
        <v>89</v>
      </c>
      <c r="O967" t="s">
        <v>2816</v>
      </c>
      <c r="P967" s="16">
        <v>47500000</v>
      </c>
      <c r="Q967" s="17" t="str">
        <f>IF(AND(Table4[[#This Row],[Age]]&lt;=28,Table4[[#This Row],[Prefered foot]]="left",Table4[[#This Row],[Value]]&lt;10000000),"candidate","rejected")</f>
        <v>rejected</v>
      </c>
      <c r="R967" s="17" t="str">
        <f>IF(OR(Table4[[#This Row],[Age]]&lt;=21,Table4[[#This Row],[Rating]]&gt;=85,Table4[[#This Row],[Height (cm)]]&gt;=187),"minimum","")</f>
        <v>minimum</v>
      </c>
    </row>
    <row r="968" spans="10:18" x14ac:dyDescent="0.25">
      <c r="J968" t="s">
        <v>866</v>
      </c>
      <c r="K968">
        <v>24</v>
      </c>
      <c r="L968">
        <v>74</v>
      </c>
      <c r="M968">
        <v>190</v>
      </c>
      <c r="N968">
        <v>76</v>
      </c>
      <c r="O968" t="s">
        <v>2817</v>
      </c>
      <c r="P968" s="16">
        <v>5000000</v>
      </c>
      <c r="Q968" s="17" t="str">
        <f>IF(AND(Table4[[#This Row],[Age]]&lt;=28,Table4[[#This Row],[Prefered foot]]="left",Table4[[#This Row],[Value]]&lt;10000000),"candidate","rejected")</f>
        <v>candidate</v>
      </c>
      <c r="R968" s="17" t="str">
        <f>IF(OR(Table4[[#This Row],[Age]]&lt;=21,Table4[[#This Row],[Rating]]&gt;=85,Table4[[#This Row],[Height (cm)]]&gt;=187),"minimum","")</f>
        <v>minimum</v>
      </c>
    </row>
    <row r="969" spans="10:18" x14ac:dyDescent="0.25">
      <c r="J969" t="s">
        <v>867</v>
      </c>
      <c r="K969">
        <v>25</v>
      </c>
      <c r="L969">
        <v>75</v>
      </c>
      <c r="M969">
        <v>171</v>
      </c>
      <c r="N969">
        <v>63</v>
      </c>
      <c r="O969" t="s">
        <v>2816</v>
      </c>
      <c r="P969" s="16">
        <v>6500000</v>
      </c>
      <c r="Q969" s="17" t="str">
        <f>IF(AND(Table4[[#This Row],[Age]]&lt;=28,Table4[[#This Row],[Prefered foot]]="left",Table4[[#This Row],[Value]]&lt;10000000),"candidate","rejected")</f>
        <v>rejected</v>
      </c>
      <c r="R969" s="17" t="str">
        <f>IF(OR(Table4[[#This Row],[Age]]&lt;=21,Table4[[#This Row],[Rating]]&gt;=85,Table4[[#This Row],[Height (cm)]]&gt;=187),"minimum","")</f>
        <v/>
      </c>
    </row>
    <row r="970" spans="10:18" x14ac:dyDescent="0.25">
      <c r="J970" t="s">
        <v>868</v>
      </c>
      <c r="K970">
        <v>28</v>
      </c>
      <c r="L970">
        <v>81</v>
      </c>
      <c r="M970">
        <v>188</v>
      </c>
      <c r="N970">
        <v>80</v>
      </c>
      <c r="O970" t="s">
        <v>2816</v>
      </c>
      <c r="P970" s="16">
        <v>26500000</v>
      </c>
      <c r="Q970" s="17" t="str">
        <f>IF(AND(Table4[[#This Row],[Age]]&lt;=28,Table4[[#This Row],[Prefered foot]]="left",Table4[[#This Row],[Value]]&lt;10000000),"candidate","rejected")</f>
        <v>rejected</v>
      </c>
      <c r="R970" s="17" t="str">
        <f>IF(OR(Table4[[#This Row],[Age]]&lt;=21,Table4[[#This Row],[Rating]]&gt;=85,Table4[[#This Row],[Height (cm)]]&gt;=187),"minimum","")</f>
        <v>minimum</v>
      </c>
    </row>
    <row r="971" spans="10:18" x14ac:dyDescent="0.25">
      <c r="J971" t="s">
        <v>869</v>
      </c>
      <c r="K971">
        <v>27</v>
      </c>
      <c r="L971">
        <v>81</v>
      </c>
      <c r="M971">
        <v>188</v>
      </c>
      <c r="N971">
        <v>80</v>
      </c>
      <c r="O971" t="s">
        <v>2816</v>
      </c>
      <c r="P971" s="16">
        <v>25000000</v>
      </c>
      <c r="Q971" s="17" t="str">
        <f>IF(AND(Table4[[#This Row],[Age]]&lt;=28,Table4[[#This Row],[Prefered foot]]="left",Table4[[#This Row],[Value]]&lt;10000000),"candidate","rejected")</f>
        <v>rejected</v>
      </c>
      <c r="R971" s="17" t="str">
        <f>IF(OR(Table4[[#This Row],[Age]]&lt;=21,Table4[[#This Row],[Rating]]&gt;=85,Table4[[#This Row],[Height (cm)]]&gt;=187),"minimum","")</f>
        <v>minimum</v>
      </c>
    </row>
    <row r="972" spans="10:18" x14ac:dyDescent="0.25">
      <c r="J972" t="s">
        <v>870</v>
      </c>
      <c r="K972">
        <v>26</v>
      </c>
      <c r="L972">
        <v>80</v>
      </c>
      <c r="M972">
        <v>181</v>
      </c>
      <c r="N972">
        <v>73</v>
      </c>
      <c r="O972" t="s">
        <v>2816</v>
      </c>
      <c r="P972" s="16">
        <v>24500000</v>
      </c>
      <c r="Q972" s="17" t="str">
        <f>IF(AND(Table4[[#This Row],[Age]]&lt;=28,Table4[[#This Row],[Prefered foot]]="left",Table4[[#This Row],[Value]]&lt;10000000),"candidate","rejected")</f>
        <v>rejected</v>
      </c>
      <c r="R972" s="17" t="str">
        <f>IF(OR(Table4[[#This Row],[Age]]&lt;=21,Table4[[#This Row],[Rating]]&gt;=85,Table4[[#This Row],[Height (cm)]]&gt;=187),"minimum","")</f>
        <v/>
      </c>
    </row>
    <row r="973" spans="10:18" x14ac:dyDescent="0.25">
      <c r="J973" t="s">
        <v>871</v>
      </c>
      <c r="K973">
        <v>25</v>
      </c>
      <c r="L973">
        <v>76</v>
      </c>
      <c r="M973">
        <v>178</v>
      </c>
      <c r="N973">
        <v>80</v>
      </c>
      <c r="O973" t="s">
        <v>2816</v>
      </c>
      <c r="P973" s="16">
        <v>10000000</v>
      </c>
      <c r="Q973" s="17" t="str">
        <f>IF(AND(Table4[[#This Row],[Age]]&lt;=28,Table4[[#This Row],[Prefered foot]]="left",Table4[[#This Row],[Value]]&lt;10000000),"candidate","rejected")</f>
        <v>rejected</v>
      </c>
      <c r="R973" s="17" t="str">
        <f>IF(OR(Table4[[#This Row],[Age]]&lt;=21,Table4[[#This Row],[Rating]]&gt;=85,Table4[[#This Row],[Height (cm)]]&gt;=187),"minimum","")</f>
        <v/>
      </c>
    </row>
    <row r="974" spans="10:18" x14ac:dyDescent="0.25">
      <c r="J974" t="s">
        <v>872</v>
      </c>
      <c r="K974">
        <v>25</v>
      </c>
      <c r="L974">
        <v>71</v>
      </c>
      <c r="M974">
        <v>184</v>
      </c>
      <c r="N974">
        <v>79</v>
      </c>
      <c r="O974" t="s">
        <v>2816</v>
      </c>
      <c r="P974" s="16">
        <v>2400000</v>
      </c>
      <c r="Q974" s="17" t="str">
        <f>IF(AND(Table4[[#This Row],[Age]]&lt;=28,Table4[[#This Row],[Prefered foot]]="left",Table4[[#This Row],[Value]]&lt;10000000),"candidate","rejected")</f>
        <v>rejected</v>
      </c>
      <c r="R974" s="17" t="str">
        <f>IF(OR(Table4[[#This Row],[Age]]&lt;=21,Table4[[#This Row],[Rating]]&gt;=85,Table4[[#This Row],[Height (cm)]]&gt;=187),"minimum","")</f>
        <v/>
      </c>
    </row>
    <row r="975" spans="10:18" x14ac:dyDescent="0.25">
      <c r="J975" t="s">
        <v>873</v>
      </c>
      <c r="K975">
        <v>25</v>
      </c>
      <c r="L975">
        <v>77</v>
      </c>
      <c r="M975">
        <v>182</v>
      </c>
      <c r="N975">
        <v>79</v>
      </c>
      <c r="O975" t="s">
        <v>2816</v>
      </c>
      <c r="P975" s="16">
        <v>12000000</v>
      </c>
      <c r="Q975" s="17" t="str">
        <f>IF(AND(Table4[[#This Row],[Age]]&lt;=28,Table4[[#This Row],[Prefered foot]]="left",Table4[[#This Row],[Value]]&lt;10000000),"candidate","rejected")</f>
        <v>rejected</v>
      </c>
      <c r="R975" s="17" t="str">
        <f>IF(OR(Table4[[#This Row],[Age]]&lt;=21,Table4[[#This Row],[Rating]]&gt;=85,Table4[[#This Row],[Height (cm)]]&gt;=187),"minimum","")</f>
        <v/>
      </c>
    </row>
    <row r="976" spans="10:18" x14ac:dyDescent="0.25">
      <c r="J976" t="s">
        <v>874</v>
      </c>
      <c r="K976">
        <v>26</v>
      </c>
      <c r="L976">
        <v>82</v>
      </c>
      <c r="M976">
        <v>188</v>
      </c>
      <c r="N976">
        <v>78</v>
      </c>
      <c r="O976" t="s">
        <v>2817</v>
      </c>
      <c r="P976" s="16">
        <v>36500000</v>
      </c>
      <c r="Q976" s="17" t="str">
        <f>IF(AND(Table4[[#This Row],[Age]]&lt;=28,Table4[[#This Row],[Prefered foot]]="left",Table4[[#This Row],[Value]]&lt;10000000),"candidate","rejected")</f>
        <v>rejected</v>
      </c>
      <c r="R976" s="17" t="str">
        <f>IF(OR(Table4[[#This Row],[Age]]&lt;=21,Table4[[#This Row],[Rating]]&gt;=85,Table4[[#This Row],[Height (cm)]]&gt;=187),"minimum","")</f>
        <v>minimum</v>
      </c>
    </row>
    <row r="977" spans="10:18" x14ac:dyDescent="0.25">
      <c r="J977" t="s">
        <v>875</v>
      </c>
      <c r="K977">
        <v>25</v>
      </c>
      <c r="L977">
        <v>80</v>
      </c>
      <c r="M977">
        <v>178</v>
      </c>
      <c r="N977">
        <v>67</v>
      </c>
      <c r="O977" t="s">
        <v>2816</v>
      </c>
      <c r="P977" s="16">
        <v>31000000</v>
      </c>
      <c r="Q977" s="17" t="str">
        <f>IF(AND(Table4[[#This Row],[Age]]&lt;=28,Table4[[#This Row],[Prefered foot]]="left",Table4[[#This Row],[Value]]&lt;10000000),"candidate","rejected")</f>
        <v>rejected</v>
      </c>
      <c r="R977" s="17" t="str">
        <f>IF(OR(Table4[[#This Row],[Age]]&lt;=21,Table4[[#This Row],[Rating]]&gt;=85,Table4[[#This Row],[Height (cm)]]&gt;=187),"minimum","")</f>
        <v/>
      </c>
    </row>
    <row r="978" spans="10:18" x14ac:dyDescent="0.25">
      <c r="J978" t="s">
        <v>876</v>
      </c>
      <c r="K978">
        <v>23</v>
      </c>
      <c r="L978">
        <v>78</v>
      </c>
      <c r="M978">
        <v>192</v>
      </c>
      <c r="N978">
        <v>82</v>
      </c>
      <c r="O978" t="s">
        <v>2817</v>
      </c>
      <c r="P978" s="16">
        <v>19000000</v>
      </c>
      <c r="Q978" s="17" t="str">
        <f>IF(AND(Table4[[#This Row],[Age]]&lt;=28,Table4[[#This Row],[Prefered foot]]="left",Table4[[#This Row],[Value]]&lt;10000000),"candidate","rejected")</f>
        <v>rejected</v>
      </c>
      <c r="R978" s="17" t="str">
        <f>IF(OR(Table4[[#This Row],[Age]]&lt;=21,Table4[[#This Row],[Rating]]&gt;=85,Table4[[#This Row],[Height (cm)]]&gt;=187),"minimum","")</f>
        <v>minimum</v>
      </c>
    </row>
    <row r="979" spans="10:18" x14ac:dyDescent="0.25">
      <c r="J979" t="s">
        <v>877</v>
      </c>
      <c r="K979">
        <v>26</v>
      </c>
      <c r="L979">
        <v>80</v>
      </c>
      <c r="M979">
        <v>182</v>
      </c>
      <c r="N979">
        <v>78</v>
      </c>
      <c r="O979" t="s">
        <v>2816</v>
      </c>
      <c r="P979" s="16">
        <v>25000000</v>
      </c>
      <c r="Q979" s="17" t="str">
        <f>IF(AND(Table4[[#This Row],[Age]]&lt;=28,Table4[[#This Row],[Prefered foot]]="left",Table4[[#This Row],[Value]]&lt;10000000),"candidate","rejected")</f>
        <v>rejected</v>
      </c>
      <c r="R979" s="17" t="str">
        <f>IF(OR(Table4[[#This Row],[Age]]&lt;=21,Table4[[#This Row],[Rating]]&gt;=85,Table4[[#This Row],[Height (cm)]]&gt;=187),"minimum","")</f>
        <v/>
      </c>
    </row>
    <row r="980" spans="10:18" x14ac:dyDescent="0.25">
      <c r="J980" t="s">
        <v>878</v>
      </c>
      <c r="K980">
        <v>25</v>
      </c>
      <c r="L980">
        <v>82</v>
      </c>
      <c r="M980">
        <v>175</v>
      </c>
      <c r="N980">
        <v>66</v>
      </c>
      <c r="O980" t="s">
        <v>2816</v>
      </c>
      <c r="P980" s="16">
        <v>38000000</v>
      </c>
      <c r="Q980" s="17" t="str">
        <f>IF(AND(Table4[[#This Row],[Age]]&lt;=28,Table4[[#This Row],[Prefered foot]]="left",Table4[[#This Row],[Value]]&lt;10000000),"candidate","rejected")</f>
        <v>rejected</v>
      </c>
      <c r="R980" s="17" t="str">
        <f>IF(OR(Table4[[#This Row],[Age]]&lt;=21,Table4[[#This Row],[Rating]]&gt;=85,Table4[[#This Row],[Height (cm)]]&gt;=187),"minimum","")</f>
        <v/>
      </c>
    </row>
    <row r="981" spans="10:18" x14ac:dyDescent="0.25">
      <c r="J981" t="s">
        <v>879</v>
      </c>
      <c r="K981">
        <v>26</v>
      </c>
      <c r="L981">
        <v>79</v>
      </c>
      <c r="M981">
        <v>191</v>
      </c>
      <c r="N981">
        <v>85</v>
      </c>
      <c r="O981" t="s">
        <v>2816</v>
      </c>
      <c r="P981" s="16">
        <v>19000000</v>
      </c>
      <c r="Q981" s="17" t="str">
        <f>IF(AND(Table4[[#This Row],[Age]]&lt;=28,Table4[[#This Row],[Prefered foot]]="left",Table4[[#This Row],[Value]]&lt;10000000),"candidate","rejected")</f>
        <v>rejected</v>
      </c>
      <c r="R981" s="17" t="str">
        <f>IF(OR(Table4[[#This Row],[Age]]&lt;=21,Table4[[#This Row],[Rating]]&gt;=85,Table4[[#This Row],[Height (cm)]]&gt;=187),"minimum","")</f>
        <v>minimum</v>
      </c>
    </row>
    <row r="982" spans="10:18" x14ac:dyDescent="0.25">
      <c r="J982" t="s">
        <v>880</v>
      </c>
      <c r="K982">
        <v>24</v>
      </c>
      <c r="L982">
        <v>74</v>
      </c>
      <c r="M982">
        <v>175</v>
      </c>
      <c r="N982">
        <v>68</v>
      </c>
      <c r="O982" t="s">
        <v>2817</v>
      </c>
      <c r="P982" s="16">
        <v>0</v>
      </c>
      <c r="Q982" s="17" t="str">
        <f>IF(AND(Table4[[#This Row],[Age]]&lt;=28,Table4[[#This Row],[Prefered foot]]="left",Table4[[#This Row],[Value]]&lt;10000000),"candidate","rejected")</f>
        <v>candidate</v>
      </c>
      <c r="R982" s="17" t="str">
        <f>IF(OR(Table4[[#This Row],[Age]]&lt;=21,Table4[[#This Row],[Rating]]&gt;=85,Table4[[#This Row],[Height (cm)]]&gt;=187),"minimum","")</f>
        <v/>
      </c>
    </row>
    <row r="983" spans="10:18" x14ac:dyDescent="0.25">
      <c r="J983" t="s">
        <v>881</v>
      </c>
      <c r="K983">
        <v>23</v>
      </c>
      <c r="L983">
        <v>66</v>
      </c>
      <c r="M983">
        <v>180</v>
      </c>
      <c r="N983">
        <v>75</v>
      </c>
      <c r="O983" t="s">
        <v>2816</v>
      </c>
      <c r="P983" s="16">
        <v>1500000</v>
      </c>
      <c r="Q983" s="17" t="str">
        <f>IF(AND(Table4[[#This Row],[Age]]&lt;=28,Table4[[#This Row],[Prefered foot]]="left",Table4[[#This Row],[Value]]&lt;10000000),"candidate","rejected")</f>
        <v>rejected</v>
      </c>
      <c r="R983" s="17" t="str">
        <f>IF(OR(Table4[[#This Row],[Age]]&lt;=21,Table4[[#This Row],[Rating]]&gt;=85,Table4[[#This Row],[Height (cm)]]&gt;=187),"minimum","")</f>
        <v/>
      </c>
    </row>
    <row r="984" spans="10:18" x14ac:dyDescent="0.25">
      <c r="J984" t="s">
        <v>882</v>
      </c>
      <c r="K984">
        <v>24</v>
      </c>
      <c r="L984">
        <v>78</v>
      </c>
      <c r="M984">
        <v>180</v>
      </c>
      <c r="N984">
        <v>86</v>
      </c>
      <c r="O984" t="s">
        <v>2816</v>
      </c>
      <c r="P984" s="16">
        <v>18000000</v>
      </c>
      <c r="Q984" s="17" t="str">
        <f>IF(AND(Table4[[#This Row],[Age]]&lt;=28,Table4[[#This Row],[Prefered foot]]="left",Table4[[#This Row],[Value]]&lt;10000000),"candidate","rejected")</f>
        <v>rejected</v>
      </c>
      <c r="R984" s="17" t="str">
        <f>IF(OR(Table4[[#This Row],[Age]]&lt;=21,Table4[[#This Row],[Rating]]&gt;=85,Table4[[#This Row],[Height (cm)]]&gt;=187),"minimum","")</f>
        <v/>
      </c>
    </row>
    <row r="985" spans="10:18" x14ac:dyDescent="0.25">
      <c r="J985" t="s">
        <v>883</v>
      </c>
      <c r="K985">
        <v>26</v>
      </c>
      <c r="L985">
        <v>76</v>
      </c>
      <c r="M985">
        <v>191</v>
      </c>
      <c r="N985">
        <v>76</v>
      </c>
      <c r="O985" t="s">
        <v>2816</v>
      </c>
      <c r="P985" s="16">
        <v>5500000</v>
      </c>
      <c r="Q985" s="17" t="str">
        <f>IF(AND(Table4[[#This Row],[Age]]&lt;=28,Table4[[#This Row],[Prefered foot]]="left",Table4[[#This Row],[Value]]&lt;10000000),"candidate","rejected")</f>
        <v>rejected</v>
      </c>
      <c r="R985" s="17" t="str">
        <f>IF(OR(Table4[[#This Row],[Age]]&lt;=21,Table4[[#This Row],[Rating]]&gt;=85,Table4[[#This Row],[Height (cm)]]&gt;=187),"minimum","")</f>
        <v>minimum</v>
      </c>
    </row>
    <row r="986" spans="10:18" x14ac:dyDescent="0.25">
      <c r="J986" t="s">
        <v>884</v>
      </c>
      <c r="K986">
        <v>23</v>
      </c>
      <c r="L986">
        <v>76</v>
      </c>
      <c r="M986">
        <v>180</v>
      </c>
      <c r="N986">
        <v>75</v>
      </c>
      <c r="O986" t="s">
        <v>2816</v>
      </c>
      <c r="P986" s="16">
        <v>12000000</v>
      </c>
      <c r="Q986" s="17" t="str">
        <f>IF(AND(Table4[[#This Row],[Age]]&lt;=28,Table4[[#This Row],[Prefered foot]]="left",Table4[[#This Row],[Value]]&lt;10000000),"candidate","rejected")</f>
        <v>rejected</v>
      </c>
      <c r="R986" s="17" t="str">
        <f>IF(OR(Table4[[#This Row],[Age]]&lt;=21,Table4[[#This Row],[Rating]]&gt;=85,Table4[[#This Row],[Height (cm)]]&gt;=187),"minimum","")</f>
        <v/>
      </c>
    </row>
    <row r="987" spans="10:18" x14ac:dyDescent="0.25">
      <c r="J987" t="s">
        <v>885</v>
      </c>
      <c r="K987">
        <v>24</v>
      </c>
      <c r="L987">
        <v>76</v>
      </c>
      <c r="M987">
        <v>178</v>
      </c>
      <c r="N987">
        <v>72</v>
      </c>
      <c r="O987" t="s">
        <v>2816</v>
      </c>
      <c r="P987" s="16">
        <v>7500000</v>
      </c>
      <c r="Q987" s="17" t="str">
        <f>IF(AND(Table4[[#This Row],[Age]]&lt;=28,Table4[[#This Row],[Prefered foot]]="left",Table4[[#This Row],[Value]]&lt;10000000),"candidate","rejected")</f>
        <v>rejected</v>
      </c>
      <c r="R987" s="17" t="str">
        <f>IF(OR(Table4[[#This Row],[Age]]&lt;=21,Table4[[#This Row],[Rating]]&gt;=85,Table4[[#This Row],[Height (cm)]]&gt;=187),"minimum","")</f>
        <v/>
      </c>
    </row>
    <row r="988" spans="10:18" x14ac:dyDescent="0.25">
      <c r="J988" t="s">
        <v>886</v>
      </c>
      <c r="K988">
        <v>25</v>
      </c>
      <c r="L988">
        <v>73</v>
      </c>
      <c r="M988">
        <v>183</v>
      </c>
      <c r="N988">
        <v>70</v>
      </c>
      <c r="O988" t="s">
        <v>2816</v>
      </c>
      <c r="P988" s="16">
        <v>3800000</v>
      </c>
      <c r="Q988" s="17" t="str">
        <f>IF(AND(Table4[[#This Row],[Age]]&lt;=28,Table4[[#This Row],[Prefered foot]]="left",Table4[[#This Row],[Value]]&lt;10000000),"candidate","rejected")</f>
        <v>rejected</v>
      </c>
      <c r="R988" s="17" t="str">
        <f>IF(OR(Table4[[#This Row],[Age]]&lt;=21,Table4[[#This Row],[Rating]]&gt;=85,Table4[[#This Row],[Height (cm)]]&gt;=187),"minimum","")</f>
        <v/>
      </c>
    </row>
    <row r="989" spans="10:18" x14ac:dyDescent="0.25">
      <c r="J989" t="s">
        <v>887</v>
      </c>
      <c r="K989">
        <v>23</v>
      </c>
      <c r="L989">
        <v>78</v>
      </c>
      <c r="M989">
        <v>187</v>
      </c>
      <c r="N989">
        <v>75</v>
      </c>
      <c r="O989" t="s">
        <v>2817</v>
      </c>
      <c r="P989" s="16">
        <v>21000000</v>
      </c>
      <c r="Q989" s="17" t="str">
        <f>IF(AND(Table4[[#This Row],[Age]]&lt;=28,Table4[[#This Row],[Prefered foot]]="left",Table4[[#This Row],[Value]]&lt;10000000),"candidate","rejected")</f>
        <v>rejected</v>
      </c>
      <c r="R989" s="17" t="str">
        <f>IF(OR(Table4[[#This Row],[Age]]&lt;=21,Table4[[#This Row],[Rating]]&gt;=85,Table4[[#This Row],[Height (cm)]]&gt;=187),"minimum","")</f>
        <v>minimum</v>
      </c>
    </row>
    <row r="990" spans="10:18" x14ac:dyDescent="0.25">
      <c r="J990" t="s">
        <v>888</v>
      </c>
      <c r="K990">
        <v>25</v>
      </c>
      <c r="L990">
        <v>70</v>
      </c>
      <c r="M990">
        <v>175</v>
      </c>
      <c r="N990">
        <v>67</v>
      </c>
      <c r="O990" t="s">
        <v>2816</v>
      </c>
      <c r="P990" s="16">
        <v>2100000</v>
      </c>
      <c r="Q990" s="17" t="str">
        <f>IF(AND(Table4[[#This Row],[Age]]&lt;=28,Table4[[#This Row],[Prefered foot]]="left",Table4[[#This Row],[Value]]&lt;10000000),"candidate","rejected")</f>
        <v>rejected</v>
      </c>
      <c r="R990" s="17" t="str">
        <f>IF(OR(Table4[[#This Row],[Age]]&lt;=21,Table4[[#This Row],[Rating]]&gt;=85,Table4[[#This Row],[Height (cm)]]&gt;=187),"minimum","")</f>
        <v/>
      </c>
    </row>
    <row r="991" spans="10:18" x14ac:dyDescent="0.25">
      <c r="J991" t="s">
        <v>889</v>
      </c>
      <c r="K991">
        <v>23</v>
      </c>
      <c r="L991">
        <v>74</v>
      </c>
      <c r="M991">
        <v>185</v>
      </c>
      <c r="N991">
        <v>79</v>
      </c>
      <c r="O991" t="s">
        <v>2816</v>
      </c>
      <c r="P991" s="16">
        <v>6000000</v>
      </c>
      <c r="Q991" s="17" t="str">
        <f>IF(AND(Table4[[#This Row],[Age]]&lt;=28,Table4[[#This Row],[Prefered foot]]="left",Table4[[#This Row],[Value]]&lt;10000000),"candidate","rejected")</f>
        <v>rejected</v>
      </c>
      <c r="R991" s="17" t="str">
        <f>IF(OR(Table4[[#This Row],[Age]]&lt;=21,Table4[[#This Row],[Rating]]&gt;=85,Table4[[#This Row],[Height (cm)]]&gt;=187),"minimum","")</f>
        <v/>
      </c>
    </row>
    <row r="992" spans="10:18" x14ac:dyDescent="0.25">
      <c r="J992" t="s">
        <v>890</v>
      </c>
      <c r="K992">
        <v>23</v>
      </c>
      <c r="L992">
        <v>75</v>
      </c>
      <c r="M992">
        <v>187</v>
      </c>
      <c r="N992">
        <v>80</v>
      </c>
      <c r="O992" t="s">
        <v>2816</v>
      </c>
      <c r="P992" s="16">
        <v>7500000</v>
      </c>
      <c r="Q992" s="17" t="str">
        <f>IF(AND(Table4[[#This Row],[Age]]&lt;=28,Table4[[#This Row],[Prefered foot]]="left",Table4[[#This Row],[Value]]&lt;10000000),"candidate","rejected")</f>
        <v>rejected</v>
      </c>
      <c r="R992" s="17" t="str">
        <f>IF(OR(Table4[[#This Row],[Age]]&lt;=21,Table4[[#This Row],[Rating]]&gt;=85,Table4[[#This Row],[Height (cm)]]&gt;=187),"minimum","")</f>
        <v>minimum</v>
      </c>
    </row>
    <row r="993" spans="10:18" x14ac:dyDescent="0.25">
      <c r="J993" t="s">
        <v>891</v>
      </c>
      <c r="K993">
        <v>28</v>
      </c>
      <c r="L993">
        <v>75</v>
      </c>
      <c r="M993">
        <v>182</v>
      </c>
      <c r="N993">
        <v>84</v>
      </c>
      <c r="O993" t="s">
        <v>2816</v>
      </c>
      <c r="P993" s="16">
        <v>0</v>
      </c>
      <c r="Q993" s="17" t="str">
        <f>IF(AND(Table4[[#This Row],[Age]]&lt;=28,Table4[[#This Row],[Prefered foot]]="left",Table4[[#This Row],[Value]]&lt;10000000),"candidate","rejected")</f>
        <v>rejected</v>
      </c>
      <c r="R993" s="17" t="str">
        <f>IF(OR(Table4[[#This Row],[Age]]&lt;=21,Table4[[#This Row],[Rating]]&gt;=85,Table4[[#This Row],[Height (cm)]]&gt;=187),"minimum","")</f>
        <v/>
      </c>
    </row>
    <row r="994" spans="10:18" x14ac:dyDescent="0.25">
      <c r="J994" t="s">
        <v>892</v>
      </c>
      <c r="K994">
        <v>22</v>
      </c>
      <c r="L994">
        <v>73</v>
      </c>
      <c r="M994">
        <v>167</v>
      </c>
      <c r="N994">
        <v>55</v>
      </c>
      <c r="O994" t="s">
        <v>2816</v>
      </c>
      <c r="P994" s="16">
        <v>6000000</v>
      </c>
      <c r="Q994" s="17" t="str">
        <f>IF(AND(Table4[[#This Row],[Age]]&lt;=28,Table4[[#This Row],[Prefered foot]]="left",Table4[[#This Row],[Value]]&lt;10000000),"candidate","rejected")</f>
        <v>rejected</v>
      </c>
      <c r="R994" s="17" t="str">
        <f>IF(OR(Table4[[#This Row],[Age]]&lt;=21,Table4[[#This Row],[Rating]]&gt;=85,Table4[[#This Row],[Height (cm)]]&gt;=187),"minimum","")</f>
        <v/>
      </c>
    </row>
    <row r="995" spans="10:18" x14ac:dyDescent="0.25">
      <c r="J995" t="s">
        <v>893</v>
      </c>
      <c r="K995">
        <v>22</v>
      </c>
      <c r="L995">
        <v>72</v>
      </c>
      <c r="M995">
        <v>170</v>
      </c>
      <c r="N995">
        <v>67</v>
      </c>
      <c r="O995" t="s">
        <v>2816</v>
      </c>
      <c r="P995" s="16">
        <v>5500000</v>
      </c>
      <c r="Q995" s="17" t="str">
        <f>IF(AND(Table4[[#This Row],[Age]]&lt;=28,Table4[[#This Row],[Prefered foot]]="left",Table4[[#This Row],[Value]]&lt;10000000),"candidate","rejected")</f>
        <v>rejected</v>
      </c>
      <c r="R995" s="17" t="str">
        <f>IF(OR(Table4[[#This Row],[Age]]&lt;=21,Table4[[#This Row],[Rating]]&gt;=85,Table4[[#This Row],[Height (cm)]]&gt;=187),"minimum","")</f>
        <v/>
      </c>
    </row>
    <row r="996" spans="10:18" x14ac:dyDescent="0.25">
      <c r="J996" t="s">
        <v>894</v>
      </c>
      <c r="K996">
        <v>23</v>
      </c>
      <c r="L996">
        <v>73</v>
      </c>
      <c r="M996">
        <v>175</v>
      </c>
      <c r="N996">
        <v>73</v>
      </c>
      <c r="O996" t="s">
        <v>2816</v>
      </c>
      <c r="P996" s="16">
        <v>4500000</v>
      </c>
      <c r="Q996" s="17" t="str">
        <f>IF(AND(Table4[[#This Row],[Age]]&lt;=28,Table4[[#This Row],[Prefered foot]]="left",Table4[[#This Row],[Value]]&lt;10000000),"candidate","rejected")</f>
        <v>rejected</v>
      </c>
      <c r="R996" s="17" t="str">
        <f>IF(OR(Table4[[#This Row],[Age]]&lt;=21,Table4[[#This Row],[Rating]]&gt;=85,Table4[[#This Row],[Height (cm)]]&gt;=187),"minimum","")</f>
        <v/>
      </c>
    </row>
    <row r="997" spans="10:18" x14ac:dyDescent="0.25">
      <c r="J997" t="s">
        <v>895</v>
      </c>
      <c r="K997">
        <v>27</v>
      </c>
      <c r="L997">
        <v>79</v>
      </c>
      <c r="M997">
        <v>190</v>
      </c>
      <c r="N997">
        <v>76</v>
      </c>
      <c r="O997" t="s">
        <v>2817</v>
      </c>
      <c r="P997" s="16">
        <v>18500000</v>
      </c>
      <c r="Q997" s="17" t="str">
        <f>IF(AND(Table4[[#This Row],[Age]]&lt;=28,Table4[[#This Row],[Prefered foot]]="left",Table4[[#This Row],[Value]]&lt;10000000),"candidate","rejected")</f>
        <v>rejected</v>
      </c>
      <c r="R997" s="17" t="str">
        <f>IF(OR(Table4[[#This Row],[Age]]&lt;=21,Table4[[#This Row],[Rating]]&gt;=85,Table4[[#This Row],[Height (cm)]]&gt;=187),"minimum","")</f>
        <v>minimum</v>
      </c>
    </row>
    <row r="998" spans="10:18" x14ac:dyDescent="0.25">
      <c r="J998" t="s">
        <v>787</v>
      </c>
      <c r="K998">
        <v>23</v>
      </c>
      <c r="L998">
        <v>77</v>
      </c>
      <c r="M998">
        <v>183</v>
      </c>
      <c r="N998">
        <v>68</v>
      </c>
      <c r="O998" t="s">
        <v>2816</v>
      </c>
      <c r="P998" s="16">
        <v>15000000</v>
      </c>
      <c r="Q998" s="17" t="str">
        <f>IF(AND(Table4[[#This Row],[Age]]&lt;=28,Table4[[#This Row],[Prefered foot]]="left",Table4[[#This Row],[Value]]&lt;10000000),"candidate","rejected")</f>
        <v>rejected</v>
      </c>
      <c r="R998" s="17" t="str">
        <f>IF(OR(Table4[[#This Row],[Age]]&lt;=21,Table4[[#This Row],[Rating]]&gt;=85,Table4[[#This Row],[Height (cm)]]&gt;=187),"minimum","")</f>
        <v/>
      </c>
    </row>
    <row r="999" spans="10:18" x14ac:dyDescent="0.25">
      <c r="J999" t="s">
        <v>896</v>
      </c>
      <c r="K999">
        <v>23</v>
      </c>
      <c r="L999">
        <v>76</v>
      </c>
      <c r="M999">
        <v>174</v>
      </c>
      <c r="N999">
        <v>68</v>
      </c>
      <c r="O999" t="s">
        <v>2816</v>
      </c>
      <c r="P999" s="16">
        <v>12000000</v>
      </c>
      <c r="Q999" s="17" t="str">
        <f>IF(AND(Table4[[#This Row],[Age]]&lt;=28,Table4[[#This Row],[Prefered foot]]="left",Table4[[#This Row],[Value]]&lt;10000000),"candidate","rejected")</f>
        <v>rejected</v>
      </c>
      <c r="R999" s="17" t="str">
        <f>IF(OR(Table4[[#This Row],[Age]]&lt;=21,Table4[[#This Row],[Rating]]&gt;=85,Table4[[#This Row],[Height (cm)]]&gt;=187),"minimum","")</f>
        <v/>
      </c>
    </row>
    <row r="1000" spans="10:18" x14ac:dyDescent="0.25">
      <c r="J1000" t="s">
        <v>897</v>
      </c>
      <c r="K1000">
        <v>22</v>
      </c>
      <c r="L1000">
        <v>76</v>
      </c>
      <c r="M1000">
        <v>176</v>
      </c>
      <c r="N1000">
        <v>76</v>
      </c>
      <c r="O1000" t="s">
        <v>2816</v>
      </c>
      <c r="P1000" s="16">
        <v>15500000</v>
      </c>
      <c r="Q1000" s="17" t="str">
        <f>IF(AND(Table4[[#This Row],[Age]]&lt;=28,Table4[[#This Row],[Prefered foot]]="left",Table4[[#This Row],[Value]]&lt;10000000),"candidate","rejected")</f>
        <v>rejected</v>
      </c>
      <c r="R1000" s="17" t="str">
        <f>IF(OR(Table4[[#This Row],[Age]]&lt;=21,Table4[[#This Row],[Rating]]&gt;=85,Table4[[#This Row],[Height (cm)]]&gt;=187),"minimum","")</f>
        <v/>
      </c>
    </row>
    <row r="1001" spans="10:18" x14ac:dyDescent="0.25">
      <c r="J1001" t="s">
        <v>898</v>
      </c>
      <c r="K1001">
        <v>21</v>
      </c>
      <c r="L1001">
        <v>74</v>
      </c>
      <c r="M1001">
        <v>180</v>
      </c>
      <c r="N1001">
        <v>71</v>
      </c>
      <c r="O1001" t="s">
        <v>2816</v>
      </c>
      <c r="P1001" s="16">
        <v>9500000</v>
      </c>
      <c r="Q1001" s="17" t="str">
        <f>IF(AND(Table4[[#This Row],[Age]]&lt;=28,Table4[[#This Row],[Prefered foot]]="left",Table4[[#This Row],[Value]]&lt;10000000),"candidate","rejected")</f>
        <v>rejected</v>
      </c>
      <c r="R1001" s="17" t="str">
        <f>IF(OR(Table4[[#This Row],[Age]]&lt;=21,Table4[[#This Row],[Rating]]&gt;=85,Table4[[#This Row],[Height (cm)]]&gt;=187),"minimum","")</f>
        <v>minimum</v>
      </c>
    </row>
    <row r="1002" spans="10:18" x14ac:dyDescent="0.25">
      <c r="J1002" t="s">
        <v>899</v>
      </c>
      <c r="K1002">
        <v>23</v>
      </c>
      <c r="L1002">
        <v>74</v>
      </c>
      <c r="M1002">
        <v>173</v>
      </c>
      <c r="N1002">
        <v>73</v>
      </c>
      <c r="O1002" t="s">
        <v>2817</v>
      </c>
      <c r="P1002" s="16">
        <v>6500000</v>
      </c>
      <c r="Q1002" s="17" t="str">
        <f>IF(AND(Table4[[#This Row],[Age]]&lt;=28,Table4[[#This Row],[Prefered foot]]="left",Table4[[#This Row],[Value]]&lt;10000000),"candidate","rejected")</f>
        <v>candidate</v>
      </c>
      <c r="R1002" s="17" t="str">
        <f>IF(OR(Table4[[#This Row],[Age]]&lt;=21,Table4[[#This Row],[Rating]]&gt;=85,Table4[[#This Row],[Height (cm)]]&gt;=187),"minimum","")</f>
        <v/>
      </c>
    </row>
    <row r="1003" spans="10:18" x14ac:dyDescent="0.25">
      <c r="J1003" t="s">
        <v>900</v>
      </c>
      <c r="K1003">
        <v>21</v>
      </c>
      <c r="L1003">
        <v>77</v>
      </c>
      <c r="M1003">
        <v>178</v>
      </c>
      <c r="N1003">
        <v>65</v>
      </c>
      <c r="O1003" t="s">
        <v>2817</v>
      </c>
      <c r="P1003" s="16">
        <v>23500000</v>
      </c>
      <c r="Q1003" s="17" t="str">
        <f>IF(AND(Table4[[#This Row],[Age]]&lt;=28,Table4[[#This Row],[Prefered foot]]="left",Table4[[#This Row],[Value]]&lt;10000000),"candidate","rejected")</f>
        <v>rejected</v>
      </c>
      <c r="R1003" s="17" t="str">
        <f>IF(OR(Table4[[#This Row],[Age]]&lt;=21,Table4[[#This Row],[Rating]]&gt;=85,Table4[[#This Row],[Height (cm)]]&gt;=187),"minimum","")</f>
        <v>minimum</v>
      </c>
    </row>
    <row r="1004" spans="10:18" x14ac:dyDescent="0.25">
      <c r="J1004" t="s">
        <v>901</v>
      </c>
      <c r="K1004">
        <v>23</v>
      </c>
      <c r="L1004">
        <v>76</v>
      </c>
      <c r="M1004">
        <v>185</v>
      </c>
      <c r="N1004">
        <v>81</v>
      </c>
      <c r="O1004" t="s">
        <v>2816</v>
      </c>
      <c r="P1004" s="16">
        <v>9500000</v>
      </c>
      <c r="Q1004" s="17" t="str">
        <f>IF(AND(Table4[[#This Row],[Age]]&lt;=28,Table4[[#This Row],[Prefered foot]]="left",Table4[[#This Row],[Value]]&lt;10000000),"candidate","rejected")</f>
        <v>rejected</v>
      </c>
      <c r="R1004" s="17" t="str">
        <f>IF(OR(Table4[[#This Row],[Age]]&lt;=21,Table4[[#This Row],[Rating]]&gt;=85,Table4[[#This Row],[Height (cm)]]&gt;=187),"minimum","")</f>
        <v/>
      </c>
    </row>
    <row r="1005" spans="10:18" x14ac:dyDescent="0.25">
      <c r="J1005" t="s">
        <v>792</v>
      </c>
      <c r="K1005">
        <v>23</v>
      </c>
      <c r="L1005">
        <v>75</v>
      </c>
      <c r="M1005">
        <v>188</v>
      </c>
      <c r="N1005">
        <v>85</v>
      </c>
      <c r="O1005" t="s">
        <v>2816</v>
      </c>
      <c r="P1005" s="16">
        <v>8000000</v>
      </c>
      <c r="Q1005" s="17" t="str">
        <f>IF(AND(Table4[[#This Row],[Age]]&lt;=28,Table4[[#This Row],[Prefered foot]]="left",Table4[[#This Row],[Value]]&lt;10000000),"candidate","rejected")</f>
        <v>rejected</v>
      </c>
      <c r="R1005" s="17" t="str">
        <f>IF(OR(Table4[[#This Row],[Age]]&lt;=21,Table4[[#This Row],[Rating]]&gt;=85,Table4[[#This Row],[Height (cm)]]&gt;=187),"minimum","")</f>
        <v>minimum</v>
      </c>
    </row>
    <row r="1006" spans="10:18" x14ac:dyDescent="0.25">
      <c r="J1006" t="s">
        <v>902</v>
      </c>
      <c r="K1006">
        <v>25</v>
      </c>
      <c r="L1006">
        <v>78</v>
      </c>
      <c r="M1006">
        <v>182</v>
      </c>
      <c r="N1006">
        <v>78</v>
      </c>
      <c r="O1006" t="s">
        <v>2816</v>
      </c>
      <c r="P1006" s="16">
        <v>20500000</v>
      </c>
      <c r="Q1006" s="17" t="str">
        <f>IF(AND(Table4[[#This Row],[Age]]&lt;=28,Table4[[#This Row],[Prefered foot]]="left",Table4[[#This Row],[Value]]&lt;10000000),"candidate","rejected")</f>
        <v>rejected</v>
      </c>
      <c r="R1006" s="17" t="str">
        <f>IF(OR(Table4[[#This Row],[Age]]&lt;=21,Table4[[#This Row],[Rating]]&gt;=85,Table4[[#This Row],[Height (cm)]]&gt;=187),"minimum","")</f>
        <v/>
      </c>
    </row>
    <row r="1007" spans="10:18" x14ac:dyDescent="0.25">
      <c r="J1007" t="s">
        <v>903</v>
      </c>
      <c r="K1007">
        <v>21</v>
      </c>
      <c r="L1007">
        <v>74</v>
      </c>
      <c r="M1007">
        <v>175</v>
      </c>
      <c r="N1007">
        <v>70</v>
      </c>
      <c r="O1007" t="s">
        <v>2816</v>
      </c>
      <c r="P1007" s="16">
        <v>9000000</v>
      </c>
      <c r="Q1007" s="17" t="str">
        <f>IF(AND(Table4[[#This Row],[Age]]&lt;=28,Table4[[#This Row],[Prefered foot]]="left",Table4[[#This Row],[Value]]&lt;10000000),"candidate","rejected")</f>
        <v>rejected</v>
      </c>
      <c r="R1007" s="17" t="str">
        <f>IF(OR(Table4[[#This Row],[Age]]&lt;=21,Table4[[#This Row],[Rating]]&gt;=85,Table4[[#This Row],[Height (cm)]]&gt;=187),"minimum","")</f>
        <v>minimum</v>
      </c>
    </row>
    <row r="1008" spans="10:18" x14ac:dyDescent="0.25">
      <c r="J1008" t="s">
        <v>904</v>
      </c>
      <c r="K1008">
        <v>19</v>
      </c>
      <c r="L1008">
        <v>68</v>
      </c>
      <c r="M1008">
        <v>193</v>
      </c>
      <c r="N1008">
        <v>89</v>
      </c>
      <c r="O1008" t="s">
        <v>2816</v>
      </c>
      <c r="P1008" s="16">
        <v>2500000</v>
      </c>
      <c r="Q1008" s="17" t="str">
        <f>IF(AND(Table4[[#This Row],[Age]]&lt;=28,Table4[[#This Row],[Prefered foot]]="left",Table4[[#This Row],[Value]]&lt;10000000),"candidate","rejected")</f>
        <v>rejected</v>
      </c>
      <c r="R1008" s="17" t="str">
        <f>IF(OR(Table4[[#This Row],[Age]]&lt;=21,Table4[[#This Row],[Rating]]&gt;=85,Table4[[#This Row],[Height (cm)]]&gt;=187),"minimum","")</f>
        <v>minimum</v>
      </c>
    </row>
    <row r="1009" spans="10:18" x14ac:dyDescent="0.25">
      <c r="J1009" t="s">
        <v>905</v>
      </c>
      <c r="K1009">
        <v>22</v>
      </c>
      <c r="L1009">
        <v>74</v>
      </c>
      <c r="M1009">
        <v>178</v>
      </c>
      <c r="N1009">
        <v>65</v>
      </c>
      <c r="O1009" t="s">
        <v>2817</v>
      </c>
      <c r="P1009" s="16">
        <v>9500000</v>
      </c>
      <c r="Q1009" s="17" t="str">
        <f>IF(AND(Table4[[#This Row],[Age]]&lt;=28,Table4[[#This Row],[Prefered foot]]="left",Table4[[#This Row],[Value]]&lt;10000000),"candidate","rejected")</f>
        <v>candidate</v>
      </c>
      <c r="R1009" s="17" t="str">
        <f>IF(OR(Table4[[#This Row],[Age]]&lt;=21,Table4[[#This Row],[Rating]]&gt;=85,Table4[[#This Row],[Height (cm)]]&gt;=187),"minimum","")</f>
        <v/>
      </c>
    </row>
    <row r="1010" spans="10:18" x14ac:dyDescent="0.25">
      <c r="J1010" t="s">
        <v>906</v>
      </c>
      <c r="K1010">
        <v>23</v>
      </c>
      <c r="L1010">
        <v>76</v>
      </c>
      <c r="M1010">
        <v>187</v>
      </c>
      <c r="N1010">
        <v>77</v>
      </c>
      <c r="O1010" t="s">
        <v>2816</v>
      </c>
      <c r="P1010" s="16">
        <v>10500000</v>
      </c>
      <c r="Q1010" s="17" t="str">
        <f>IF(AND(Table4[[#This Row],[Age]]&lt;=28,Table4[[#This Row],[Prefered foot]]="left",Table4[[#This Row],[Value]]&lt;10000000),"candidate","rejected")</f>
        <v>rejected</v>
      </c>
      <c r="R1010" s="17" t="str">
        <f>IF(OR(Table4[[#This Row],[Age]]&lt;=21,Table4[[#This Row],[Rating]]&gt;=85,Table4[[#This Row],[Height (cm)]]&gt;=187),"minimum","")</f>
        <v>minimum</v>
      </c>
    </row>
    <row r="1011" spans="10:18" x14ac:dyDescent="0.25">
      <c r="J1011" t="s">
        <v>907</v>
      </c>
      <c r="K1011">
        <v>22</v>
      </c>
      <c r="L1011">
        <v>73</v>
      </c>
      <c r="M1011">
        <v>188</v>
      </c>
      <c r="N1011">
        <v>80</v>
      </c>
      <c r="O1011" t="s">
        <v>2816</v>
      </c>
      <c r="P1011" s="16">
        <v>4400000</v>
      </c>
      <c r="Q1011" s="17" t="str">
        <f>IF(AND(Table4[[#This Row],[Age]]&lt;=28,Table4[[#This Row],[Prefered foot]]="left",Table4[[#This Row],[Value]]&lt;10000000),"candidate","rejected")</f>
        <v>rejected</v>
      </c>
      <c r="R1011" s="17" t="str">
        <f>IF(OR(Table4[[#This Row],[Age]]&lt;=21,Table4[[#This Row],[Rating]]&gt;=85,Table4[[#This Row],[Height (cm)]]&gt;=187),"minimum","")</f>
        <v>minimum</v>
      </c>
    </row>
    <row r="1012" spans="10:18" x14ac:dyDescent="0.25">
      <c r="J1012" t="s">
        <v>908</v>
      </c>
      <c r="K1012">
        <v>22</v>
      </c>
      <c r="L1012">
        <v>74</v>
      </c>
      <c r="M1012">
        <v>186</v>
      </c>
      <c r="N1012">
        <v>77</v>
      </c>
      <c r="O1012" t="s">
        <v>2816</v>
      </c>
      <c r="P1012" s="16">
        <v>9000000</v>
      </c>
      <c r="Q1012" s="17" t="str">
        <f>IF(AND(Table4[[#This Row],[Age]]&lt;=28,Table4[[#This Row],[Prefered foot]]="left",Table4[[#This Row],[Value]]&lt;10000000),"candidate","rejected")</f>
        <v>rejected</v>
      </c>
      <c r="R1012" s="17" t="str">
        <f>IF(OR(Table4[[#This Row],[Age]]&lt;=21,Table4[[#This Row],[Rating]]&gt;=85,Table4[[#This Row],[Height (cm)]]&gt;=187),"minimum","")</f>
        <v/>
      </c>
    </row>
    <row r="1013" spans="10:18" x14ac:dyDescent="0.25">
      <c r="J1013" t="s">
        <v>909</v>
      </c>
      <c r="K1013">
        <v>22</v>
      </c>
      <c r="L1013">
        <v>72</v>
      </c>
      <c r="M1013">
        <v>183</v>
      </c>
      <c r="N1013">
        <v>69</v>
      </c>
      <c r="O1013" t="s">
        <v>2817</v>
      </c>
      <c r="P1013" s="16">
        <v>5500000</v>
      </c>
      <c r="Q1013" s="17" t="str">
        <f>IF(AND(Table4[[#This Row],[Age]]&lt;=28,Table4[[#This Row],[Prefered foot]]="left",Table4[[#This Row],[Value]]&lt;10000000),"candidate","rejected")</f>
        <v>candidate</v>
      </c>
      <c r="R1013" s="17" t="str">
        <f>IF(OR(Table4[[#This Row],[Age]]&lt;=21,Table4[[#This Row],[Rating]]&gt;=85,Table4[[#This Row],[Height (cm)]]&gt;=187),"minimum","")</f>
        <v/>
      </c>
    </row>
    <row r="1014" spans="10:18" x14ac:dyDescent="0.25">
      <c r="J1014" t="s">
        <v>910</v>
      </c>
      <c r="K1014">
        <v>22</v>
      </c>
      <c r="L1014">
        <v>73</v>
      </c>
      <c r="M1014">
        <v>180</v>
      </c>
      <c r="N1014">
        <v>72</v>
      </c>
      <c r="O1014" t="s">
        <v>2816</v>
      </c>
      <c r="P1014" s="16">
        <v>6500000</v>
      </c>
      <c r="Q1014" s="17" t="str">
        <f>IF(AND(Table4[[#This Row],[Age]]&lt;=28,Table4[[#This Row],[Prefered foot]]="left",Table4[[#This Row],[Value]]&lt;10000000),"candidate","rejected")</f>
        <v>rejected</v>
      </c>
      <c r="R1014" s="17" t="str">
        <f>IF(OR(Table4[[#This Row],[Age]]&lt;=21,Table4[[#This Row],[Rating]]&gt;=85,Table4[[#This Row],[Height (cm)]]&gt;=187),"minimum","")</f>
        <v/>
      </c>
    </row>
    <row r="1015" spans="10:18" x14ac:dyDescent="0.25">
      <c r="J1015" t="s">
        <v>911</v>
      </c>
      <c r="K1015">
        <v>24</v>
      </c>
      <c r="L1015">
        <v>74</v>
      </c>
      <c r="M1015">
        <v>172</v>
      </c>
      <c r="N1015">
        <v>66</v>
      </c>
      <c r="O1015" t="s">
        <v>2816</v>
      </c>
      <c r="P1015" s="16">
        <v>11000000</v>
      </c>
      <c r="Q1015" s="17" t="str">
        <f>IF(AND(Table4[[#This Row],[Age]]&lt;=28,Table4[[#This Row],[Prefered foot]]="left",Table4[[#This Row],[Value]]&lt;10000000),"candidate","rejected")</f>
        <v>rejected</v>
      </c>
      <c r="R1015" s="17" t="str">
        <f>IF(OR(Table4[[#This Row],[Age]]&lt;=21,Table4[[#This Row],[Rating]]&gt;=85,Table4[[#This Row],[Height (cm)]]&gt;=187),"minimum","")</f>
        <v/>
      </c>
    </row>
    <row r="1016" spans="10:18" x14ac:dyDescent="0.25">
      <c r="J1016" t="s">
        <v>912</v>
      </c>
      <c r="K1016">
        <v>21</v>
      </c>
      <c r="L1016">
        <v>68</v>
      </c>
      <c r="M1016">
        <v>198</v>
      </c>
      <c r="N1016">
        <v>75</v>
      </c>
      <c r="O1016" t="s">
        <v>2816</v>
      </c>
      <c r="P1016" s="16">
        <v>2700000</v>
      </c>
      <c r="Q1016" s="17" t="str">
        <f>IF(AND(Table4[[#This Row],[Age]]&lt;=28,Table4[[#This Row],[Prefered foot]]="left",Table4[[#This Row],[Value]]&lt;10000000),"candidate","rejected")</f>
        <v>rejected</v>
      </c>
      <c r="R1016" s="17" t="str">
        <f>IF(OR(Table4[[#This Row],[Age]]&lt;=21,Table4[[#This Row],[Rating]]&gt;=85,Table4[[#This Row],[Height (cm)]]&gt;=187),"minimum","")</f>
        <v>minimum</v>
      </c>
    </row>
    <row r="1017" spans="10:18" x14ac:dyDescent="0.25">
      <c r="J1017" t="s">
        <v>913</v>
      </c>
      <c r="K1017">
        <v>20</v>
      </c>
      <c r="L1017">
        <v>70</v>
      </c>
      <c r="M1017">
        <v>191</v>
      </c>
      <c r="N1017">
        <v>77</v>
      </c>
      <c r="O1017" t="s">
        <v>2816</v>
      </c>
      <c r="P1017" s="16">
        <v>3300000</v>
      </c>
      <c r="Q1017" s="17" t="str">
        <f>IF(AND(Table4[[#This Row],[Age]]&lt;=28,Table4[[#This Row],[Prefered foot]]="left",Table4[[#This Row],[Value]]&lt;10000000),"candidate","rejected")</f>
        <v>rejected</v>
      </c>
      <c r="R1017" s="17" t="str">
        <f>IF(OR(Table4[[#This Row],[Age]]&lt;=21,Table4[[#This Row],[Rating]]&gt;=85,Table4[[#This Row],[Height (cm)]]&gt;=187),"minimum","")</f>
        <v>minimum</v>
      </c>
    </row>
    <row r="1018" spans="10:18" x14ac:dyDescent="0.25">
      <c r="J1018" t="s">
        <v>914</v>
      </c>
      <c r="K1018">
        <v>23</v>
      </c>
      <c r="L1018">
        <v>65</v>
      </c>
      <c r="M1018">
        <v>174</v>
      </c>
      <c r="N1018">
        <v>69</v>
      </c>
      <c r="O1018" t="s">
        <v>2817</v>
      </c>
      <c r="P1018" s="16">
        <v>0</v>
      </c>
      <c r="Q1018" s="17" t="str">
        <f>IF(AND(Table4[[#This Row],[Age]]&lt;=28,Table4[[#This Row],[Prefered foot]]="left",Table4[[#This Row],[Value]]&lt;10000000),"candidate","rejected")</f>
        <v>candidate</v>
      </c>
      <c r="R1018" s="17" t="str">
        <f>IF(OR(Table4[[#This Row],[Age]]&lt;=21,Table4[[#This Row],[Rating]]&gt;=85,Table4[[#This Row],[Height (cm)]]&gt;=187),"minimum","")</f>
        <v/>
      </c>
    </row>
    <row r="1019" spans="10:18" x14ac:dyDescent="0.25">
      <c r="J1019" t="s">
        <v>915</v>
      </c>
      <c r="K1019">
        <v>21</v>
      </c>
      <c r="L1019">
        <v>71</v>
      </c>
      <c r="M1019">
        <v>185</v>
      </c>
      <c r="N1019">
        <v>82</v>
      </c>
      <c r="O1019" t="s">
        <v>2816</v>
      </c>
      <c r="P1019" s="16">
        <v>4200000</v>
      </c>
      <c r="Q1019" s="17" t="str">
        <f>IF(AND(Table4[[#This Row],[Age]]&lt;=28,Table4[[#This Row],[Prefered foot]]="left",Table4[[#This Row],[Value]]&lt;10000000),"candidate","rejected")</f>
        <v>rejected</v>
      </c>
      <c r="R1019" s="17" t="str">
        <f>IF(OR(Table4[[#This Row],[Age]]&lt;=21,Table4[[#This Row],[Rating]]&gt;=85,Table4[[#This Row],[Height (cm)]]&gt;=187),"minimum","")</f>
        <v>minimum</v>
      </c>
    </row>
    <row r="1020" spans="10:18" x14ac:dyDescent="0.25">
      <c r="J1020" t="s">
        <v>916</v>
      </c>
      <c r="K1020">
        <v>22</v>
      </c>
      <c r="L1020">
        <v>76</v>
      </c>
      <c r="M1020">
        <v>176</v>
      </c>
      <c r="N1020">
        <v>71</v>
      </c>
      <c r="O1020" t="s">
        <v>2816</v>
      </c>
      <c r="P1020" s="16">
        <v>12500000</v>
      </c>
      <c r="Q1020" s="17" t="str">
        <f>IF(AND(Table4[[#This Row],[Age]]&lt;=28,Table4[[#This Row],[Prefered foot]]="left",Table4[[#This Row],[Value]]&lt;10000000),"candidate","rejected")</f>
        <v>rejected</v>
      </c>
      <c r="R1020" s="17" t="str">
        <f>IF(OR(Table4[[#This Row],[Age]]&lt;=21,Table4[[#This Row],[Rating]]&gt;=85,Table4[[#This Row],[Height (cm)]]&gt;=187),"minimum","")</f>
        <v/>
      </c>
    </row>
    <row r="1021" spans="10:18" x14ac:dyDescent="0.25">
      <c r="J1021" t="s">
        <v>917</v>
      </c>
      <c r="K1021">
        <v>22</v>
      </c>
      <c r="L1021">
        <v>75</v>
      </c>
      <c r="M1021">
        <v>194</v>
      </c>
      <c r="N1021">
        <v>86</v>
      </c>
      <c r="O1021" t="s">
        <v>2817</v>
      </c>
      <c r="P1021" s="16">
        <v>12000000</v>
      </c>
      <c r="Q1021" s="17" t="str">
        <f>IF(AND(Table4[[#This Row],[Age]]&lt;=28,Table4[[#This Row],[Prefered foot]]="left",Table4[[#This Row],[Value]]&lt;10000000),"candidate","rejected")</f>
        <v>rejected</v>
      </c>
      <c r="R1021" s="17" t="str">
        <f>IF(OR(Table4[[#This Row],[Age]]&lt;=21,Table4[[#This Row],[Rating]]&gt;=85,Table4[[#This Row],[Height (cm)]]&gt;=187),"minimum","")</f>
        <v>minimum</v>
      </c>
    </row>
    <row r="1022" spans="10:18" x14ac:dyDescent="0.25">
      <c r="J1022" t="s">
        <v>808</v>
      </c>
      <c r="K1022">
        <v>34</v>
      </c>
      <c r="L1022">
        <v>64</v>
      </c>
      <c r="M1022">
        <v>173</v>
      </c>
      <c r="N1022">
        <v>62</v>
      </c>
      <c r="O1022" t="s">
        <v>2817</v>
      </c>
      <c r="P1022" s="16">
        <v>275000</v>
      </c>
      <c r="Q1022" s="17" t="str">
        <f>IF(AND(Table4[[#This Row],[Age]]&lt;=28,Table4[[#This Row],[Prefered foot]]="left",Table4[[#This Row],[Value]]&lt;10000000),"candidate","rejected")</f>
        <v>rejected</v>
      </c>
      <c r="R1022" s="17" t="str">
        <f>IF(OR(Table4[[#This Row],[Age]]&lt;=21,Table4[[#This Row],[Rating]]&gt;=85,Table4[[#This Row],[Height (cm)]]&gt;=187),"minimum","")</f>
        <v/>
      </c>
    </row>
    <row r="1023" spans="10:18" x14ac:dyDescent="0.25">
      <c r="J1023" t="s">
        <v>918</v>
      </c>
      <c r="K1023">
        <v>36</v>
      </c>
      <c r="L1023">
        <v>77</v>
      </c>
      <c r="M1023">
        <v>185</v>
      </c>
      <c r="N1023">
        <v>77</v>
      </c>
      <c r="O1023" t="s">
        <v>2816</v>
      </c>
      <c r="P1023" s="16">
        <v>3600000</v>
      </c>
      <c r="Q1023" s="17" t="str">
        <f>IF(AND(Table4[[#This Row],[Age]]&lt;=28,Table4[[#This Row],[Prefered foot]]="left",Table4[[#This Row],[Value]]&lt;10000000),"candidate","rejected")</f>
        <v>rejected</v>
      </c>
      <c r="R1023" s="17" t="str">
        <f>IF(OR(Table4[[#This Row],[Age]]&lt;=21,Table4[[#This Row],[Rating]]&gt;=85,Table4[[#This Row],[Height (cm)]]&gt;=187),"minimum","")</f>
        <v/>
      </c>
    </row>
    <row r="1024" spans="10:18" x14ac:dyDescent="0.25">
      <c r="J1024" t="s">
        <v>919</v>
      </c>
      <c r="K1024">
        <v>37</v>
      </c>
      <c r="L1024">
        <v>83</v>
      </c>
      <c r="M1024">
        <v>193</v>
      </c>
      <c r="N1024">
        <v>80</v>
      </c>
      <c r="O1024" t="s">
        <v>2816</v>
      </c>
      <c r="P1024" s="16">
        <v>12500000</v>
      </c>
      <c r="Q1024" s="17" t="str">
        <f>IF(AND(Table4[[#This Row],[Age]]&lt;=28,Table4[[#This Row],[Prefered foot]]="left",Table4[[#This Row],[Value]]&lt;10000000),"candidate","rejected")</f>
        <v>rejected</v>
      </c>
      <c r="R1024" s="17" t="str">
        <f>IF(OR(Table4[[#This Row],[Age]]&lt;=21,Table4[[#This Row],[Rating]]&gt;=85,Table4[[#This Row],[Height (cm)]]&gt;=187),"minimum","")</f>
        <v>minimum</v>
      </c>
    </row>
    <row r="1025" spans="10:18" x14ac:dyDescent="0.25">
      <c r="J1025" t="s">
        <v>920</v>
      </c>
      <c r="K1025">
        <v>34</v>
      </c>
      <c r="L1025">
        <v>80</v>
      </c>
      <c r="M1025">
        <v>169</v>
      </c>
      <c r="N1025">
        <v>65</v>
      </c>
      <c r="O1025" t="s">
        <v>2816</v>
      </c>
      <c r="P1025" s="16">
        <v>10500000</v>
      </c>
      <c r="Q1025" s="17" t="str">
        <f>IF(AND(Table4[[#This Row],[Age]]&lt;=28,Table4[[#This Row],[Prefered foot]]="left",Table4[[#This Row],[Value]]&lt;10000000),"candidate","rejected")</f>
        <v>rejected</v>
      </c>
      <c r="R1025" s="17" t="str">
        <f>IF(OR(Table4[[#This Row],[Age]]&lt;=21,Table4[[#This Row],[Rating]]&gt;=85,Table4[[#This Row],[Height (cm)]]&gt;=187),"minimum","")</f>
        <v/>
      </c>
    </row>
    <row r="1026" spans="10:18" x14ac:dyDescent="0.25">
      <c r="J1026" t="s">
        <v>921</v>
      </c>
      <c r="K1026">
        <v>31</v>
      </c>
      <c r="L1026">
        <v>78</v>
      </c>
      <c r="M1026">
        <v>172</v>
      </c>
      <c r="N1026">
        <v>68</v>
      </c>
      <c r="O1026" t="s">
        <v>2816</v>
      </c>
      <c r="P1026" s="16">
        <v>14500000</v>
      </c>
      <c r="Q1026" s="17" t="str">
        <f>IF(AND(Table4[[#This Row],[Age]]&lt;=28,Table4[[#This Row],[Prefered foot]]="left",Table4[[#This Row],[Value]]&lt;10000000),"candidate","rejected")</f>
        <v>rejected</v>
      </c>
      <c r="R1026" s="17" t="str">
        <f>IF(OR(Table4[[#This Row],[Age]]&lt;=21,Table4[[#This Row],[Rating]]&gt;=85,Table4[[#This Row],[Height (cm)]]&gt;=187),"minimum","")</f>
        <v/>
      </c>
    </row>
    <row r="1027" spans="10:18" x14ac:dyDescent="0.25">
      <c r="J1027" t="s">
        <v>922</v>
      </c>
      <c r="K1027">
        <v>32</v>
      </c>
      <c r="L1027">
        <v>82</v>
      </c>
      <c r="M1027">
        <v>174</v>
      </c>
      <c r="N1027">
        <v>70</v>
      </c>
      <c r="O1027" t="s">
        <v>2816</v>
      </c>
      <c r="P1027" s="16">
        <v>24000000</v>
      </c>
      <c r="Q1027" s="17" t="str">
        <f>IF(AND(Table4[[#This Row],[Age]]&lt;=28,Table4[[#This Row],[Prefered foot]]="left",Table4[[#This Row],[Value]]&lt;10000000),"candidate","rejected")</f>
        <v>rejected</v>
      </c>
      <c r="R1027" s="17" t="str">
        <f>IF(OR(Table4[[#This Row],[Age]]&lt;=21,Table4[[#This Row],[Rating]]&gt;=85,Table4[[#This Row],[Height (cm)]]&gt;=187),"minimum","")</f>
        <v/>
      </c>
    </row>
    <row r="1028" spans="10:18" x14ac:dyDescent="0.25">
      <c r="J1028" t="s">
        <v>810</v>
      </c>
      <c r="K1028">
        <v>31</v>
      </c>
      <c r="L1028">
        <v>80</v>
      </c>
      <c r="M1028">
        <v>182</v>
      </c>
      <c r="N1028">
        <v>76</v>
      </c>
      <c r="O1028" t="s">
        <v>2816</v>
      </c>
      <c r="P1028" s="16">
        <v>17500000</v>
      </c>
      <c r="Q1028" s="17" t="str">
        <f>IF(AND(Table4[[#This Row],[Age]]&lt;=28,Table4[[#This Row],[Prefered foot]]="left",Table4[[#This Row],[Value]]&lt;10000000),"candidate","rejected")</f>
        <v>rejected</v>
      </c>
      <c r="R1028" s="17" t="str">
        <f>IF(OR(Table4[[#This Row],[Age]]&lt;=21,Table4[[#This Row],[Rating]]&gt;=85,Table4[[#This Row],[Height (cm)]]&gt;=187),"minimum","")</f>
        <v/>
      </c>
    </row>
    <row r="1029" spans="10:18" x14ac:dyDescent="0.25">
      <c r="J1029" t="s">
        <v>923</v>
      </c>
      <c r="K1029">
        <v>32</v>
      </c>
      <c r="L1029">
        <v>78</v>
      </c>
      <c r="M1029">
        <v>182</v>
      </c>
      <c r="N1029">
        <v>77</v>
      </c>
      <c r="O1029" t="s">
        <v>2816</v>
      </c>
      <c r="P1029" s="16">
        <v>11000000</v>
      </c>
      <c r="Q1029" s="17" t="str">
        <f>IF(AND(Table4[[#This Row],[Age]]&lt;=28,Table4[[#This Row],[Prefered foot]]="left",Table4[[#This Row],[Value]]&lt;10000000),"candidate","rejected")</f>
        <v>rejected</v>
      </c>
      <c r="R1029" s="17" t="str">
        <f>IF(OR(Table4[[#This Row],[Age]]&lt;=21,Table4[[#This Row],[Rating]]&gt;=85,Table4[[#This Row],[Height (cm)]]&gt;=187),"minimum","")</f>
        <v/>
      </c>
    </row>
    <row r="1030" spans="10:18" x14ac:dyDescent="0.25">
      <c r="J1030" t="s">
        <v>924</v>
      </c>
      <c r="K1030">
        <v>30</v>
      </c>
      <c r="L1030">
        <v>80</v>
      </c>
      <c r="M1030">
        <v>191</v>
      </c>
      <c r="N1030">
        <v>84</v>
      </c>
      <c r="O1030" t="s">
        <v>2816</v>
      </c>
      <c r="P1030" s="16">
        <v>29000000</v>
      </c>
      <c r="Q1030" s="17" t="str">
        <f>IF(AND(Table4[[#This Row],[Age]]&lt;=28,Table4[[#This Row],[Prefered foot]]="left",Table4[[#This Row],[Value]]&lt;10000000),"candidate","rejected")</f>
        <v>rejected</v>
      </c>
      <c r="R1030" s="17" t="str">
        <f>IF(OR(Table4[[#This Row],[Age]]&lt;=21,Table4[[#This Row],[Rating]]&gt;=85,Table4[[#This Row],[Height (cm)]]&gt;=187),"minimum","")</f>
        <v>minimum</v>
      </c>
    </row>
    <row r="1031" spans="10:18" x14ac:dyDescent="0.25">
      <c r="J1031" t="s">
        <v>925</v>
      </c>
      <c r="K1031">
        <v>30</v>
      </c>
      <c r="L1031">
        <v>84</v>
      </c>
      <c r="M1031">
        <v>183</v>
      </c>
      <c r="N1031">
        <v>74</v>
      </c>
      <c r="O1031" t="s">
        <v>2816</v>
      </c>
      <c r="P1031" s="16">
        <v>40500000</v>
      </c>
      <c r="Q1031" s="17" t="str">
        <f>IF(AND(Table4[[#This Row],[Age]]&lt;=28,Table4[[#This Row],[Prefered foot]]="left",Table4[[#This Row],[Value]]&lt;10000000),"candidate","rejected")</f>
        <v>rejected</v>
      </c>
      <c r="R1031" s="17" t="str">
        <f>IF(OR(Table4[[#This Row],[Age]]&lt;=21,Table4[[#This Row],[Rating]]&gt;=85,Table4[[#This Row],[Height (cm)]]&gt;=187),"minimum","")</f>
        <v/>
      </c>
    </row>
    <row r="1032" spans="10:18" x14ac:dyDescent="0.25">
      <c r="J1032" t="s">
        <v>926</v>
      </c>
      <c r="K1032">
        <v>31</v>
      </c>
      <c r="L1032">
        <v>80</v>
      </c>
      <c r="M1032">
        <v>183</v>
      </c>
      <c r="N1032">
        <v>83</v>
      </c>
      <c r="O1032" t="s">
        <v>2816</v>
      </c>
      <c r="P1032" s="16">
        <v>15000000</v>
      </c>
      <c r="Q1032" s="17" t="str">
        <f>IF(AND(Table4[[#This Row],[Age]]&lt;=28,Table4[[#This Row],[Prefered foot]]="left",Table4[[#This Row],[Value]]&lt;10000000),"candidate","rejected")</f>
        <v>rejected</v>
      </c>
      <c r="R1032" s="17" t="str">
        <f>IF(OR(Table4[[#This Row],[Age]]&lt;=21,Table4[[#This Row],[Rating]]&gt;=85,Table4[[#This Row],[Height (cm)]]&gt;=187),"minimum","")</f>
        <v/>
      </c>
    </row>
    <row r="1033" spans="10:18" x14ac:dyDescent="0.25">
      <c r="J1033" t="s">
        <v>927</v>
      </c>
      <c r="K1033">
        <v>29</v>
      </c>
      <c r="L1033">
        <v>79</v>
      </c>
      <c r="M1033">
        <v>177</v>
      </c>
      <c r="N1033">
        <v>73</v>
      </c>
      <c r="O1033" t="s">
        <v>2816</v>
      </c>
      <c r="P1033" s="16">
        <v>17500000</v>
      </c>
      <c r="Q1033" s="17" t="str">
        <f>IF(AND(Table4[[#This Row],[Age]]&lt;=28,Table4[[#This Row],[Prefered foot]]="left",Table4[[#This Row],[Value]]&lt;10000000),"candidate","rejected")</f>
        <v>rejected</v>
      </c>
      <c r="R1033" s="17" t="str">
        <f>IF(OR(Table4[[#This Row],[Age]]&lt;=21,Table4[[#This Row],[Rating]]&gt;=85,Table4[[#This Row],[Height (cm)]]&gt;=187),"minimum","")</f>
        <v/>
      </c>
    </row>
    <row r="1034" spans="10:18" x14ac:dyDescent="0.25">
      <c r="J1034" t="s">
        <v>928</v>
      </c>
      <c r="K1034">
        <v>30</v>
      </c>
      <c r="L1034">
        <v>80</v>
      </c>
      <c r="M1034">
        <v>186</v>
      </c>
      <c r="N1034">
        <v>75</v>
      </c>
      <c r="O1034" t="s">
        <v>2816</v>
      </c>
      <c r="P1034" s="16">
        <v>18000000</v>
      </c>
      <c r="Q1034" s="17" t="str">
        <f>IF(AND(Table4[[#This Row],[Age]]&lt;=28,Table4[[#This Row],[Prefered foot]]="left",Table4[[#This Row],[Value]]&lt;10000000),"candidate","rejected")</f>
        <v>rejected</v>
      </c>
      <c r="R1034" s="17" t="str">
        <f>IF(OR(Table4[[#This Row],[Age]]&lt;=21,Table4[[#This Row],[Rating]]&gt;=85,Table4[[#This Row],[Height (cm)]]&gt;=187),"minimum","")</f>
        <v/>
      </c>
    </row>
    <row r="1035" spans="10:18" x14ac:dyDescent="0.25">
      <c r="J1035" t="s">
        <v>815</v>
      </c>
      <c r="K1035">
        <v>29</v>
      </c>
      <c r="L1035">
        <v>76</v>
      </c>
      <c r="M1035">
        <v>185</v>
      </c>
      <c r="N1035">
        <v>80</v>
      </c>
      <c r="O1035" t="s">
        <v>2816</v>
      </c>
      <c r="P1035" s="16">
        <v>7500000</v>
      </c>
      <c r="Q1035" s="17" t="str">
        <f>IF(AND(Table4[[#This Row],[Age]]&lt;=28,Table4[[#This Row],[Prefered foot]]="left",Table4[[#This Row],[Value]]&lt;10000000),"candidate","rejected")</f>
        <v>rejected</v>
      </c>
      <c r="R1035" s="17" t="str">
        <f>IF(OR(Table4[[#This Row],[Age]]&lt;=21,Table4[[#This Row],[Rating]]&gt;=85,Table4[[#This Row],[Height (cm)]]&gt;=187),"minimum","")</f>
        <v/>
      </c>
    </row>
    <row r="1036" spans="10:18" x14ac:dyDescent="0.25">
      <c r="J1036" t="s">
        <v>929</v>
      </c>
      <c r="K1036">
        <v>27</v>
      </c>
      <c r="L1036">
        <v>77</v>
      </c>
      <c r="M1036">
        <v>177</v>
      </c>
      <c r="N1036">
        <v>70</v>
      </c>
      <c r="O1036" t="s">
        <v>2816</v>
      </c>
      <c r="P1036" s="16">
        <v>11000000</v>
      </c>
      <c r="Q1036" s="17" t="str">
        <f>IF(AND(Table4[[#This Row],[Age]]&lt;=28,Table4[[#This Row],[Prefered foot]]="left",Table4[[#This Row],[Value]]&lt;10000000),"candidate","rejected")</f>
        <v>rejected</v>
      </c>
      <c r="R1036" s="17" t="str">
        <f>IF(OR(Table4[[#This Row],[Age]]&lt;=21,Table4[[#This Row],[Rating]]&gt;=85,Table4[[#This Row],[Height (cm)]]&gt;=187),"minimum","")</f>
        <v/>
      </c>
    </row>
    <row r="1037" spans="10:18" x14ac:dyDescent="0.25">
      <c r="J1037" t="s">
        <v>930</v>
      </c>
      <c r="K1037">
        <v>29</v>
      </c>
      <c r="L1037">
        <v>82</v>
      </c>
      <c r="M1037">
        <v>191</v>
      </c>
      <c r="N1037">
        <v>75</v>
      </c>
      <c r="O1037" t="s">
        <v>2817</v>
      </c>
      <c r="P1037" s="16">
        <v>30000000</v>
      </c>
      <c r="Q1037" s="17" t="str">
        <f>IF(AND(Table4[[#This Row],[Age]]&lt;=28,Table4[[#This Row],[Prefered foot]]="left",Table4[[#This Row],[Value]]&lt;10000000),"candidate","rejected")</f>
        <v>rejected</v>
      </c>
      <c r="R1037" s="17" t="str">
        <f>IF(OR(Table4[[#This Row],[Age]]&lt;=21,Table4[[#This Row],[Rating]]&gt;=85,Table4[[#This Row],[Height (cm)]]&gt;=187),"minimum","")</f>
        <v>minimum</v>
      </c>
    </row>
    <row r="1038" spans="10:18" x14ac:dyDescent="0.25">
      <c r="J1038" t="s">
        <v>931</v>
      </c>
      <c r="K1038">
        <v>27</v>
      </c>
      <c r="L1038">
        <v>76</v>
      </c>
      <c r="M1038">
        <v>183</v>
      </c>
      <c r="N1038">
        <v>81</v>
      </c>
      <c r="O1038" t="s">
        <v>2816</v>
      </c>
      <c r="P1038" s="16">
        <v>8000000</v>
      </c>
      <c r="Q1038" s="17" t="str">
        <f>IF(AND(Table4[[#This Row],[Age]]&lt;=28,Table4[[#This Row],[Prefered foot]]="left",Table4[[#This Row],[Value]]&lt;10000000),"candidate","rejected")</f>
        <v>rejected</v>
      </c>
      <c r="R1038" s="17" t="str">
        <f>IF(OR(Table4[[#This Row],[Age]]&lt;=21,Table4[[#This Row],[Rating]]&gt;=85,Table4[[#This Row],[Height (cm)]]&gt;=187),"minimum","")</f>
        <v/>
      </c>
    </row>
    <row r="1039" spans="10:18" x14ac:dyDescent="0.25">
      <c r="J1039" t="s">
        <v>932</v>
      </c>
      <c r="K1039">
        <v>28</v>
      </c>
      <c r="L1039">
        <v>82</v>
      </c>
      <c r="M1039">
        <v>173</v>
      </c>
      <c r="N1039">
        <v>63</v>
      </c>
      <c r="O1039" t="s">
        <v>2816</v>
      </c>
      <c r="P1039" s="16">
        <v>30500000</v>
      </c>
      <c r="Q1039" s="17" t="str">
        <f>IF(AND(Table4[[#This Row],[Age]]&lt;=28,Table4[[#This Row],[Prefered foot]]="left",Table4[[#This Row],[Value]]&lt;10000000),"candidate","rejected")</f>
        <v>rejected</v>
      </c>
      <c r="R1039" s="17" t="str">
        <f>IF(OR(Table4[[#This Row],[Age]]&lt;=21,Table4[[#This Row],[Rating]]&gt;=85,Table4[[#This Row],[Height (cm)]]&gt;=187),"minimum","")</f>
        <v/>
      </c>
    </row>
    <row r="1040" spans="10:18" x14ac:dyDescent="0.25">
      <c r="J1040" t="s">
        <v>933</v>
      </c>
      <c r="K1040">
        <v>27</v>
      </c>
      <c r="L1040">
        <v>77</v>
      </c>
      <c r="M1040">
        <v>185</v>
      </c>
      <c r="N1040">
        <v>75</v>
      </c>
      <c r="O1040" t="s">
        <v>2816</v>
      </c>
      <c r="P1040" s="16">
        <v>11000000</v>
      </c>
      <c r="Q1040" s="17" t="str">
        <f>IF(AND(Table4[[#This Row],[Age]]&lt;=28,Table4[[#This Row],[Prefered foot]]="left",Table4[[#This Row],[Value]]&lt;10000000),"candidate","rejected")</f>
        <v>rejected</v>
      </c>
      <c r="R1040" s="17" t="str">
        <f>IF(OR(Table4[[#This Row],[Age]]&lt;=21,Table4[[#This Row],[Rating]]&gt;=85,Table4[[#This Row],[Height (cm)]]&gt;=187),"minimum","")</f>
        <v/>
      </c>
    </row>
    <row r="1041" spans="10:18" x14ac:dyDescent="0.25">
      <c r="J1041" t="s">
        <v>934</v>
      </c>
      <c r="K1041">
        <v>27</v>
      </c>
      <c r="L1041">
        <v>81</v>
      </c>
      <c r="M1041">
        <v>191</v>
      </c>
      <c r="N1041">
        <v>88</v>
      </c>
      <c r="O1041" t="s">
        <v>2816</v>
      </c>
      <c r="P1041" s="16">
        <v>27500000</v>
      </c>
      <c r="Q1041" s="17" t="str">
        <f>IF(AND(Table4[[#This Row],[Age]]&lt;=28,Table4[[#This Row],[Prefered foot]]="left",Table4[[#This Row],[Value]]&lt;10000000),"candidate","rejected")</f>
        <v>rejected</v>
      </c>
      <c r="R1041" s="17" t="str">
        <f>IF(OR(Table4[[#This Row],[Age]]&lt;=21,Table4[[#This Row],[Rating]]&gt;=85,Table4[[#This Row],[Height (cm)]]&gt;=187),"minimum","")</f>
        <v>minimum</v>
      </c>
    </row>
    <row r="1042" spans="10:18" x14ac:dyDescent="0.25">
      <c r="J1042" t="s">
        <v>935</v>
      </c>
      <c r="K1042">
        <v>27</v>
      </c>
      <c r="L1042">
        <v>87</v>
      </c>
      <c r="M1042">
        <v>191</v>
      </c>
      <c r="N1042">
        <v>89</v>
      </c>
      <c r="O1042" t="s">
        <v>2816</v>
      </c>
      <c r="P1042" s="16">
        <v>78000000</v>
      </c>
      <c r="Q1042" s="17" t="str">
        <f>IF(AND(Table4[[#This Row],[Age]]&lt;=28,Table4[[#This Row],[Prefered foot]]="left",Table4[[#This Row],[Value]]&lt;10000000),"candidate","rejected")</f>
        <v>rejected</v>
      </c>
      <c r="R1042" s="17" t="str">
        <f>IF(OR(Table4[[#This Row],[Age]]&lt;=21,Table4[[#This Row],[Rating]]&gt;=85,Table4[[#This Row],[Height (cm)]]&gt;=187),"minimum","")</f>
        <v>minimum</v>
      </c>
    </row>
    <row r="1043" spans="10:18" x14ac:dyDescent="0.25">
      <c r="J1043" t="s">
        <v>824</v>
      </c>
      <c r="K1043">
        <v>27</v>
      </c>
      <c r="L1043">
        <v>76</v>
      </c>
      <c r="M1043">
        <v>178</v>
      </c>
      <c r="N1043">
        <v>68</v>
      </c>
      <c r="O1043" t="s">
        <v>2816</v>
      </c>
      <c r="P1043" s="16">
        <v>11000000</v>
      </c>
      <c r="Q1043" s="17" t="str">
        <f>IF(AND(Table4[[#This Row],[Age]]&lt;=28,Table4[[#This Row],[Prefered foot]]="left",Table4[[#This Row],[Value]]&lt;10000000),"candidate","rejected")</f>
        <v>rejected</v>
      </c>
      <c r="R1043" s="17" t="str">
        <f>IF(OR(Table4[[#This Row],[Age]]&lt;=21,Table4[[#This Row],[Rating]]&gt;=85,Table4[[#This Row],[Height (cm)]]&gt;=187),"minimum","")</f>
        <v/>
      </c>
    </row>
    <row r="1044" spans="10:18" x14ac:dyDescent="0.25">
      <c r="J1044" t="s">
        <v>936</v>
      </c>
      <c r="K1044">
        <v>27</v>
      </c>
      <c r="L1044">
        <v>75</v>
      </c>
      <c r="M1044">
        <v>180</v>
      </c>
      <c r="N1044">
        <v>69</v>
      </c>
      <c r="O1044" t="s">
        <v>2816</v>
      </c>
      <c r="P1044" s="16">
        <v>6000000</v>
      </c>
      <c r="Q1044" s="17" t="str">
        <f>IF(AND(Table4[[#This Row],[Age]]&lt;=28,Table4[[#This Row],[Prefered foot]]="left",Table4[[#This Row],[Value]]&lt;10000000),"candidate","rejected")</f>
        <v>rejected</v>
      </c>
      <c r="R1044" s="17" t="str">
        <f>IF(OR(Table4[[#This Row],[Age]]&lt;=21,Table4[[#This Row],[Rating]]&gt;=85,Table4[[#This Row],[Height (cm)]]&gt;=187),"minimum","")</f>
        <v/>
      </c>
    </row>
    <row r="1045" spans="10:18" x14ac:dyDescent="0.25">
      <c r="J1045" t="s">
        <v>937</v>
      </c>
      <c r="K1045">
        <v>26</v>
      </c>
      <c r="L1045">
        <v>74</v>
      </c>
      <c r="M1045">
        <v>172</v>
      </c>
      <c r="N1045">
        <v>69</v>
      </c>
      <c r="O1045" t="s">
        <v>2816</v>
      </c>
      <c r="P1045" s="16">
        <v>5000000</v>
      </c>
      <c r="Q1045" s="17" t="str">
        <f>IF(AND(Table4[[#This Row],[Age]]&lt;=28,Table4[[#This Row],[Prefered foot]]="left",Table4[[#This Row],[Value]]&lt;10000000),"candidate","rejected")</f>
        <v>rejected</v>
      </c>
      <c r="R1045" s="17" t="str">
        <f>IF(OR(Table4[[#This Row],[Age]]&lt;=21,Table4[[#This Row],[Rating]]&gt;=85,Table4[[#This Row],[Height (cm)]]&gt;=187),"minimum","")</f>
        <v/>
      </c>
    </row>
    <row r="1046" spans="10:18" x14ac:dyDescent="0.25">
      <c r="J1046" t="s">
        <v>938</v>
      </c>
      <c r="K1046">
        <v>26</v>
      </c>
      <c r="L1046">
        <v>82</v>
      </c>
      <c r="M1046">
        <v>172</v>
      </c>
      <c r="N1046">
        <v>74</v>
      </c>
      <c r="O1046" t="s">
        <v>2817</v>
      </c>
      <c r="P1046" s="16">
        <v>33500000</v>
      </c>
      <c r="Q1046" s="17" t="str">
        <f>IF(AND(Table4[[#This Row],[Age]]&lt;=28,Table4[[#This Row],[Prefered foot]]="left",Table4[[#This Row],[Value]]&lt;10000000),"candidate","rejected")</f>
        <v>rejected</v>
      </c>
      <c r="R1046" s="17" t="str">
        <f>IF(OR(Table4[[#This Row],[Age]]&lt;=21,Table4[[#This Row],[Rating]]&gt;=85,Table4[[#This Row],[Height (cm)]]&gt;=187),"minimum","")</f>
        <v/>
      </c>
    </row>
    <row r="1047" spans="10:18" x14ac:dyDescent="0.25">
      <c r="J1047" t="s">
        <v>939</v>
      </c>
      <c r="K1047">
        <v>26</v>
      </c>
      <c r="L1047">
        <v>79</v>
      </c>
      <c r="M1047">
        <v>183</v>
      </c>
      <c r="N1047">
        <v>77</v>
      </c>
      <c r="O1047" t="s">
        <v>2816</v>
      </c>
      <c r="P1047" s="16">
        <v>20500000</v>
      </c>
      <c r="Q1047" s="17" t="str">
        <f>IF(AND(Table4[[#This Row],[Age]]&lt;=28,Table4[[#This Row],[Prefered foot]]="left",Table4[[#This Row],[Value]]&lt;10000000),"candidate","rejected")</f>
        <v>rejected</v>
      </c>
      <c r="R1047" s="17" t="str">
        <f>IF(OR(Table4[[#This Row],[Age]]&lt;=21,Table4[[#This Row],[Rating]]&gt;=85,Table4[[#This Row],[Height (cm)]]&gt;=187),"minimum","")</f>
        <v/>
      </c>
    </row>
    <row r="1048" spans="10:18" x14ac:dyDescent="0.25">
      <c r="J1048" t="s">
        <v>940</v>
      </c>
      <c r="K1048">
        <v>31</v>
      </c>
      <c r="L1048">
        <v>83</v>
      </c>
      <c r="M1048">
        <v>172</v>
      </c>
      <c r="N1048">
        <v>69</v>
      </c>
      <c r="O1048" t="s">
        <v>2817</v>
      </c>
      <c r="P1048" s="16">
        <v>26500000</v>
      </c>
      <c r="Q1048" s="17" t="str">
        <f>IF(AND(Table4[[#This Row],[Age]]&lt;=28,Table4[[#This Row],[Prefered foot]]="left",Table4[[#This Row],[Value]]&lt;10000000),"candidate","rejected")</f>
        <v>rejected</v>
      </c>
      <c r="R1048" s="17" t="str">
        <f>IF(OR(Table4[[#This Row],[Age]]&lt;=21,Table4[[#This Row],[Rating]]&gt;=85,Table4[[#This Row],[Height (cm)]]&gt;=187),"minimum","")</f>
        <v/>
      </c>
    </row>
    <row r="1049" spans="10:18" x14ac:dyDescent="0.25">
      <c r="J1049" t="s">
        <v>941</v>
      </c>
      <c r="K1049">
        <v>26</v>
      </c>
      <c r="L1049">
        <v>81</v>
      </c>
      <c r="M1049">
        <v>175</v>
      </c>
      <c r="N1049">
        <v>70</v>
      </c>
      <c r="O1049" t="s">
        <v>2817</v>
      </c>
      <c r="P1049" s="16">
        <v>28000000</v>
      </c>
      <c r="Q1049" s="17" t="str">
        <f>IF(AND(Table4[[#This Row],[Age]]&lt;=28,Table4[[#This Row],[Prefered foot]]="left",Table4[[#This Row],[Value]]&lt;10000000),"candidate","rejected")</f>
        <v>rejected</v>
      </c>
      <c r="R1049" s="17" t="str">
        <f>IF(OR(Table4[[#This Row],[Age]]&lt;=21,Table4[[#This Row],[Rating]]&gt;=85,Table4[[#This Row],[Height (cm)]]&gt;=187),"minimum","")</f>
        <v/>
      </c>
    </row>
    <row r="1050" spans="10:18" x14ac:dyDescent="0.25">
      <c r="J1050" t="s">
        <v>942</v>
      </c>
      <c r="K1050">
        <v>28</v>
      </c>
      <c r="L1050">
        <v>75</v>
      </c>
      <c r="M1050">
        <v>188</v>
      </c>
      <c r="N1050">
        <v>81</v>
      </c>
      <c r="O1050" t="s">
        <v>2816</v>
      </c>
      <c r="P1050" s="16">
        <v>5000000</v>
      </c>
      <c r="Q1050" s="17" t="str">
        <f>IF(AND(Table4[[#This Row],[Age]]&lt;=28,Table4[[#This Row],[Prefered foot]]="left",Table4[[#This Row],[Value]]&lt;10000000),"candidate","rejected")</f>
        <v>rejected</v>
      </c>
      <c r="R1050" s="17" t="str">
        <f>IF(OR(Table4[[#This Row],[Age]]&lt;=21,Table4[[#This Row],[Rating]]&gt;=85,Table4[[#This Row],[Height (cm)]]&gt;=187),"minimum","")</f>
        <v>minimum</v>
      </c>
    </row>
    <row r="1051" spans="10:18" x14ac:dyDescent="0.25">
      <c r="J1051" t="s">
        <v>751</v>
      </c>
      <c r="K1051">
        <v>26</v>
      </c>
      <c r="L1051">
        <v>80</v>
      </c>
      <c r="M1051">
        <v>188</v>
      </c>
      <c r="N1051">
        <v>77</v>
      </c>
      <c r="O1051" t="s">
        <v>2816</v>
      </c>
      <c r="P1051" s="16">
        <v>24500000</v>
      </c>
      <c r="Q1051" s="17" t="str">
        <f>IF(AND(Table4[[#This Row],[Age]]&lt;=28,Table4[[#This Row],[Prefered foot]]="left",Table4[[#This Row],[Value]]&lt;10000000),"candidate","rejected")</f>
        <v>rejected</v>
      </c>
      <c r="R1051" s="17" t="str">
        <f>IF(OR(Table4[[#This Row],[Age]]&lt;=21,Table4[[#This Row],[Rating]]&gt;=85,Table4[[#This Row],[Height (cm)]]&gt;=187),"minimum","")</f>
        <v>minimum</v>
      </c>
    </row>
    <row r="1052" spans="10:18" x14ac:dyDescent="0.25">
      <c r="J1052" t="s">
        <v>943</v>
      </c>
      <c r="K1052">
        <v>26</v>
      </c>
      <c r="L1052">
        <v>80</v>
      </c>
      <c r="M1052">
        <v>180</v>
      </c>
      <c r="N1052">
        <v>73</v>
      </c>
      <c r="O1052" t="s">
        <v>2817</v>
      </c>
      <c r="P1052" s="16">
        <v>24000000</v>
      </c>
      <c r="Q1052" s="17" t="str">
        <f>IF(AND(Table4[[#This Row],[Age]]&lt;=28,Table4[[#This Row],[Prefered foot]]="left",Table4[[#This Row],[Value]]&lt;10000000),"candidate","rejected")</f>
        <v>rejected</v>
      </c>
      <c r="R1052" s="17" t="str">
        <f>IF(OR(Table4[[#This Row],[Age]]&lt;=21,Table4[[#This Row],[Rating]]&gt;=85,Table4[[#This Row],[Height (cm)]]&gt;=187),"minimum","")</f>
        <v/>
      </c>
    </row>
    <row r="1053" spans="10:18" x14ac:dyDescent="0.25">
      <c r="J1053" t="s">
        <v>944</v>
      </c>
      <c r="K1053">
        <v>27</v>
      </c>
      <c r="L1053">
        <v>83</v>
      </c>
      <c r="M1053">
        <v>190</v>
      </c>
      <c r="N1053">
        <v>93</v>
      </c>
      <c r="O1053" t="s">
        <v>2816</v>
      </c>
      <c r="P1053" s="16">
        <v>31000000</v>
      </c>
      <c r="Q1053" s="17" t="str">
        <f>IF(AND(Table4[[#This Row],[Age]]&lt;=28,Table4[[#This Row],[Prefered foot]]="left",Table4[[#This Row],[Value]]&lt;10000000),"candidate","rejected")</f>
        <v>rejected</v>
      </c>
      <c r="R1053" s="17" t="str">
        <f>IF(OR(Table4[[#This Row],[Age]]&lt;=21,Table4[[#This Row],[Rating]]&gt;=85,Table4[[#This Row],[Height (cm)]]&gt;=187),"minimum","")</f>
        <v>minimum</v>
      </c>
    </row>
    <row r="1054" spans="10:18" x14ac:dyDescent="0.25">
      <c r="J1054" t="s">
        <v>862</v>
      </c>
      <c r="K1054">
        <v>27</v>
      </c>
      <c r="L1054">
        <v>81</v>
      </c>
      <c r="M1054">
        <v>184</v>
      </c>
      <c r="N1054">
        <v>83</v>
      </c>
      <c r="O1054" t="s">
        <v>2816</v>
      </c>
      <c r="P1054" s="16">
        <v>26500000</v>
      </c>
      <c r="Q1054" s="17" t="str">
        <f>IF(AND(Table4[[#This Row],[Age]]&lt;=28,Table4[[#This Row],[Prefered foot]]="left",Table4[[#This Row],[Value]]&lt;10000000),"candidate","rejected")</f>
        <v>rejected</v>
      </c>
      <c r="R1054" s="17" t="str">
        <f>IF(OR(Table4[[#This Row],[Age]]&lt;=21,Table4[[#This Row],[Rating]]&gt;=85,Table4[[#This Row],[Height (cm)]]&gt;=187),"minimum","")</f>
        <v/>
      </c>
    </row>
    <row r="1055" spans="10:18" x14ac:dyDescent="0.25">
      <c r="J1055" t="s">
        <v>863</v>
      </c>
      <c r="K1055">
        <v>26</v>
      </c>
      <c r="L1055">
        <v>78</v>
      </c>
      <c r="M1055">
        <v>182</v>
      </c>
      <c r="N1055">
        <v>74</v>
      </c>
      <c r="O1055" t="s">
        <v>2816</v>
      </c>
      <c r="P1055" s="16">
        <v>17000000</v>
      </c>
      <c r="Q1055" s="17" t="str">
        <f>IF(AND(Table4[[#This Row],[Age]]&lt;=28,Table4[[#This Row],[Prefered foot]]="left",Table4[[#This Row],[Value]]&lt;10000000),"candidate","rejected")</f>
        <v>rejected</v>
      </c>
      <c r="R1055" s="17" t="str">
        <f>IF(OR(Table4[[#This Row],[Age]]&lt;=21,Table4[[#This Row],[Rating]]&gt;=85,Table4[[#This Row],[Height (cm)]]&gt;=187),"minimum","")</f>
        <v/>
      </c>
    </row>
    <row r="1056" spans="10:18" x14ac:dyDescent="0.25">
      <c r="J1056" t="s">
        <v>864</v>
      </c>
      <c r="K1056">
        <v>25</v>
      </c>
      <c r="L1056">
        <v>79</v>
      </c>
      <c r="M1056">
        <v>197</v>
      </c>
      <c r="N1056">
        <v>90</v>
      </c>
      <c r="O1056" t="s">
        <v>2816</v>
      </c>
      <c r="P1056" s="16">
        <v>18000000</v>
      </c>
      <c r="Q1056" s="17" t="str">
        <f>IF(AND(Table4[[#This Row],[Age]]&lt;=28,Table4[[#This Row],[Prefered foot]]="left",Table4[[#This Row],[Value]]&lt;10000000),"candidate","rejected")</f>
        <v>rejected</v>
      </c>
      <c r="R1056" s="17" t="str">
        <f>IF(OR(Table4[[#This Row],[Age]]&lt;=21,Table4[[#This Row],[Rating]]&gt;=85,Table4[[#This Row],[Height (cm)]]&gt;=187),"minimum","")</f>
        <v>minimum</v>
      </c>
    </row>
    <row r="1057" spans="10:18" x14ac:dyDescent="0.25">
      <c r="J1057" t="s">
        <v>758</v>
      </c>
      <c r="K1057">
        <v>26</v>
      </c>
      <c r="L1057">
        <v>79</v>
      </c>
      <c r="M1057">
        <v>190</v>
      </c>
      <c r="N1057">
        <v>81</v>
      </c>
      <c r="O1057" t="s">
        <v>2816</v>
      </c>
      <c r="P1057" s="16">
        <v>20500000</v>
      </c>
      <c r="Q1057" s="17" t="str">
        <f>IF(AND(Table4[[#This Row],[Age]]&lt;=28,Table4[[#This Row],[Prefered foot]]="left",Table4[[#This Row],[Value]]&lt;10000000),"candidate","rejected")</f>
        <v>rejected</v>
      </c>
      <c r="R1057" s="17" t="str">
        <f>IF(OR(Table4[[#This Row],[Age]]&lt;=21,Table4[[#This Row],[Rating]]&gt;=85,Table4[[#This Row],[Height (cm)]]&gt;=187),"minimum","")</f>
        <v>minimum</v>
      </c>
    </row>
    <row r="1058" spans="10:18" x14ac:dyDescent="0.25">
      <c r="J1058" t="s">
        <v>840</v>
      </c>
      <c r="K1058">
        <v>21</v>
      </c>
      <c r="L1058">
        <v>71</v>
      </c>
      <c r="M1058">
        <v>188</v>
      </c>
      <c r="N1058">
        <v>76</v>
      </c>
      <c r="O1058" t="s">
        <v>2816</v>
      </c>
      <c r="P1058" s="16">
        <v>4200000</v>
      </c>
      <c r="Q1058" s="17" t="str">
        <f>IF(AND(Table4[[#This Row],[Age]]&lt;=28,Table4[[#This Row],[Prefered foot]]="left",Table4[[#This Row],[Value]]&lt;10000000),"candidate","rejected")</f>
        <v>rejected</v>
      </c>
      <c r="R1058" s="17" t="str">
        <f>IF(OR(Table4[[#This Row],[Age]]&lt;=21,Table4[[#This Row],[Rating]]&gt;=85,Table4[[#This Row],[Height (cm)]]&gt;=187),"minimum","")</f>
        <v>minimum</v>
      </c>
    </row>
    <row r="1059" spans="10:18" x14ac:dyDescent="0.25">
      <c r="J1059" t="s">
        <v>945</v>
      </c>
      <c r="K1059">
        <v>20</v>
      </c>
      <c r="L1059">
        <v>70</v>
      </c>
      <c r="M1059">
        <v>180</v>
      </c>
      <c r="N1059">
        <v>72</v>
      </c>
      <c r="O1059" t="s">
        <v>2817</v>
      </c>
      <c r="P1059" s="16">
        <v>3500000</v>
      </c>
      <c r="Q1059" s="17" t="str">
        <f>IF(AND(Table4[[#This Row],[Age]]&lt;=28,Table4[[#This Row],[Prefered foot]]="left",Table4[[#This Row],[Value]]&lt;10000000),"candidate","rejected")</f>
        <v>candidate</v>
      </c>
      <c r="R1059" s="17" t="str">
        <f>IF(OR(Table4[[#This Row],[Age]]&lt;=21,Table4[[#This Row],[Rating]]&gt;=85,Table4[[#This Row],[Height (cm)]]&gt;=187),"minimum","")</f>
        <v>minimum</v>
      </c>
    </row>
    <row r="1060" spans="10:18" x14ac:dyDescent="0.25">
      <c r="J1060" t="s">
        <v>946</v>
      </c>
      <c r="K1060">
        <v>18</v>
      </c>
      <c r="L1060">
        <v>66</v>
      </c>
      <c r="M1060">
        <v>186</v>
      </c>
      <c r="N1060">
        <v>74</v>
      </c>
      <c r="O1060" t="s">
        <v>2816</v>
      </c>
      <c r="P1060" s="16">
        <v>1900000</v>
      </c>
      <c r="Q1060" s="17" t="str">
        <f>IF(AND(Table4[[#This Row],[Age]]&lt;=28,Table4[[#This Row],[Prefered foot]]="left",Table4[[#This Row],[Value]]&lt;10000000),"candidate","rejected")</f>
        <v>rejected</v>
      </c>
      <c r="R1060" s="17" t="str">
        <f>IF(OR(Table4[[#This Row],[Age]]&lt;=21,Table4[[#This Row],[Rating]]&gt;=85,Table4[[#This Row],[Height (cm)]]&gt;=187),"minimum","")</f>
        <v>minimum</v>
      </c>
    </row>
    <row r="1061" spans="10:18" x14ac:dyDescent="0.25">
      <c r="J1061" t="s">
        <v>947</v>
      </c>
      <c r="K1061">
        <v>22</v>
      </c>
      <c r="L1061">
        <v>77</v>
      </c>
      <c r="M1061">
        <v>182</v>
      </c>
      <c r="N1061">
        <v>77</v>
      </c>
      <c r="O1061" t="s">
        <v>2817</v>
      </c>
      <c r="P1061" s="16">
        <v>23500000</v>
      </c>
      <c r="Q1061" s="17" t="str">
        <f>IF(AND(Table4[[#This Row],[Age]]&lt;=28,Table4[[#This Row],[Prefered foot]]="left",Table4[[#This Row],[Value]]&lt;10000000),"candidate","rejected")</f>
        <v>rejected</v>
      </c>
      <c r="R1061" s="17" t="str">
        <f>IF(OR(Table4[[#This Row],[Age]]&lt;=21,Table4[[#This Row],[Rating]]&gt;=85,Table4[[#This Row],[Height (cm)]]&gt;=187),"minimum","")</f>
        <v/>
      </c>
    </row>
    <row r="1062" spans="10:18" x14ac:dyDescent="0.25">
      <c r="J1062" t="s">
        <v>948</v>
      </c>
      <c r="K1062">
        <v>19</v>
      </c>
      <c r="L1062">
        <v>64</v>
      </c>
      <c r="M1062">
        <v>192</v>
      </c>
      <c r="N1062">
        <v>94</v>
      </c>
      <c r="O1062" t="s">
        <v>2816</v>
      </c>
      <c r="P1062" s="16">
        <v>1500000</v>
      </c>
      <c r="Q1062" s="17" t="str">
        <f>IF(AND(Table4[[#This Row],[Age]]&lt;=28,Table4[[#This Row],[Prefered foot]]="left",Table4[[#This Row],[Value]]&lt;10000000),"candidate","rejected")</f>
        <v>rejected</v>
      </c>
      <c r="R1062" s="17" t="str">
        <f>IF(OR(Table4[[#This Row],[Age]]&lt;=21,Table4[[#This Row],[Rating]]&gt;=85,Table4[[#This Row],[Height (cm)]]&gt;=187),"minimum","")</f>
        <v>minimum</v>
      </c>
    </row>
    <row r="1063" spans="10:18" x14ac:dyDescent="0.25">
      <c r="J1063" t="s">
        <v>949</v>
      </c>
      <c r="K1063">
        <v>20</v>
      </c>
      <c r="L1063">
        <v>69</v>
      </c>
      <c r="M1063">
        <v>183</v>
      </c>
      <c r="N1063">
        <v>70</v>
      </c>
      <c r="O1063" t="s">
        <v>2816</v>
      </c>
      <c r="P1063" s="16">
        <v>2900000</v>
      </c>
      <c r="Q1063" s="17" t="str">
        <f>IF(AND(Table4[[#This Row],[Age]]&lt;=28,Table4[[#This Row],[Prefered foot]]="left",Table4[[#This Row],[Value]]&lt;10000000),"candidate","rejected")</f>
        <v>rejected</v>
      </c>
      <c r="R1063" s="17" t="str">
        <f>IF(OR(Table4[[#This Row],[Age]]&lt;=21,Table4[[#This Row],[Rating]]&gt;=85,Table4[[#This Row],[Height (cm)]]&gt;=187),"minimum","")</f>
        <v>minimum</v>
      </c>
    </row>
    <row r="1064" spans="10:18" x14ac:dyDescent="0.25">
      <c r="J1064" t="s">
        <v>950</v>
      </c>
      <c r="K1064">
        <v>18</v>
      </c>
      <c r="L1064">
        <v>70</v>
      </c>
      <c r="M1064">
        <v>189</v>
      </c>
      <c r="N1064">
        <v>70</v>
      </c>
      <c r="O1064" t="s">
        <v>2817</v>
      </c>
      <c r="P1064" s="16">
        <v>3700000</v>
      </c>
      <c r="Q1064" s="17" t="str">
        <f>IF(AND(Table4[[#This Row],[Age]]&lt;=28,Table4[[#This Row],[Prefered foot]]="left",Table4[[#This Row],[Value]]&lt;10000000),"candidate","rejected")</f>
        <v>candidate</v>
      </c>
      <c r="R1064" s="17" t="str">
        <f>IF(OR(Table4[[#This Row],[Age]]&lt;=21,Table4[[#This Row],[Rating]]&gt;=85,Table4[[#This Row],[Height (cm)]]&gt;=187),"minimum","")</f>
        <v>minimum</v>
      </c>
    </row>
    <row r="1065" spans="10:18" x14ac:dyDescent="0.25">
      <c r="J1065" t="s">
        <v>951</v>
      </c>
      <c r="K1065">
        <v>17</v>
      </c>
      <c r="L1065">
        <v>64</v>
      </c>
      <c r="M1065">
        <v>176</v>
      </c>
      <c r="N1065">
        <v>64</v>
      </c>
      <c r="O1065" t="s">
        <v>2816</v>
      </c>
      <c r="P1065" s="16">
        <v>1800000</v>
      </c>
      <c r="Q1065" s="17" t="str">
        <f>IF(AND(Table4[[#This Row],[Age]]&lt;=28,Table4[[#This Row],[Prefered foot]]="left",Table4[[#This Row],[Value]]&lt;10000000),"candidate","rejected")</f>
        <v>rejected</v>
      </c>
      <c r="R1065" s="17" t="str">
        <f>IF(OR(Table4[[#This Row],[Age]]&lt;=21,Table4[[#This Row],[Rating]]&gt;=85,Table4[[#This Row],[Height (cm)]]&gt;=187),"minimum","")</f>
        <v>minimum</v>
      </c>
    </row>
    <row r="1066" spans="10:18" x14ac:dyDescent="0.25">
      <c r="J1066" t="s">
        <v>952</v>
      </c>
      <c r="K1066">
        <v>20</v>
      </c>
      <c r="L1066">
        <v>74</v>
      </c>
      <c r="M1066">
        <v>187</v>
      </c>
      <c r="N1066">
        <v>81</v>
      </c>
      <c r="O1066" t="s">
        <v>2817</v>
      </c>
      <c r="P1066" s="16">
        <v>9000000</v>
      </c>
      <c r="Q1066" s="17" t="str">
        <f>IF(AND(Table4[[#This Row],[Age]]&lt;=28,Table4[[#This Row],[Prefered foot]]="left",Table4[[#This Row],[Value]]&lt;10000000),"candidate","rejected")</f>
        <v>candidate</v>
      </c>
      <c r="R1066" s="17" t="str">
        <f>IF(OR(Table4[[#This Row],[Age]]&lt;=21,Table4[[#This Row],[Rating]]&gt;=85,Table4[[#This Row],[Height (cm)]]&gt;=187),"minimum","")</f>
        <v>minimum</v>
      </c>
    </row>
    <row r="1067" spans="10:18" x14ac:dyDescent="0.25">
      <c r="J1067" t="s">
        <v>953</v>
      </c>
      <c r="K1067">
        <v>28</v>
      </c>
      <c r="L1067">
        <v>73</v>
      </c>
      <c r="M1067">
        <v>176</v>
      </c>
      <c r="N1067">
        <v>70</v>
      </c>
      <c r="O1067" t="s">
        <v>2817</v>
      </c>
      <c r="P1067" s="16">
        <v>0</v>
      </c>
      <c r="Q1067" s="17" t="str">
        <f>IF(AND(Table4[[#This Row],[Age]]&lt;=28,Table4[[#This Row],[Prefered foot]]="left",Table4[[#This Row],[Value]]&lt;10000000),"candidate","rejected")</f>
        <v>candidate</v>
      </c>
      <c r="R1067" s="17" t="str">
        <f>IF(OR(Table4[[#This Row],[Age]]&lt;=21,Table4[[#This Row],[Rating]]&gt;=85,Table4[[#This Row],[Height (cm)]]&gt;=187),"minimum","")</f>
        <v/>
      </c>
    </row>
    <row r="1068" spans="10:18" x14ac:dyDescent="0.25">
      <c r="J1068" t="s">
        <v>954</v>
      </c>
      <c r="K1068">
        <v>20</v>
      </c>
      <c r="L1068">
        <v>72</v>
      </c>
      <c r="M1068">
        <v>188</v>
      </c>
      <c r="N1068">
        <v>80</v>
      </c>
      <c r="O1068" t="s">
        <v>2817</v>
      </c>
      <c r="P1068" s="16">
        <v>4800000</v>
      </c>
      <c r="Q1068" s="17" t="str">
        <f>IF(AND(Table4[[#This Row],[Age]]&lt;=28,Table4[[#This Row],[Prefered foot]]="left",Table4[[#This Row],[Value]]&lt;10000000),"candidate","rejected")</f>
        <v>candidate</v>
      </c>
      <c r="R1068" s="17" t="str">
        <f>IF(OR(Table4[[#This Row],[Age]]&lt;=21,Table4[[#This Row],[Rating]]&gt;=85,Table4[[#This Row],[Height (cm)]]&gt;=187),"minimum","")</f>
        <v>minimum</v>
      </c>
    </row>
    <row r="1069" spans="10:18" x14ac:dyDescent="0.25">
      <c r="J1069" t="s">
        <v>955</v>
      </c>
      <c r="K1069">
        <v>19</v>
      </c>
      <c r="L1069">
        <v>75</v>
      </c>
      <c r="M1069">
        <v>186</v>
      </c>
      <c r="N1069">
        <v>77</v>
      </c>
      <c r="O1069" t="s">
        <v>2816</v>
      </c>
      <c r="P1069" s="16">
        <v>12000000</v>
      </c>
      <c r="Q1069" s="17" t="str">
        <f>IF(AND(Table4[[#This Row],[Age]]&lt;=28,Table4[[#This Row],[Prefered foot]]="left",Table4[[#This Row],[Value]]&lt;10000000),"candidate","rejected")</f>
        <v>rejected</v>
      </c>
      <c r="R1069" s="17" t="str">
        <f>IF(OR(Table4[[#This Row],[Age]]&lt;=21,Table4[[#This Row],[Rating]]&gt;=85,Table4[[#This Row],[Height (cm)]]&gt;=187),"minimum","")</f>
        <v>minimum</v>
      </c>
    </row>
    <row r="1070" spans="10:18" x14ac:dyDescent="0.25">
      <c r="J1070" t="s">
        <v>956</v>
      </c>
      <c r="K1070">
        <v>20</v>
      </c>
      <c r="L1070">
        <v>74</v>
      </c>
      <c r="M1070">
        <v>175</v>
      </c>
      <c r="N1070">
        <v>67</v>
      </c>
      <c r="O1070" t="s">
        <v>2816</v>
      </c>
      <c r="P1070" s="16">
        <v>9000000</v>
      </c>
      <c r="Q1070" s="17" t="str">
        <f>IF(AND(Table4[[#This Row],[Age]]&lt;=28,Table4[[#This Row],[Prefered foot]]="left",Table4[[#This Row],[Value]]&lt;10000000),"candidate","rejected")</f>
        <v>rejected</v>
      </c>
      <c r="R1070" s="17" t="str">
        <f>IF(OR(Table4[[#This Row],[Age]]&lt;=21,Table4[[#This Row],[Rating]]&gt;=85,Table4[[#This Row],[Height (cm)]]&gt;=187),"minimum","")</f>
        <v>minimum</v>
      </c>
    </row>
    <row r="1071" spans="10:18" x14ac:dyDescent="0.25">
      <c r="J1071" t="s">
        <v>957</v>
      </c>
      <c r="K1071">
        <v>17</v>
      </c>
      <c r="L1071">
        <v>60</v>
      </c>
      <c r="M1071">
        <v>179</v>
      </c>
      <c r="N1071">
        <v>72</v>
      </c>
      <c r="O1071" t="s">
        <v>2816</v>
      </c>
      <c r="P1071" s="16">
        <v>775000</v>
      </c>
      <c r="Q1071" s="17" t="str">
        <f>IF(AND(Table4[[#This Row],[Age]]&lt;=28,Table4[[#This Row],[Prefered foot]]="left",Table4[[#This Row],[Value]]&lt;10000000),"candidate","rejected")</f>
        <v>rejected</v>
      </c>
      <c r="R1071" s="17" t="str">
        <f>IF(OR(Table4[[#This Row],[Age]]&lt;=21,Table4[[#This Row],[Rating]]&gt;=85,Table4[[#This Row],[Height (cm)]]&gt;=187),"minimum","")</f>
        <v>minimum</v>
      </c>
    </row>
    <row r="1072" spans="10:18" x14ac:dyDescent="0.25">
      <c r="J1072" t="s">
        <v>958</v>
      </c>
      <c r="K1072">
        <v>18</v>
      </c>
      <c r="L1072">
        <v>71</v>
      </c>
      <c r="M1072">
        <v>186</v>
      </c>
      <c r="N1072">
        <v>80</v>
      </c>
      <c r="O1072" t="s">
        <v>2816</v>
      </c>
      <c r="P1072" s="16">
        <v>3700000</v>
      </c>
      <c r="Q1072" s="17" t="str">
        <f>IF(AND(Table4[[#This Row],[Age]]&lt;=28,Table4[[#This Row],[Prefered foot]]="left",Table4[[#This Row],[Value]]&lt;10000000),"candidate","rejected")</f>
        <v>rejected</v>
      </c>
      <c r="R1072" s="17" t="str">
        <f>IF(OR(Table4[[#This Row],[Age]]&lt;=21,Table4[[#This Row],[Rating]]&gt;=85,Table4[[#This Row],[Height (cm)]]&gt;=187),"minimum","")</f>
        <v>minimum</v>
      </c>
    </row>
    <row r="1073" spans="10:18" x14ac:dyDescent="0.25">
      <c r="J1073" t="s">
        <v>959</v>
      </c>
      <c r="K1073">
        <v>19</v>
      </c>
      <c r="L1073">
        <v>65</v>
      </c>
      <c r="M1073">
        <v>172</v>
      </c>
      <c r="N1073">
        <v>66</v>
      </c>
      <c r="O1073" t="s">
        <v>2816</v>
      </c>
      <c r="P1073" s="16">
        <v>1600000</v>
      </c>
      <c r="Q1073" s="17" t="str">
        <f>IF(AND(Table4[[#This Row],[Age]]&lt;=28,Table4[[#This Row],[Prefered foot]]="left",Table4[[#This Row],[Value]]&lt;10000000),"candidate","rejected")</f>
        <v>rejected</v>
      </c>
      <c r="R1073" s="17" t="str">
        <f>IF(OR(Table4[[#This Row],[Age]]&lt;=21,Table4[[#This Row],[Rating]]&gt;=85,Table4[[#This Row],[Height (cm)]]&gt;=187),"minimum","")</f>
        <v>minimum</v>
      </c>
    </row>
    <row r="1074" spans="10:18" x14ac:dyDescent="0.25">
      <c r="J1074" t="s">
        <v>960</v>
      </c>
      <c r="K1074">
        <v>20</v>
      </c>
      <c r="L1074">
        <v>74</v>
      </c>
      <c r="M1074">
        <v>192</v>
      </c>
      <c r="N1074">
        <v>85</v>
      </c>
      <c r="O1074" t="s">
        <v>2816</v>
      </c>
      <c r="P1074" s="16">
        <v>8500000</v>
      </c>
      <c r="Q1074" s="17" t="str">
        <f>IF(AND(Table4[[#This Row],[Age]]&lt;=28,Table4[[#This Row],[Prefered foot]]="left",Table4[[#This Row],[Value]]&lt;10000000),"candidate","rejected")</f>
        <v>rejected</v>
      </c>
      <c r="R1074" s="17" t="str">
        <f>IF(OR(Table4[[#This Row],[Age]]&lt;=21,Table4[[#This Row],[Rating]]&gt;=85,Table4[[#This Row],[Height (cm)]]&gt;=187),"minimum","")</f>
        <v>minimum</v>
      </c>
    </row>
    <row r="1075" spans="10:18" x14ac:dyDescent="0.25">
      <c r="J1075" t="s">
        <v>961</v>
      </c>
      <c r="K1075">
        <v>18</v>
      </c>
      <c r="L1075">
        <v>65</v>
      </c>
      <c r="M1075">
        <v>189</v>
      </c>
      <c r="N1075">
        <v>77</v>
      </c>
      <c r="O1075" t="s">
        <v>2817</v>
      </c>
      <c r="P1075" s="16">
        <v>1700000</v>
      </c>
      <c r="Q1075" s="17" t="str">
        <f>IF(AND(Table4[[#This Row],[Age]]&lt;=28,Table4[[#This Row],[Prefered foot]]="left",Table4[[#This Row],[Value]]&lt;10000000),"candidate","rejected")</f>
        <v>candidate</v>
      </c>
      <c r="R1075" s="17" t="str">
        <f>IF(OR(Table4[[#This Row],[Age]]&lt;=21,Table4[[#This Row],[Rating]]&gt;=85,Table4[[#This Row],[Height (cm)]]&gt;=187),"minimum","")</f>
        <v>minimum</v>
      </c>
    </row>
    <row r="1076" spans="10:18" x14ac:dyDescent="0.25">
      <c r="J1076" t="s">
        <v>962</v>
      </c>
      <c r="K1076">
        <v>18</v>
      </c>
      <c r="L1076">
        <v>66</v>
      </c>
      <c r="M1076">
        <v>177</v>
      </c>
      <c r="N1076">
        <v>68</v>
      </c>
      <c r="O1076" t="s">
        <v>2816</v>
      </c>
      <c r="P1076" s="16">
        <v>2200000</v>
      </c>
      <c r="Q1076" s="17" t="str">
        <f>IF(AND(Table4[[#This Row],[Age]]&lt;=28,Table4[[#This Row],[Prefered foot]]="left",Table4[[#This Row],[Value]]&lt;10000000),"candidate","rejected")</f>
        <v>rejected</v>
      </c>
      <c r="R1076" s="17" t="str">
        <f>IF(OR(Table4[[#This Row],[Age]]&lt;=21,Table4[[#This Row],[Rating]]&gt;=85,Table4[[#This Row],[Height (cm)]]&gt;=187),"minimum","")</f>
        <v>minimum</v>
      </c>
    </row>
    <row r="1077" spans="10:18" x14ac:dyDescent="0.25">
      <c r="J1077" t="s">
        <v>963</v>
      </c>
      <c r="K1077">
        <v>17</v>
      </c>
      <c r="L1077">
        <v>66</v>
      </c>
      <c r="M1077">
        <v>173</v>
      </c>
      <c r="N1077">
        <v>68</v>
      </c>
      <c r="O1077" t="s">
        <v>2816</v>
      </c>
      <c r="P1077" s="16">
        <v>2000000</v>
      </c>
      <c r="Q1077" s="17" t="str">
        <f>IF(AND(Table4[[#This Row],[Age]]&lt;=28,Table4[[#This Row],[Prefered foot]]="left",Table4[[#This Row],[Value]]&lt;10000000),"candidate","rejected")</f>
        <v>rejected</v>
      </c>
      <c r="R1077" s="17" t="str">
        <f>IF(OR(Table4[[#This Row],[Age]]&lt;=21,Table4[[#This Row],[Rating]]&gt;=85,Table4[[#This Row],[Height (cm)]]&gt;=187),"minimum","")</f>
        <v>minimum</v>
      </c>
    </row>
    <row r="1078" spans="10:18" x14ac:dyDescent="0.25">
      <c r="J1078" t="s">
        <v>964</v>
      </c>
      <c r="K1078">
        <v>16</v>
      </c>
      <c r="L1078">
        <v>61</v>
      </c>
      <c r="M1078">
        <v>184</v>
      </c>
      <c r="N1078">
        <v>74</v>
      </c>
      <c r="O1078" t="s">
        <v>2816</v>
      </c>
      <c r="P1078" s="16">
        <v>700000</v>
      </c>
      <c r="Q1078" s="17" t="str">
        <f>IF(AND(Table4[[#This Row],[Age]]&lt;=28,Table4[[#This Row],[Prefered foot]]="left",Table4[[#This Row],[Value]]&lt;10000000),"candidate","rejected")</f>
        <v>rejected</v>
      </c>
      <c r="R1078" s="17" t="str">
        <f>IF(OR(Table4[[#This Row],[Age]]&lt;=21,Table4[[#This Row],[Rating]]&gt;=85,Table4[[#This Row],[Height (cm)]]&gt;=187),"minimum","")</f>
        <v>minimum</v>
      </c>
    </row>
    <row r="1079" spans="10:18" x14ac:dyDescent="0.25">
      <c r="J1079" t="s">
        <v>859</v>
      </c>
      <c r="K1079">
        <v>19</v>
      </c>
      <c r="L1079">
        <v>72</v>
      </c>
      <c r="M1079">
        <v>193</v>
      </c>
      <c r="N1079">
        <v>82</v>
      </c>
      <c r="O1079" t="s">
        <v>2816</v>
      </c>
      <c r="P1079" s="16">
        <v>5000000</v>
      </c>
      <c r="Q1079" s="17" t="str">
        <f>IF(AND(Table4[[#This Row],[Age]]&lt;=28,Table4[[#This Row],[Prefered foot]]="left",Table4[[#This Row],[Value]]&lt;10000000),"candidate","rejected")</f>
        <v>rejected</v>
      </c>
      <c r="R1079" s="17" t="str">
        <f>IF(OR(Table4[[#This Row],[Age]]&lt;=21,Table4[[#This Row],[Rating]]&gt;=85,Table4[[#This Row],[Height (cm)]]&gt;=187),"minimum","")</f>
        <v>minimum</v>
      </c>
    </row>
    <row r="1080" spans="10:18" x14ac:dyDescent="0.25">
      <c r="J1080" t="s">
        <v>965</v>
      </c>
      <c r="K1080">
        <v>21</v>
      </c>
      <c r="L1080">
        <v>62</v>
      </c>
      <c r="M1080">
        <v>189</v>
      </c>
      <c r="N1080">
        <v>73</v>
      </c>
      <c r="O1080" t="s">
        <v>2816</v>
      </c>
      <c r="P1080" s="16">
        <v>700000</v>
      </c>
      <c r="Q1080" s="17" t="str">
        <f>IF(AND(Table4[[#This Row],[Age]]&lt;=28,Table4[[#This Row],[Prefered foot]]="left",Table4[[#This Row],[Value]]&lt;10000000),"candidate","rejected")</f>
        <v>rejected</v>
      </c>
      <c r="R1080" s="17" t="str">
        <f>IF(OR(Table4[[#This Row],[Age]]&lt;=21,Table4[[#This Row],[Rating]]&gt;=85,Table4[[#This Row],[Height (cm)]]&gt;=187),"minimum","")</f>
        <v>minimum</v>
      </c>
    </row>
    <row r="1081" spans="10:18" x14ac:dyDescent="0.25">
      <c r="J1081" t="s">
        <v>966</v>
      </c>
      <c r="K1081">
        <v>18</v>
      </c>
      <c r="L1081">
        <v>66</v>
      </c>
      <c r="M1081">
        <v>176</v>
      </c>
      <c r="N1081">
        <v>71</v>
      </c>
      <c r="O1081" t="s">
        <v>2816</v>
      </c>
      <c r="P1081" s="16">
        <v>1400000</v>
      </c>
      <c r="Q1081" s="17" t="str">
        <f>IF(AND(Table4[[#This Row],[Age]]&lt;=28,Table4[[#This Row],[Prefered foot]]="left",Table4[[#This Row],[Value]]&lt;10000000),"candidate","rejected")</f>
        <v>rejected</v>
      </c>
      <c r="R1081" s="17" t="str">
        <f>IF(OR(Table4[[#This Row],[Age]]&lt;=21,Table4[[#This Row],[Rating]]&gt;=85,Table4[[#This Row],[Height (cm)]]&gt;=187),"minimum","")</f>
        <v>minimum</v>
      </c>
    </row>
    <row r="1082" spans="10:18" x14ac:dyDescent="0.25">
      <c r="J1082" t="s">
        <v>967</v>
      </c>
      <c r="K1082">
        <v>22</v>
      </c>
      <c r="L1082">
        <v>73</v>
      </c>
      <c r="M1082">
        <v>181</v>
      </c>
      <c r="N1082">
        <v>67</v>
      </c>
      <c r="O1082" t="s">
        <v>2816</v>
      </c>
      <c r="P1082" s="16">
        <v>4900000</v>
      </c>
      <c r="Q1082" s="17" t="str">
        <f>IF(AND(Table4[[#This Row],[Age]]&lt;=28,Table4[[#This Row],[Prefered foot]]="left",Table4[[#This Row],[Value]]&lt;10000000),"candidate","rejected")</f>
        <v>rejected</v>
      </c>
      <c r="R1082" s="17" t="str">
        <f>IF(OR(Table4[[#This Row],[Age]]&lt;=21,Table4[[#This Row],[Rating]]&gt;=85,Table4[[#This Row],[Height (cm)]]&gt;=187),"minimum","")</f>
        <v/>
      </c>
    </row>
    <row r="1083" spans="10:18" x14ac:dyDescent="0.25">
      <c r="J1083" t="s">
        <v>968</v>
      </c>
      <c r="K1083">
        <v>23</v>
      </c>
      <c r="L1083">
        <v>73</v>
      </c>
      <c r="M1083">
        <v>171</v>
      </c>
      <c r="N1083">
        <v>69</v>
      </c>
      <c r="O1083" t="s">
        <v>2816</v>
      </c>
      <c r="P1083" s="16">
        <v>4300000</v>
      </c>
      <c r="Q1083" s="17" t="str">
        <f>IF(AND(Table4[[#This Row],[Age]]&lt;=28,Table4[[#This Row],[Prefered foot]]="left",Table4[[#This Row],[Value]]&lt;10000000),"candidate","rejected")</f>
        <v>rejected</v>
      </c>
      <c r="R1083" s="17" t="str">
        <f>IF(OR(Table4[[#This Row],[Age]]&lt;=21,Table4[[#This Row],[Rating]]&gt;=85,Table4[[#This Row],[Height (cm)]]&gt;=187),"minimum","")</f>
        <v/>
      </c>
    </row>
    <row r="1084" spans="10:18" x14ac:dyDescent="0.25">
      <c r="J1084" t="s">
        <v>969</v>
      </c>
      <c r="K1084">
        <v>26</v>
      </c>
      <c r="L1084">
        <v>79</v>
      </c>
      <c r="M1084">
        <v>167</v>
      </c>
      <c r="N1084">
        <v>65</v>
      </c>
      <c r="O1084" t="s">
        <v>2816</v>
      </c>
      <c r="P1084" s="16">
        <v>20500000</v>
      </c>
      <c r="Q1084" s="17" t="str">
        <f>IF(AND(Table4[[#This Row],[Age]]&lt;=28,Table4[[#This Row],[Prefered foot]]="left",Table4[[#This Row],[Value]]&lt;10000000),"candidate","rejected")</f>
        <v>rejected</v>
      </c>
      <c r="R1084" s="17" t="str">
        <f>IF(OR(Table4[[#This Row],[Age]]&lt;=21,Table4[[#This Row],[Rating]]&gt;=85,Table4[[#This Row],[Height (cm)]]&gt;=187),"minimum","")</f>
        <v/>
      </c>
    </row>
    <row r="1085" spans="10:18" x14ac:dyDescent="0.25">
      <c r="J1085" t="s">
        <v>970</v>
      </c>
      <c r="K1085">
        <v>23</v>
      </c>
      <c r="L1085">
        <v>78</v>
      </c>
      <c r="M1085">
        <v>181</v>
      </c>
      <c r="N1085">
        <v>80</v>
      </c>
      <c r="O1085" t="s">
        <v>2816</v>
      </c>
      <c r="P1085" s="16">
        <v>19000000</v>
      </c>
      <c r="Q1085" s="17" t="str">
        <f>IF(AND(Table4[[#This Row],[Age]]&lt;=28,Table4[[#This Row],[Prefered foot]]="left",Table4[[#This Row],[Value]]&lt;10000000),"candidate","rejected")</f>
        <v>rejected</v>
      </c>
      <c r="R1085" s="17" t="str">
        <f>IF(OR(Table4[[#This Row],[Age]]&lt;=21,Table4[[#This Row],[Rating]]&gt;=85,Table4[[#This Row],[Height (cm)]]&gt;=187),"minimum","")</f>
        <v/>
      </c>
    </row>
    <row r="1086" spans="10:18" x14ac:dyDescent="0.25">
      <c r="J1086" t="s">
        <v>971</v>
      </c>
      <c r="K1086">
        <v>27</v>
      </c>
      <c r="L1086">
        <v>73</v>
      </c>
      <c r="M1086">
        <v>175</v>
      </c>
      <c r="N1086">
        <v>64</v>
      </c>
      <c r="O1086" t="s">
        <v>2816</v>
      </c>
      <c r="P1086" s="16">
        <v>3200000</v>
      </c>
      <c r="Q1086" s="17" t="str">
        <f>IF(AND(Table4[[#This Row],[Age]]&lt;=28,Table4[[#This Row],[Prefered foot]]="left",Table4[[#This Row],[Value]]&lt;10000000),"candidate","rejected")</f>
        <v>rejected</v>
      </c>
      <c r="R1086" s="17" t="str">
        <f>IF(OR(Table4[[#This Row],[Age]]&lt;=21,Table4[[#This Row],[Rating]]&gt;=85,Table4[[#This Row],[Height (cm)]]&gt;=187),"minimum","")</f>
        <v/>
      </c>
    </row>
    <row r="1087" spans="10:18" x14ac:dyDescent="0.25">
      <c r="J1087" t="s">
        <v>972</v>
      </c>
      <c r="K1087">
        <v>23</v>
      </c>
      <c r="L1087">
        <v>76</v>
      </c>
      <c r="M1087">
        <v>177</v>
      </c>
      <c r="N1087">
        <v>77</v>
      </c>
      <c r="O1087" t="s">
        <v>2816</v>
      </c>
      <c r="P1087" s="16">
        <v>11000000</v>
      </c>
      <c r="Q1087" s="17" t="str">
        <f>IF(AND(Table4[[#This Row],[Age]]&lt;=28,Table4[[#This Row],[Prefered foot]]="left",Table4[[#This Row],[Value]]&lt;10000000),"candidate","rejected")</f>
        <v>rejected</v>
      </c>
      <c r="R1087" s="17" t="str">
        <f>IF(OR(Table4[[#This Row],[Age]]&lt;=21,Table4[[#This Row],[Rating]]&gt;=85,Table4[[#This Row],[Height (cm)]]&gt;=187),"minimum","")</f>
        <v/>
      </c>
    </row>
    <row r="1088" spans="10:18" x14ac:dyDescent="0.25">
      <c r="J1088" t="s">
        <v>973</v>
      </c>
      <c r="K1088">
        <v>22</v>
      </c>
      <c r="L1088">
        <v>75</v>
      </c>
      <c r="M1088">
        <v>180</v>
      </c>
      <c r="N1088">
        <v>70</v>
      </c>
      <c r="O1088" t="s">
        <v>2816</v>
      </c>
      <c r="P1088" s="16">
        <v>11500000</v>
      </c>
      <c r="Q1088" s="17" t="str">
        <f>IF(AND(Table4[[#This Row],[Age]]&lt;=28,Table4[[#This Row],[Prefered foot]]="left",Table4[[#This Row],[Value]]&lt;10000000),"candidate","rejected")</f>
        <v>rejected</v>
      </c>
      <c r="R1088" s="17" t="str">
        <f>IF(OR(Table4[[#This Row],[Age]]&lt;=21,Table4[[#This Row],[Rating]]&gt;=85,Table4[[#This Row],[Height (cm)]]&gt;=187),"minimum","")</f>
        <v/>
      </c>
    </row>
    <row r="1089" spans="10:18" x14ac:dyDescent="0.25">
      <c r="J1089" t="s">
        <v>974</v>
      </c>
      <c r="K1089">
        <v>24</v>
      </c>
      <c r="L1089">
        <v>75</v>
      </c>
      <c r="M1089">
        <v>171</v>
      </c>
      <c r="N1089">
        <v>62</v>
      </c>
      <c r="O1089" t="s">
        <v>2817</v>
      </c>
      <c r="P1089" s="16">
        <v>8000000</v>
      </c>
      <c r="Q1089" s="17" t="str">
        <f>IF(AND(Table4[[#This Row],[Age]]&lt;=28,Table4[[#This Row],[Prefered foot]]="left",Table4[[#This Row],[Value]]&lt;10000000),"candidate","rejected")</f>
        <v>candidate</v>
      </c>
      <c r="R1089" s="17" t="str">
        <f>IF(OR(Table4[[#This Row],[Age]]&lt;=21,Table4[[#This Row],[Rating]]&gt;=85,Table4[[#This Row],[Height (cm)]]&gt;=187),"minimum","")</f>
        <v/>
      </c>
    </row>
    <row r="1090" spans="10:18" x14ac:dyDescent="0.25">
      <c r="J1090" t="s">
        <v>975</v>
      </c>
      <c r="K1090">
        <v>24</v>
      </c>
      <c r="L1090">
        <v>78</v>
      </c>
      <c r="M1090">
        <v>190</v>
      </c>
      <c r="N1090">
        <v>82</v>
      </c>
      <c r="O1090" t="s">
        <v>2816</v>
      </c>
      <c r="P1090" s="16">
        <v>19500000</v>
      </c>
      <c r="Q1090" s="17" t="str">
        <f>IF(AND(Table4[[#This Row],[Age]]&lt;=28,Table4[[#This Row],[Prefered foot]]="left",Table4[[#This Row],[Value]]&lt;10000000),"candidate","rejected")</f>
        <v>rejected</v>
      </c>
      <c r="R1090" s="17" t="str">
        <f>IF(OR(Table4[[#This Row],[Age]]&lt;=21,Table4[[#This Row],[Rating]]&gt;=85,Table4[[#This Row],[Height (cm)]]&gt;=187),"minimum","")</f>
        <v>minimum</v>
      </c>
    </row>
    <row r="1091" spans="10:18" x14ac:dyDescent="0.25">
      <c r="J1091" t="s">
        <v>976</v>
      </c>
      <c r="K1091">
        <v>28</v>
      </c>
      <c r="L1091">
        <v>82</v>
      </c>
      <c r="M1091">
        <v>187</v>
      </c>
      <c r="N1091">
        <v>79</v>
      </c>
      <c r="O1091" t="s">
        <v>2816</v>
      </c>
      <c r="P1091" s="16">
        <v>26000000</v>
      </c>
      <c r="Q1091" s="17" t="str">
        <f>IF(AND(Table4[[#This Row],[Age]]&lt;=28,Table4[[#This Row],[Prefered foot]]="left",Table4[[#This Row],[Value]]&lt;10000000),"candidate","rejected")</f>
        <v>rejected</v>
      </c>
      <c r="R1091" s="17" t="str">
        <f>IF(OR(Table4[[#This Row],[Age]]&lt;=21,Table4[[#This Row],[Rating]]&gt;=85,Table4[[#This Row],[Height (cm)]]&gt;=187),"minimum","")</f>
        <v>minimum</v>
      </c>
    </row>
    <row r="1092" spans="10:18" x14ac:dyDescent="0.25">
      <c r="J1092" t="s">
        <v>977</v>
      </c>
      <c r="K1092">
        <v>22</v>
      </c>
      <c r="L1092">
        <v>68</v>
      </c>
      <c r="M1092">
        <v>183</v>
      </c>
      <c r="N1092">
        <v>82</v>
      </c>
      <c r="O1092" t="s">
        <v>2816</v>
      </c>
      <c r="P1092" s="16">
        <v>1900000</v>
      </c>
      <c r="Q1092" s="17" t="str">
        <f>IF(AND(Table4[[#This Row],[Age]]&lt;=28,Table4[[#This Row],[Prefered foot]]="left",Table4[[#This Row],[Value]]&lt;10000000),"candidate","rejected")</f>
        <v>rejected</v>
      </c>
      <c r="R1092" s="17" t="str">
        <f>IF(OR(Table4[[#This Row],[Age]]&lt;=21,Table4[[#This Row],[Rating]]&gt;=85,Table4[[#This Row],[Height (cm)]]&gt;=187),"minimum","")</f>
        <v/>
      </c>
    </row>
    <row r="1093" spans="10:18" x14ac:dyDescent="0.25">
      <c r="J1093" t="s">
        <v>978</v>
      </c>
      <c r="K1093">
        <v>24</v>
      </c>
      <c r="L1093">
        <v>77</v>
      </c>
      <c r="M1093">
        <v>186</v>
      </c>
      <c r="N1093">
        <v>86</v>
      </c>
      <c r="O1093" t="s">
        <v>2816</v>
      </c>
      <c r="P1093" s="16">
        <v>21500000</v>
      </c>
      <c r="Q1093" s="17" t="str">
        <f>IF(AND(Table4[[#This Row],[Age]]&lt;=28,Table4[[#This Row],[Prefered foot]]="left",Table4[[#This Row],[Value]]&lt;10000000),"candidate","rejected")</f>
        <v>rejected</v>
      </c>
      <c r="R1093" s="17" t="str">
        <f>IF(OR(Table4[[#This Row],[Age]]&lt;=21,Table4[[#This Row],[Rating]]&gt;=85,Table4[[#This Row],[Height (cm)]]&gt;=187),"minimum","")</f>
        <v/>
      </c>
    </row>
    <row r="1094" spans="10:18" x14ac:dyDescent="0.25">
      <c r="J1094" t="s">
        <v>979</v>
      </c>
      <c r="K1094">
        <v>26</v>
      </c>
      <c r="L1094">
        <v>75</v>
      </c>
      <c r="M1094">
        <v>190</v>
      </c>
      <c r="N1094">
        <v>82</v>
      </c>
      <c r="O1094" t="s">
        <v>2816</v>
      </c>
      <c r="P1094" s="16">
        <v>6500000</v>
      </c>
      <c r="Q1094" s="17" t="str">
        <f>IF(AND(Table4[[#This Row],[Age]]&lt;=28,Table4[[#This Row],[Prefered foot]]="left",Table4[[#This Row],[Value]]&lt;10000000),"candidate","rejected")</f>
        <v>rejected</v>
      </c>
      <c r="R1094" s="17" t="str">
        <f>IF(OR(Table4[[#This Row],[Age]]&lt;=21,Table4[[#This Row],[Rating]]&gt;=85,Table4[[#This Row],[Height (cm)]]&gt;=187),"minimum","")</f>
        <v>minimum</v>
      </c>
    </row>
    <row r="1095" spans="10:18" x14ac:dyDescent="0.25">
      <c r="J1095" t="s">
        <v>980</v>
      </c>
      <c r="K1095">
        <v>25</v>
      </c>
      <c r="L1095">
        <v>78</v>
      </c>
      <c r="M1095">
        <v>194</v>
      </c>
      <c r="N1095">
        <v>89</v>
      </c>
      <c r="O1095" t="s">
        <v>2816</v>
      </c>
      <c r="P1095" s="16">
        <v>17500000</v>
      </c>
      <c r="Q1095" s="17" t="str">
        <f>IF(AND(Table4[[#This Row],[Age]]&lt;=28,Table4[[#This Row],[Prefered foot]]="left",Table4[[#This Row],[Value]]&lt;10000000),"candidate","rejected")</f>
        <v>rejected</v>
      </c>
      <c r="R1095" s="17" t="str">
        <f>IF(OR(Table4[[#This Row],[Age]]&lt;=21,Table4[[#This Row],[Rating]]&gt;=85,Table4[[#This Row],[Height (cm)]]&gt;=187),"minimum","")</f>
        <v>minimum</v>
      </c>
    </row>
    <row r="1096" spans="10:18" x14ac:dyDescent="0.25">
      <c r="J1096" t="s">
        <v>981</v>
      </c>
      <c r="K1096">
        <v>21</v>
      </c>
      <c r="L1096">
        <v>75</v>
      </c>
      <c r="M1096">
        <v>192</v>
      </c>
      <c r="N1096">
        <v>87</v>
      </c>
      <c r="O1096" t="s">
        <v>2816</v>
      </c>
      <c r="P1096" s="16">
        <v>9000000</v>
      </c>
      <c r="Q1096" s="17" t="str">
        <f>IF(AND(Table4[[#This Row],[Age]]&lt;=28,Table4[[#This Row],[Prefered foot]]="left",Table4[[#This Row],[Value]]&lt;10000000),"candidate","rejected")</f>
        <v>rejected</v>
      </c>
      <c r="R1096" s="17" t="str">
        <f>IF(OR(Table4[[#This Row],[Age]]&lt;=21,Table4[[#This Row],[Rating]]&gt;=85,Table4[[#This Row],[Height (cm)]]&gt;=187),"minimum","")</f>
        <v>minimum</v>
      </c>
    </row>
    <row r="1097" spans="10:18" x14ac:dyDescent="0.25">
      <c r="J1097" t="s">
        <v>982</v>
      </c>
      <c r="K1097">
        <v>23</v>
      </c>
      <c r="L1097">
        <v>79</v>
      </c>
      <c r="M1097">
        <v>180</v>
      </c>
      <c r="N1097">
        <v>73</v>
      </c>
      <c r="O1097" t="s">
        <v>2816</v>
      </c>
      <c r="P1097" s="16">
        <v>24500000</v>
      </c>
      <c r="Q1097" s="17" t="str">
        <f>IF(AND(Table4[[#This Row],[Age]]&lt;=28,Table4[[#This Row],[Prefered foot]]="left",Table4[[#This Row],[Value]]&lt;10000000),"candidate","rejected")</f>
        <v>rejected</v>
      </c>
      <c r="R1097" s="17" t="str">
        <f>IF(OR(Table4[[#This Row],[Age]]&lt;=21,Table4[[#This Row],[Rating]]&gt;=85,Table4[[#This Row],[Height (cm)]]&gt;=187),"minimum","")</f>
        <v/>
      </c>
    </row>
    <row r="1098" spans="10:18" x14ac:dyDescent="0.25">
      <c r="J1098" t="s">
        <v>983</v>
      </c>
      <c r="K1098">
        <v>25</v>
      </c>
      <c r="L1098">
        <v>76</v>
      </c>
      <c r="M1098">
        <v>198</v>
      </c>
      <c r="N1098">
        <v>88</v>
      </c>
      <c r="O1098" t="s">
        <v>2816</v>
      </c>
      <c r="P1098" s="16">
        <v>7500000</v>
      </c>
      <c r="Q1098" s="17" t="str">
        <f>IF(AND(Table4[[#This Row],[Age]]&lt;=28,Table4[[#This Row],[Prefered foot]]="left",Table4[[#This Row],[Value]]&lt;10000000),"candidate","rejected")</f>
        <v>rejected</v>
      </c>
      <c r="R1098" s="17" t="str">
        <f>IF(OR(Table4[[#This Row],[Age]]&lt;=21,Table4[[#This Row],[Rating]]&gt;=85,Table4[[#This Row],[Height (cm)]]&gt;=187),"minimum","")</f>
        <v>minimum</v>
      </c>
    </row>
    <row r="1099" spans="10:18" x14ac:dyDescent="0.25">
      <c r="J1099" t="s">
        <v>984</v>
      </c>
      <c r="K1099">
        <v>22</v>
      </c>
      <c r="L1099">
        <v>73</v>
      </c>
      <c r="M1099">
        <v>178</v>
      </c>
      <c r="N1099">
        <v>69</v>
      </c>
      <c r="O1099" t="s">
        <v>2816</v>
      </c>
      <c r="P1099" s="16">
        <v>4400000</v>
      </c>
      <c r="Q1099" s="17" t="str">
        <f>IF(AND(Table4[[#This Row],[Age]]&lt;=28,Table4[[#This Row],[Prefered foot]]="left",Table4[[#This Row],[Value]]&lt;10000000),"candidate","rejected")</f>
        <v>rejected</v>
      </c>
      <c r="R1099" s="17" t="str">
        <f>IF(OR(Table4[[#This Row],[Age]]&lt;=21,Table4[[#This Row],[Rating]]&gt;=85,Table4[[#This Row],[Height (cm)]]&gt;=187),"minimum","")</f>
        <v/>
      </c>
    </row>
    <row r="1100" spans="10:18" x14ac:dyDescent="0.25">
      <c r="J1100" t="s">
        <v>985</v>
      </c>
      <c r="K1100">
        <v>22</v>
      </c>
      <c r="L1100">
        <v>71</v>
      </c>
      <c r="M1100">
        <v>172</v>
      </c>
      <c r="N1100">
        <v>66</v>
      </c>
      <c r="O1100" t="s">
        <v>2817</v>
      </c>
      <c r="P1100" s="16">
        <v>0</v>
      </c>
      <c r="Q1100" s="17" t="str">
        <f>IF(AND(Table4[[#This Row],[Age]]&lt;=28,Table4[[#This Row],[Prefered foot]]="left",Table4[[#This Row],[Value]]&lt;10000000),"candidate","rejected")</f>
        <v>candidate</v>
      </c>
      <c r="R1100" s="17" t="str">
        <f>IF(OR(Table4[[#This Row],[Age]]&lt;=21,Table4[[#This Row],[Rating]]&gt;=85,Table4[[#This Row],[Height (cm)]]&gt;=187),"minimum","")</f>
        <v/>
      </c>
    </row>
    <row r="1101" spans="10:18" x14ac:dyDescent="0.25">
      <c r="J1101" t="s">
        <v>986</v>
      </c>
      <c r="K1101">
        <v>22</v>
      </c>
      <c r="L1101">
        <v>68</v>
      </c>
      <c r="M1101">
        <v>180</v>
      </c>
      <c r="N1101">
        <v>80</v>
      </c>
      <c r="O1101" t="s">
        <v>2816</v>
      </c>
      <c r="P1101" s="16">
        <v>2600000</v>
      </c>
      <c r="Q1101" s="17" t="str">
        <f>IF(AND(Table4[[#This Row],[Age]]&lt;=28,Table4[[#This Row],[Prefered foot]]="left",Table4[[#This Row],[Value]]&lt;10000000),"candidate","rejected")</f>
        <v>rejected</v>
      </c>
      <c r="R1101" s="17" t="str">
        <f>IF(OR(Table4[[#This Row],[Age]]&lt;=21,Table4[[#This Row],[Rating]]&gt;=85,Table4[[#This Row],[Height (cm)]]&gt;=187),"minimum","")</f>
        <v/>
      </c>
    </row>
    <row r="1102" spans="10:18" x14ac:dyDescent="0.25">
      <c r="J1102" t="s">
        <v>987</v>
      </c>
      <c r="K1102">
        <v>26</v>
      </c>
      <c r="L1102">
        <v>82</v>
      </c>
      <c r="M1102">
        <v>180</v>
      </c>
      <c r="N1102">
        <v>75</v>
      </c>
      <c r="O1102" t="s">
        <v>2816</v>
      </c>
      <c r="P1102" s="16">
        <v>36500000</v>
      </c>
      <c r="Q1102" s="17" t="str">
        <f>IF(AND(Table4[[#This Row],[Age]]&lt;=28,Table4[[#This Row],[Prefered foot]]="left",Table4[[#This Row],[Value]]&lt;10000000),"candidate","rejected")</f>
        <v>rejected</v>
      </c>
      <c r="R1102" s="17" t="str">
        <f>IF(OR(Table4[[#This Row],[Age]]&lt;=21,Table4[[#This Row],[Rating]]&gt;=85,Table4[[#This Row],[Height (cm)]]&gt;=187),"minimum","")</f>
        <v/>
      </c>
    </row>
    <row r="1103" spans="10:18" x14ac:dyDescent="0.25">
      <c r="J1103" t="s">
        <v>897</v>
      </c>
      <c r="K1103">
        <v>22</v>
      </c>
      <c r="L1103">
        <v>76</v>
      </c>
      <c r="M1103">
        <v>176</v>
      </c>
      <c r="N1103">
        <v>76</v>
      </c>
      <c r="O1103" t="s">
        <v>2816</v>
      </c>
      <c r="P1103" s="16">
        <v>15500000</v>
      </c>
      <c r="Q1103" s="17" t="str">
        <f>IF(AND(Table4[[#This Row],[Age]]&lt;=28,Table4[[#This Row],[Prefered foot]]="left",Table4[[#This Row],[Value]]&lt;10000000),"candidate","rejected")</f>
        <v>rejected</v>
      </c>
      <c r="R1103" s="17" t="str">
        <f>IF(OR(Table4[[#This Row],[Age]]&lt;=21,Table4[[#This Row],[Rating]]&gt;=85,Table4[[#This Row],[Height (cm)]]&gt;=187),"minimum","")</f>
        <v/>
      </c>
    </row>
    <row r="1104" spans="10:18" x14ac:dyDescent="0.25">
      <c r="J1104" t="s">
        <v>988</v>
      </c>
      <c r="K1104">
        <v>23</v>
      </c>
      <c r="L1104">
        <v>74</v>
      </c>
      <c r="M1104">
        <v>179</v>
      </c>
      <c r="N1104">
        <v>67</v>
      </c>
      <c r="O1104" t="s">
        <v>2817</v>
      </c>
      <c r="P1104" s="16">
        <v>9500000</v>
      </c>
      <c r="Q1104" s="17" t="str">
        <f>IF(AND(Table4[[#This Row],[Age]]&lt;=28,Table4[[#This Row],[Prefered foot]]="left",Table4[[#This Row],[Value]]&lt;10000000),"candidate","rejected")</f>
        <v>candidate</v>
      </c>
      <c r="R1104" s="17" t="str">
        <f>IF(OR(Table4[[#This Row],[Age]]&lt;=21,Table4[[#This Row],[Rating]]&gt;=85,Table4[[#This Row],[Height (cm)]]&gt;=187),"minimum","")</f>
        <v/>
      </c>
    </row>
    <row r="1105" spans="10:18" x14ac:dyDescent="0.25">
      <c r="J1105" t="s">
        <v>989</v>
      </c>
      <c r="K1105">
        <v>22</v>
      </c>
      <c r="L1105">
        <v>68</v>
      </c>
      <c r="M1105">
        <v>185</v>
      </c>
      <c r="N1105">
        <v>74</v>
      </c>
      <c r="O1105" t="s">
        <v>2816</v>
      </c>
      <c r="P1105" s="16">
        <v>1800000</v>
      </c>
      <c r="Q1105" s="17" t="str">
        <f>IF(AND(Table4[[#This Row],[Age]]&lt;=28,Table4[[#This Row],[Prefered foot]]="left",Table4[[#This Row],[Value]]&lt;10000000),"candidate","rejected")</f>
        <v>rejected</v>
      </c>
      <c r="R1105" s="17" t="str">
        <f>IF(OR(Table4[[#This Row],[Age]]&lt;=21,Table4[[#This Row],[Rating]]&gt;=85,Table4[[#This Row],[Height (cm)]]&gt;=187),"minimum","")</f>
        <v/>
      </c>
    </row>
    <row r="1106" spans="10:18" x14ac:dyDescent="0.25">
      <c r="J1106" t="s">
        <v>990</v>
      </c>
      <c r="K1106">
        <v>24</v>
      </c>
      <c r="L1106">
        <v>77</v>
      </c>
      <c r="M1106">
        <v>181</v>
      </c>
      <c r="N1106">
        <v>79</v>
      </c>
      <c r="O1106" t="s">
        <v>2816</v>
      </c>
      <c r="P1106" s="16">
        <v>12500000</v>
      </c>
      <c r="Q1106" s="17" t="str">
        <f>IF(AND(Table4[[#This Row],[Age]]&lt;=28,Table4[[#This Row],[Prefered foot]]="left",Table4[[#This Row],[Value]]&lt;10000000),"candidate","rejected")</f>
        <v>rejected</v>
      </c>
      <c r="R1106" s="17" t="str">
        <f>IF(OR(Table4[[#This Row],[Age]]&lt;=21,Table4[[#This Row],[Rating]]&gt;=85,Table4[[#This Row],[Height (cm)]]&gt;=187),"minimum","")</f>
        <v/>
      </c>
    </row>
    <row r="1107" spans="10:18" x14ac:dyDescent="0.25">
      <c r="J1107" t="s">
        <v>991</v>
      </c>
      <c r="K1107">
        <v>21</v>
      </c>
      <c r="L1107">
        <v>70</v>
      </c>
      <c r="M1107">
        <v>182</v>
      </c>
      <c r="N1107">
        <v>75</v>
      </c>
      <c r="O1107" t="s">
        <v>2817</v>
      </c>
      <c r="P1107" s="16">
        <v>3300000</v>
      </c>
      <c r="Q1107" s="17" t="str">
        <f>IF(AND(Table4[[#This Row],[Age]]&lt;=28,Table4[[#This Row],[Prefered foot]]="left",Table4[[#This Row],[Value]]&lt;10000000),"candidate","rejected")</f>
        <v>candidate</v>
      </c>
      <c r="R1107" s="17" t="str">
        <f>IF(OR(Table4[[#This Row],[Age]]&lt;=21,Table4[[#This Row],[Rating]]&gt;=85,Table4[[#This Row],[Height (cm)]]&gt;=187),"minimum","")</f>
        <v>minimum</v>
      </c>
    </row>
    <row r="1108" spans="10:18" x14ac:dyDescent="0.25">
      <c r="J1108" t="s">
        <v>992</v>
      </c>
      <c r="K1108">
        <v>21</v>
      </c>
      <c r="L1108">
        <v>66</v>
      </c>
      <c r="M1108">
        <v>185</v>
      </c>
      <c r="N1108">
        <v>73</v>
      </c>
      <c r="O1108" t="s">
        <v>2816</v>
      </c>
      <c r="P1108" s="16">
        <v>1900000</v>
      </c>
      <c r="Q1108" s="17" t="str">
        <f>IF(AND(Table4[[#This Row],[Age]]&lt;=28,Table4[[#This Row],[Prefered foot]]="left",Table4[[#This Row],[Value]]&lt;10000000),"candidate","rejected")</f>
        <v>rejected</v>
      </c>
      <c r="R1108" s="17" t="str">
        <f>IF(OR(Table4[[#This Row],[Age]]&lt;=21,Table4[[#This Row],[Rating]]&gt;=85,Table4[[#This Row],[Height (cm)]]&gt;=187),"minimum","")</f>
        <v>minimum</v>
      </c>
    </row>
    <row r="1109" spans="10:18" x14ac:dyDescent="0.25">
      <c r="J1109" t="s">
        <v>993</v>
      </c>
      <c r="K1109">
        <v>21</v>
      </c>
      <c r="L1109">
        <v>71</v>
      </c>
      <c r="M1109">
        <v>188</v>
      </c>
      <c r="N1109">
        <v>81</v>
      </c>
      <c r="O1109" t="s">
        <v>2816</v>
      </c>
      <c r="P1109" s="16">
        <v>3600000</v>
      </c>
      <c r="Q1109" s="17" t="str">
        <f>IF(AND(Table4[[#This Row],[Age]]&lt;=28,Table4[[#This Row],[Prefered foot]]="left",Table4[[#This Row],[Value]]&lt;10000000),"candidate","rejected")</f>
        <v>rejected</v>
      </c>
      <c r="R1109" s="17" t="str">
        <f>IF(OR(Table4[[#This Row],[Age]]&lt;=21,Table4[[#This Row],[Rating]]&gt;=85,Table4[[#This Row],[Height (cm)]]&gt;=187),"minimum","")</f>
        <v>minimum</v>
      </c>
    </row>
    <row r="1110" spans="10:18" x14ac:dyDescent="0.25">
      <c r="J1110" t="s">
        <v>994</v>
      </c>
      <c r="K1110">
        <v>22</v>
      </c>
      <c r="L1110">
        <v>75</v>
      </c>
      <c r="M1110">
        <v>193</v>
      </c>
      <c r="N1110">
        <v>81</v>
      </c>
      <c r="O1110" t="s">
        <v>2816</v>
      </c>
      <c r="P1110" s="16">
        <v>10500000</v>
      </c>
      <c r="Q1110" s="17" t="str">
        <f>IF(AND(Table4[[#This Row],[Age]]&lt;=28,Table4[[#This Row],[Prefered foot]]="left",Table4[[#This Row],[Value]]&lt;10000000),"candidate","rejected")</f>
        <v>rejected</v>
      </c>
      <c r="R1110" s="17" t="str">
        <f>IF(OR(Table4[[#This Row],[Age]]&lt;=21,Table4[[#This Row],[Rating]]&gt;=85,Table4[[#This Row],[Height (cm)]]&gt;=187),"minimum","")</f>
        <v>minimum</v>
      </c>
    </row>
    <row r="1111" spans="10:18" x14ac:dyDescent="0.25">
      <c r="J1111" t="s">
        <v>905</v>
      </c>
      <c r="K1111">
        <v>22</v>
      </c>
      <c r="L1111">
        <v>74</v>
      </c>
      <c r="M1111">
        <v>178</v>
      </c>
      <c r="N1111">
        <v>65</v>
      </c>
      <c r="O1111" t="s">
        <v>2817</v>
      </c>
      <c r="P1111" s="16">
        <v>9500000</v>
      </c>
      <c r="Q1111" s="17" t="str">
        <f>IF(AND(Table4[[#This Row],[Age]]&lt;=28,Table4[[#This Row],[Prefered foot]]="left",Table4[[#This Row],[Value]]&lt;10000000),"candidate","rejected")</f>
        <v>candidate</v>
      </c>
      <c r="R1111" s="17" t="str">
        <f>IF(OR(Table4[[#This Row],[Age]]&lt;=21,Table4[[#This Row],[Rating]]&gt;=85,Table4[[#This Row],[Height (cm)]]&gt;=187),"minimum","")</f>
        <v/>
      </c>
    </row>
    <row r="1112" spans="10:18" x14ac:dyDescent="0.25">
      <c r="J1112" t="s">
        <v>995</v>
      </c>
      <c r="K1112">
        <v>21</v>
      </c>
      <c r="L1112">
        <v>64</v>
      </c>
      <c r="M1112">
        <v>193</v>
      </c>
      <c r="N1112">
        <v>76</v>
      </c>
      <c r="O1112" t="s">
        <v>2816</v>
      </c>
      <c r="P1112" s="16">
        <v>1100000</v>
      </c>
      <c r="Q1112" s="17" t="str">
        <f>IF(AND(Table4[[#This Row],[Age]]&lt;=28,Table4[[#This Row],[Prefered foot]]="left",Table4[[#This Row],[Value]]&lt;10000000),"candidate","rejected")</f>
        <v>rejected</v>
      </c>
      <c r="R1112" s="17" t="str">
        <f>IF(OR(Table4[[#This Row],[Age]]&lt;=21,Table4[[#This Row],[Rating]]&gt;=85,Table4[[#This Row],[Height (cm)]]&gt;=187),"minimum","")</f>
        <v>minimum</v>
      </c>
    </row>
    <row r="1113" spans="10:18" x14ac:dyDescent="0.25">
      <c r="J1113" t="s">
        <v>996</v>
      </c>
      <c r="K1113">
        <v>23</v>
      </c>
      <c r="L1113">
        <v>76</v>
      </c>
      <c r="M1113">
        <v>179</v>
      </c>
      <c r="N1113">
        <v>69</v>
      </c>
      <c r="O1113" t="s">
        <v>2816</v>
      </c>
      <c r="P1113" s="16">
        <v>9500000</v>
      </c>
      <c r="Q1113" s="17" t="str">
        <f>IF(AND(Table4[[#This Row],[Age]]&lt;=28,Table4[[#This Row],[Prefered foot]]="left",Table4[[#This Row],[Value]]&lt;10000000),"candidate","rejected")</f>
        <v>rejected</v>
      </c>
      <c r="R1113" s="17" t="str">
        <f>IF(OR(Table4[[#This Row],[Age]]&lt;=21,Table4[[#This Row],[Rating]]&gt;=85,Table4[[#This Row],[Height (cm)]]&gt;=187),"minimum","")</f>
        <v/>
      </c>
    </row>
    <row r="1114" spans="10:18" x14ac:dyDescent="0.25">
      <c r="J1114" t="s">
        <v>997</v>
      </c>
      <c r="K1114">
        <v>23</v>
      </c>
      <c r="L1114">
        <v>75</v>
      </c>
      <c r="M1114">
        <v>188</v>
      </c>
      <c r="N1114">
        <v>75</v>
      </c>
      <c r="O1114" t="s">
        <v>2817</v>
      </c>
      <c r="P1114" s="16">
        <v>8500000</v>
      </c>
      <c r="Q1114" s="17" t="str">
        <f>IF(AND(Table4[[#This Row],[Age]]&lt;=28,Table4[[#This Row],[Prefered foot]]="left",Table4[[#This Row],[Value]]&lt;10000000),"candidate","rejected")</f>
        <v>candidate</v>
      </c>
      <c r="R1114" s="17" t="str">
        <f>IF(OR(Table4[[#This Row],[Age]]&lt;=21,Table4[[#This Row],[Rating]]&gt;=85,Table4[[#This Row],[Height (cm)]]&gt;=187),"minimum","")</f>
        <v>minimum</v>
      </c>
    </row>
    <row r="1115" spans="10:18" x14ac:dyDescent="0.25">
      <c r="J1115" t="s">
        <v>998</v>
      </c>
      <c r="K1115">
        <v>24</v>
      </c>
      <c r="L1115">
        <v>71</v>
      </c>
      <c r="M1115">
        <v>171</v>
      </c>
      <c r="N1115">
        <v>65</v>
      </c>
      <c r="O1115" t="s">
        <v>2817</v>
      </c>
      <c r="P1115" s="16">
        <v>2400000</v>
      </c>
      <c r="Q1115" s="17" t="str">
        <f>IF(AND(Table4[[#This Row],[Age]]&lt;=28,Table4[[#This Row],[Prefered foot]]="left",Table4[[#This Row],[Value]]&lt;10000000),"candidate","rejected")</f>
        <v>candidate</v>
      </c>
      <c r="R1115" s="17" t="str">
        <f>IF(OR(Table4[[#This Row],[Age]]&lt;=21,Table4[[#This Row],[Rating]]&gt;=85,Table4[[#This Row],[Height (cm)]]&gt;=187),"minimum","")</f>
        <v/>
      </c>
    </row>
    <row r="1116" spans="10:18" x14ac:dyDescent="0.25">
      <c r="J1116" t="s">
        <v>999</v>
      </c>
      <c r="K1116">
        <v>21</v>
      </c>
      <c r="L1116">
        <v>76</v>
      </c>
      <c r="M1116">
        <v>175</v>
      </c>
      <c r="N1116">
        <v>79</v>
      </c>
      <c r="O1116" t="s">
        <v>2816</v>
      </c>
      <c r="P1116" s="16">
        <v>10500000</v>
      </c>
      <c r="Q1116" s="17" t="str">
        <f>IF(AND(Table4[[#This Row],[Age]]&lt;=28,Table4[[#This Row],[Prefered foot]]="left",Table4[[#This Row],[Value]]&lt;10000000),"candidate","rejected")</f>
        <v>rejected</v>
      </c>
      <c r="R1116" s="17" t="str">
        <f>IF(OR(Table4[[#This Row],[Age]]&lt;=21,Table4[[#This Row],[Rating]]&gt;=85,Table4[[#This Row],[Height (cm)]]&gt;=187),"minimum","")</f>
        <v>minimum</v>
      </c>
    </row>
    <row r="1117" spans="10:18" x14ac:dyDescent="0.25">
      <c r="J1117" t="s">
        <v>1000</v>
      </c>
      <c r="K1117">
        <v>21</v>
      </c>
      <c r="L1117">
        <v>71</v>
      </c>
      <c r="M1117">
        <v>179</v>
      </c>
      <c r="N1117">
        <v>73</v>
      </c>
      <c r="O1117" t="s">
        <v>2816</v>
      </c>
      <c r="P1117" s="16">
        <v>4200000</v>
      </c>
      <c r="Q1117" s="17" t="str">
        <f>IF(AND(Table4[[#This Row],[Age]]&lt;=28,Table4[[#This Row],[Prefered foot]]="left",Table4[[#This Row],[Value]]&lt;10000000),"candidate","rejected")</f>
        <v>rejected</v>
      </c>
      <c r="R1117" s="17" t="str">
        <f>IF(OR(Table4[[#This Row],[Age]]&lt;=21,Table4[[#This Row],[Rating]]&gt;=85,Table4[[#This Row],[Height (cm)]]&gt;=187),"minimum","")</f>
        <v>minimum</v>
      </c>
    </row>
    <row r="1118" spans="10:18" x14ac:dyDescent="0.25">
      <c r="J1118" t="s">
        <v>1001</v>
      </c>
      <c r="K1118">
        <v>20</v>
      </c>
      <c r="L1118">
        <v>62</v>
      </c>
      <c r="M1118">
        <v>195</v>
      </c>
      <c r="N1118">
        <v>81</v>
      </c>
      <c r="O1118" t="s">
        <v>2817</v>
      </c>
      <c r="P1118" s="16">
        <v>825000</v>
      </c>
      <c r="Q1118" s="17" t="str">
        <f>IF(AND(Table4[[#This Row],[Age]]&lt;=28,Table4[[#This Row],[Prefered foot]]="left",Table4[[#This Row],[Value]]&lt;10000000),"candidate","rejected")</f>
        <v>candidate</v>
      </c>
      <c r="R1118" s="17" t="str">
        <f>IF(OR(Table4[[#This Row],[Age]]&lt;=21,Table4[[#This Row],[Rating]]&gt;=85,Table4[[#This Row],[Height (cm)]]&gt;=187),"minimum","")</f>
        <v>minimum</v>
      </c>
    </row>
    <row r="1119" spans="10:18" x14ac:dyDescent="0.25">
      <c r="J1119" t="s">
        <v>1002</v>
      </c>
      <c r="K1119">
        <v>20</v>
      </c>
      <c r="L1119">
        <v>72</v>
      </c>
      <c r="M1119">
        <v>175</v>
      </c>
      <c r="N1119">
        <v>61</v>
      </c>
      <c r="O1119" t="s">
        <v>2817</v>
      </c>
      <c r="P1119" s="16">
        <v>5000000</v>
      </c>
      <c r="Q1119" s="17" t="str">
        <f>IF(AND(Table4[[#This Row],[Age]]&lt;=28,Table4[[#This Row],[Prefered foot]]="left",Table4[[#This Row],[Value]]&lt;10000000),"candidate","rejected")</f>
        <v>candidate</v>
      </c>
      <c r="R1119" s="17" t="str">
        <f>IF(OR(Table4[[#This Row],[Age]]&lt;=21,Table4[[#This Row],[Rating]]&gt;=85,Table4[[#This Row],[Height (cm)]]&gt;=187),"minimum","")</f>
        <v>minimum</v>
      </c>
    </row>
    <row r="1120" spans="10:18" x14ac:dyDescent="0.25">
      <c r="J1120" t="s">
        <v>1003</v>
      </c>
      <c r="K1120">
        <v>21</v>
      </c>
      <c r="L1120">
        <v>67</v>
      </c>
      <c r="M1120">
        <v>188</v>
      </c>
      <c r="N1120">
        <v>75</v>
      </c>
      <c r="O1120" t="s">
        <v>2816</v>
      </c>
      <c r="P1120" s="16">
        <v>0</v>
      </c>
      <c r="Q1120" s="17" t="str">
        <f>IF(AND(Table4[[#This Row],[Age]]&lt;=28,Table4[[#This Row],[Prefered foot]]="left",Table4[[#This Row],[Value]]&lt;10000000),"candidate","rejected")</f>
        <v>rejected</v>
      </c>
      <c r="R1120" s="17" t="str">
        <f>IF(OR(Table4[[#This Row],[Age]]&lt;=21,Table4[[#This Row],[Rating]]&gt;=85,Table4[[#This Row],[Height (cm)]]&gt;=187),"minimum","")</f>
        <v>minimum</v>
      </c>
    </row>
    <row r="1121" spans="10:18" x14ac:dyDescent="0.25">
      <c r="J1121" t="s">
        <v>1004</v>
      </c>
      <c r="K1121">
        <v>21</v>
      </c>
      <c r="L1121">
        <v>74</v>
      </c>
      <c r="M1121">
        <v>184</v>
      </c>
      <c r="N1121">
        <v>79</v>
      </c>
      <c r="O1121" t="s">
        <v>2817</v>
      </c>
      <c r="P1121" s="16">
        <v>9500000</v>
      </c>
      <c r="Q1121" s="17" t="str">
        <f>IF(AND(Table4[[#This Row],[Age]]&lt;=28,Table4[[#This Row],[Prefered foot]]="left",Table4[[#This Row],[Value]]&lt;10000000),"candidate","rejected")</f>
        <v>candidate</v>
      </c>
      <c r="R1121" s="17" t="str">
        <f>IF(OR(Table4[[#This Row],[Age]]&lt;=21,Table4[[#This Row],[Rating]]&gt;=85,Table4[[#This Row],[Height (cm)]]&gt;=187),"minimum","")</f>
        <v>minimum</v>
      </c>
    </row>
    <row r="1122" spans="10:18" x14ac:dyDescent="0.25">
      <c r="J1122" t="s">
        <v>1005</v>
      </c>
      <c r="K1122">
        <v>19</v>
      </c>
      <c r="L1122">
        <v>66</v>
      </c>
      <c r="M1122">
        <v>185</v>
      </c>
      <c r="N1122">
        <v>75</v>
      </c>
      <c r="O1122" t="s">
        <v>2816</v>
      </c>
      <c r="P1122" s="16">
        <v>2100000</v>
      </c>
      <c r="Q1122" s="17" t="str">
        <f>IF(AND(Table4[[#This Row],[Age]]&lt;=28,Table4[[#This Row],[Prefered foot]]="left",Table4[[#This Row],[Value]]&lt;10000000),"candidate","rejected")</f>
        <v>rejected</v>
      </c>
      <c r="R1122" s="17" t="str">
        <f>IF(OR(Table4[[#This Row],[Age]]&lt;=21,Table4[[#This Row],[Rating]]&gt;=85,Table4[[#This Row],[Height (cm)]]&gt;=187),"minimum","")</f>
        <v>minimum</v>
      </c>
    </row>
    <row r="1123" spans="10:18" x14ac:dyDescent="0.25">
      <c r="J1123" t="s">
        <v>1006</v>
      </c>
      <c r="K1123">
        <v>20</v>
      </c>
      <c r="L1123">
        <v>71</v>
      </c>
      <c r="M1123">
        <v>172</v>
      </c>
      <c r="N1123">
        <v>68</v>
      </c>
      <c r="O1123" t="s">
        <v>2817</v>
      </c>
      <c r="P1123" s="16">
        <v>3900000</v>
      </c>
      <c r="Q1123" s="17" t="str">
        <f>IF(AND(Table4[[#This Row],[Age]]&lt;=28,Table4[[#This Row],[Prefered foot]]="left",Table4[[#This Row],[Value]]&lt;10000000),"candidate","rejected")</f>
        <v>candidate</v>
      </c>
      <c r="R1123" s="17" t="str">
        <f>IF(OR(Table4[[#This Row],[Age]]&lt;=21,Table4[[#This Row],[Rating]]&gt;=85,Table4[[#This Row],[Height (cm)]]&gt;=187),"minimum","")</f>
        <v>minimum</v>
      </c>
    </row>
    <row r="1124" spans="10:18" x14ac:dyDescent="0.25">
      <c r="J1124" t="s">
        <v>1007</v>
      </c>
      <c r="K1124">
        <v>24</v>
      </c>
      <c r="L1124">
        <v>77</v>
      </c>
      <c r="M1124">
        <v>194</v>
      </c>
      <c r="N1124">
        <v>88</v>
      </c>
      <c r="O1124" t="s">
        <v>2816</v>
      </c>
      <c r="P1124" s="16">
        <v>14500000</v>
      </c>
      <c r="Q1124" s="17" t="str">
        <f>IF(AND(Table4[[#This Row],[Age]]&lt;=28,Table4[[#This Row],[Prefered foot]]="left",Table4[[#This Row],[Value]]&lt;10000000),"candidate","rejected")</f>
        <v>rejected</v>
      </c>
      <c r="R1124" s="17" t="str">
        <f>IF(OR(Table4[[#This Row],[Age]]&lt;=21,Table4[[#This Row],[Rating]]&gt;=85,Table4[[#This Row],[Height (cm)]]&gt;=187),"minimum","")</f>
        <v>minimum</v>
      </c>
    </row>
    <row r="1125" spans="10:18" x14ac:dyDescent="0.25">
      <c r="J1125" t="s">
        <v>1008</v>
      </c>
      <c r="K1125">
        <v>21</v>
      </c>
      <c r="L1125">
        <v>72</v>
      </c>
      <c r="M1125">
        <v>183</v>
      </c>
      <c r="N1125">
        <v>80</v>
      </c>
      <c r="O1125" t="s">
        <v>2816</v>
      </c>
      <c r="P1125" s="16">
        <v>5000000</v>
      </c>
      <c r="Q1125" s="17" t="str">
        <f>IF(AND(Table4[[#This Row],[Age]]&lt;=28,Table4[[#This Row],[Prefered foot]]="left",Table4[[#This Row],[Value]]&lt;10000000),"candidate","rejected")</f>
        <v>rejected</v>
      </c>
      <c r="R1125" s="17" t="str">
        <f>IF(OR(Table4[[#This Row],[Age]]&lt;=21,Table4[[#This Row],[Rating]]&gt;=85,Table4[[#This Row],[Height (cm)]]&gt;=187),"minimum","")</f>
        <v>minimum</v>
      </c>
    </row>
    <row r="1126" spans="10:18" x14ac:dyDescent="0.25">
      <c r="J1126" t="s">
        <v>1009</v>
      </c>
      <c r="K1126">
        <v>24</v>
      </c>
      <c r="L1126">
        <v>72</v>
      </c>
      <c r="M1126">
        <v>176</v>
      </c>
      <c r="N1126">
        <v>69</v>
      </c>
      <c r="O1126" t="s">
        <v>2817</v>
      </c>
      <c r="P1126" s="16">
        <v>4600000</v>
      </c>
      <c r="Q1126" s="17" t="str">
        <f>IF(AND(Table4[[#This Row],[Age]]&lt;=28,Table4[[#This Row],[Prefered foot]]="left",Table4[[#This Row],[Value]]&lt;10000000),"candidate","rejected")</f>
        <v>candidate</v>
      </c>
      <c r="R1126" s="17" t="str">
        <f>IF(OR(Table4[[#This Row],[Age]]&lt;=21,Table4[[#This Row],[Rating]]&gt;=85,Table4[[#This Row],[Height (cm)]]&gt;=187),"minimum","")</f>
        <v/>
      </c>
    </row>
    <row r="1127" spans="10:18" x14ac:dyDescent="0.25">
      <c r="J1127" t="s">
        <v>1010</v>
      </c>
      <c r="K1127">
        <v>23</v>
      </c>
      <c r="L1127">
        <v>71</v>
      </c>
      <c r="M1127">
        <v>184</v>
      </c>
      <c r="N1127">
        <v>79</v>
      </c>
      <c r="O1127" t="s">
        <v>2816</v>
      </c>
      <c r="P1127" s="16">
        <v>4200000</v>
      </c>
      <c r="Q1127" s="17" t="str">
        <f>IF(AND(Table4[[#This Row],[Age]]&lt;=28,Table4[[#This Row],[Prefered foot]]="left",Table4[[#This Row],[Value]]&lt;10000000),"candidate","rejected")</f>
        <v>rejected</v>
      </c>
      <c r="R1127" s="17" t="str">
        <f>IF(OR(Table4[[#This Row],[Age]]&lt;=21,Table4[[#This Row],[Rating]]&gt;=85,Table4[[#This Row],[Height (cm)]]&gt;=187),"minimum","")</f>
        <v/>
      </c>
    </row>
    <row r="1128" spans="10:18" x14ac:dyDescent="0.25">
      <c r="J1128" t="s">
        <v>1011</v>
      </c>
      <c r="K1128">
        <v>20</v>
      </c>
      <c r="L1128">
        <v>69</v>
      </c>
      <c r="M1128">
        <v>187</v>
      </c>
      <c r="N1128">
        <v>80</v>
      </c>
      <c r="O1128" t="s">
        <v>2817</v>
      </c>
      <c r="P1128" s="16">
        <v>2900000</v>
      </c>
      <c r="Q1128" s="17" t="str">
        <f>IF(AND(Table4[[#This Row],[Age]]&lt;=28,Table4[[#This Row],[Prefered foot]]="left",Table4[[#This Row],[Value]]&lt;10000000),"candidate","rejected")</f>
        <v>candidate</v>
      </c>
      <c r="R1128" s="17" t="str">
        <f>IF(OR(Table4[[#This Row],[Age]]&lt;=21,Table4[[#This Row],[Rating]]&gt;=85,Table4[[#This Row],[Height (cm)]]&gt;=187),"minimum","")</f>
        <v>minimum</v>
      </c>
    </row>
    <row r="1129" spans="10:18" x14ac:dyDescent="0.25">
      <c r="J1129" t="s">
        <v>1012</v>
      </c>
      <c r="K1129">
        <v>21</v>
      </c>
      <c r="L1129">
        <v>71</v>
      </c>
      <c r="M1129">
        <v>178</v>
      </c>
      <c r="N1129">
        <v>65</v>
      </c>
      <c r="O1129" t="s">
        <v>2816</v>
      </c>
      <c r="P1129" s="16">
        <v>4200000</v>
      </c>
      <c r="Q1129" s="17" t="str">
        <f>IF(AND(Table4[[#This Row],[Age]]&lt;=28,Table4[[#This Row],[Prefered foot]]="left",Table4[[#This Row],[Value]]&lt;10000000),"candidate","rejected")</f>
        <v>rejected</v>
      </c>
      <c r="R1129" s="17" t="str">
        <f>IF(OR(Table4[[#This Row],[Age]]&lt;=21,Table4[[#This Row],[Rating]]&gt;=85,Table4[[#This Row],[Height (cm)]]&gt;=187),"minimum","")</f>
        <v>minimum</v>
      </c>
    </row>
    <row r="1130" spans="10:18" x14ac:dyDescent="0.25">
      <c r="J1130" t="s">
        <v>1013</v>
      </c>
      <c r="K1130">
        <v>20</v>
      </c>
      <c r="L1130">
        <v>75</v>
      </c>
      <c r="M1130">
        <v>189</v>
      </c>
      <c r="N1130">
        <v>81</v>
      </c>
      <c r="O1130" t="s">
        <v>2816</v>
      </c>
      <c r="P1130" s="16">
        <v>10500000</v>
      </c>
      <c r="Q1130" s="17" t="str">
        <f>IF(AND(Table4[[#This Row],[Age]]&lt;=28,Table4[[#This Row],[Prefered foot]]="left",Table4[[#This Row],[Value]]&lt;10000000),"candidate","rejected")</f>
        <v>rejected</v>
      </c>
      <c r="R1130" s="17" t="str">
        <f>IF(OR(Table4[[#This Row],[Age]]&lt;=21,Table4[[#This Row],[Rating]]&gt;=85,Table4[[#This Row],[Height (cm)]]&gt;=187),"minimum","")</f>
        <v>minimum</v>
      </c>
    </row>
    <row r="1131" spans="10:18" x14ac:dyDescent="0.25">
      <c r="J1131" t="s">
        <v>1014</v>
      </c>
      <c r="K1131">
        <v>21</v>
      </c>
      <c r="L1131">
        <v>73</v>
      </c>
      <c r="M1131">
        <v>176</v>
      </c>
      <c r="N1131">
        <v>72</v>
      </c>
      <c r="O1131" t="s">
        <v>2816</v>
      </c>
      <c r="P1131" s="16">
        <v>4900000</v>
      </c>
      <c r="Q1131" s="17" t="str">
        <f>IF(AND(Table4[[#This Row],[Age]]&lt;=28,Table4[[#This Row],[Prefered foot]]="left",Table4[[#This Row],[Value]]&lt;10000000),"candidate","rejected")</f>
        <v>rejected</v>
      </c>
      <c r="R1131" s="17" t="str">
        <f>IF(OR(Table4[[#This Row],[Age]]&lt;=21,Table4[[#This Row],[Rating]]&gt;=85,Table4[[#This Row],[Height (cm)]]&gt;=187),"minimum","")</f>
        <v>minimum</v>
      </c>
    </row>
    <row r="1132" spans="10:18" x14ac:dyDescent="0.25">
      <c r="J1132" t="s">
        <v>1015</v>
      </c>
      <c r="K1132">
        <v>20</v>
      </c>
      <c r="L1132">
        <v>73</v>
      </c>
      <c r="M1132">
        <v>178</v>
      </c>
      <c r="N1132">
        <v>66</v>
      </c>
      <c r="O1132" t="s">
        <v>2816</v>
      </c>
      <c r="P1132" s="16">
        <v>6500000</v>
      </c>
      <c r="Q1132" s="17" t="str">
        <f>IF(AND(Table4[[#This Row],[Age]]&lt;=28,Table4[[#This Row],[Prefered foot]]="left",Table4[[#This Row],[Value]]&lt;10000000),"candidate","rejected")</f>
        <v>rejected</v>
      </c>
      <c r="R1132" s="17" t="str">
        <f>IF(OR(Table4[[#This Row],[Age]]&lt;=21,Table4[[#This Row],[Rating]]&gt;=85,Table4[[#This Row],[Height (cm)]]&gt;=187),"minimum","")</f>
        <v>minimum</v>
      </c>
    </row>
    <row r="1133" spans="10:18" x14ac:dyDescent="0.25">
      <c r="J1133" t="s">
        <v>1016</v>
      </c>
      <c r="K1133">
        <v>22</v>
      </c>
      <c r="L1133">
        <v>74</v>
      </c>
      <c r="M1133">
        <v>176</v>
      </c>
      <c r="N1133">
        <v>71</v>
      </c>
      <c r="O1133" t="s">
        <v>2816</v>
      </c>
      <c r="P1133" s="16">
        <v>6500000</v>
      </c>
      <c r="Q1133" s="17" t="str">
        <f>IF(AND(Table4[[#This Row],[Age]]&lt;=28,Table4[[#This Row],[Prefered foot]]="left",Table4[[#This Row],[Value]]&lt;10000000),"candidate","rejected")</f>
        <v>rejected</v>
      </c>
      <c r="R1133" s="17" t="str">
        <f>IF(OR(Table4[[#This Row],[Age]]&lt;=21,Table4[[#This Row],[Rating]]&gt;=85,Table4[[#This Row],[Height (cm)]]&gt;=187),"minimum","")</f>
        <v/>
      </c>
    </row>
    <row r="1134" spans="10:18" x14ac:dyDescent="0.25">
      <c r="J1134" t="s">
        <v>1017</v>
      </c>
      <c r="K1134">
        <v>18</v>
      </c>
      <c r="L1134">
        <v>62</v>
      </c>
      <c r="M1134">
        <v>177</v>
      </c>
      <c r="N1134">
        <v>65</v>
      </c>
      <c r="O1134" t="s">
        <v>2817</v>
      </c>
      <c r="P1134" s="16">
        <v>1000000</v>
      </c>
      <c r="Q1134" s="17" t="str">
        <f>IF(AND(Table4[[#This Row],[Age]]&lt;=28,Table4[[#This Row],[Prefered foot]]="left",Table4[[#This Row],[Value]]&lt;10000000),"candidate","rejected")</f>
        <v>candidate</v>
      </c>
      <c r="R1134" s="17" t="str">
        <f>IF(OR(Table4[[#This Row],[Age]]&lt;=21,Table4[[#This Row],[Rating]]&gt;=85,Table4[[#This Row],[Height (cm)]]&gt;=187),"minimum","")</f>
        <v>minimum</v>
      </c>
    </row>
    <row r="1135" spans="10:18" x14ac:dyDescent="0.25">
      <c r="J1135" t="s">
        <v>1018</v>
      </c>
      <c r="K1135">
        <v>20</v>
      </c>
      <c r="L1135">
        <v>70</v>
      </c>
      <c r="M1135">
        <v>173</v>
      </c>
      <c r="N1135">
        <v>65</v>
      </c>
      <c r="O1135" t="s">
        <v>2817</v>
      </c>
      <c r="P1135" s="16">
        <v>3500000</v>
      </c>
      <c r="Q1135" s="17" t="str">
        <f>IF(AND(Table4[[#This Row],[Age]]&lt;=28,Table4[[#This Row],[Prefered foot]]="left",Table4[[#This Row],[Value]]&lt;10000000),"candidate","rejected")</f>
        <v>candidate</v>
      </c>
      <c r="R1135" s="17" t="str">
        <f>IF(OR(Table4[[#This Row],[Age]]&lt;=21,Table4[[#This Row],[Rating]]&gt;=85,Table4[[#This Row],[Height (cm)]]&gt;=187),"minimum","")</f>
        <v>minimum</v>
      </c>
    </row>
    <row r="1136" spans="10:18" x14ac:dyDescent="0.25">
      <c r="J1136" t="s">
        <v>1019</v>
      </c>
      <c r="K1136">
        <v>21</v>
      </c>
      <c r="L1136">
        <v>70</v>
      </c>
      <c r="M1136">
        <v>190</v>
      </c>
      <c r="N1136">
        <v>84</v>
      </c>
      <c r="O1136" t="s">
        <v>2816</v>
      </c>
      <c r="P1136" s="16">
        <v>3300000</v>
      </c>
      <c r="Q1136" s="17" t="str">
        <f>IF(AND(Table4[[#This Row],[Age]]&lt;=28,Table4[[#This Row],[Prefered foot]]="left",Table4[[#This Row],[Value]]&lt;10000000),"candidate","rejected")</f>
        <v>rejected</v>
      </c>
      <c r="R1136" s="17" t="str">
        <f>IF(OR(Table4[[#This Row],[Age]]&lt;=21,Table4[[#This Row],[Rating]]&gt;=85,Table4[[#This Row],[Height (cm)]]&gt;=187),"minimum","")</f>
        <v>minimum</v>
      </c>
    </row>
    <row r="1137" spans="10:18" x14ac:dyDescent="0.25">
      <c r="J1137" t="s">
        <v>1020</v>
      </c>
      <c r="K1137">
        <v>19</v>
      </c>
      <c r="L1137">
        <v>58</v>
      </c>
      <c r="M1137">
        <v>177</v>
      </c>
      <c r="N1137">
        <v>67</v>
      </c>
      <c r="O1137" t="s">
        <v>2816</v>
      </c>
      <c r="P1137" s="16">
        <v>525000</v>
      </c>
      <c r="Q1137" s="17" t="str">
        <f>IF(AND(Table4[[#This Row],[Age]]&lt;=28,Table4[[#This Row],[Prefered foot]]="left",Table4[[#This Row],[Value]]&lt;10000000),"candidate","rejected")</f>
        <v>rejected</v>
      </c>
      <c r="R1137" s="17" t="str">
        <f>IF(OR(Table4[[#This Row],[Age]]&lt;=21,Table4[[#This Row],[Rating]]&gt;=85,Table4[[#This Row],[Height (cm)]]&gt;=187),"minimum","")</f>
        <v>minimum</v>
      </c>
    </row>
    <row r="1138" spans="10:18" x14ac:dyDescent="0.25">
      <c r="J1138" t="s">
        <v>1021</v>
      </c>
      <c r="K1138">
        <v>20</v>
      </c>
      <c r="L1138">
        <v>71</v>
      </c>
      <c r="M1138">
        <v>185</v>
      </c>
      <c r="N1138">
        <v>75</v>
      </c>
      <c r="O1138" t="s">
        <v>2816</v>
      </c>
      <c r="P1138" s="16">
        <v>3800000</v>
      </c>
      <c r="Q1138" s="17" t="str">
        <f>IF(AND(Table4[[#This Row],[Age]]&lt;=28,Table4[[#This Row],[Prefered foot]]="left",Table4[[#This Row],[Value]]&lt;10000000),"candidate","rejected")</f>
        <v>rejected</v>
      </c>
      <c r="R1138" s="17" t="str">
        <f>IF(OR(Table4[[#This Row],[Age]]&lt;=21,Table4[[#This Row],[Rating]]&gt;=85,Table4[[#This Row],[Height (cm)]]&gt;=187),"minimum","")</f>
        <v>minimum</v>
      </c>
    </row>
    <row r="1139" spans="10:18" x14ac:dyDescent="0.25">
      <c r="J1139" t="s">
        <v>1022</v>
      </c>
      <c r="K1139">
        <v>19</v>
      </c>
      <c r="L1139">
        <v>71</v>
      </c>
      <c r="M1139">
        <v>191</v>
      </c>
      <c r="N1139">
        <v>73</v>
      </c>
      <c r="O1139" t="s">
        <v>2817</v>
      </c>
      <c r="P1139" s="16">
        <v>3800000</v>
      </c>
      <c r="Q1139" s="17" t="str">
        <f>IF(AND(Table4[[#This Row],[Age]]&lt;=28,Table4[[#This Row],[Prefered foot]]="left",Table4[[#This Row],[Value]]&lt;10000000),"candidate","rejected")</f>
        <v>candidate</v>
      </c>
      <c r="R1139" s="17" t="str">
        <f>IF(OR(Table4[[#This Row],[Age]]&lt;=21,Table4[[#This Row],[Rating]]&gt;=85,Table4[[#This Row],[Height (cm)]]&gt;=187),"minimum","")</f>
        <v>minimum</v>
      </c>
    </row>
    <row r="1140" spans="10:18" x14ac:dyDescent="0.25">
      <c r="J1140" t="s">
        <v>833</v>
      </c>
      <c r="K1140">
        <v>21</v>
      </c>
      <c r="L1140">
        <v>75</v>
      </c>
      <c r="M1140">
        <v>181</v>
      </c>
      <c r="N1140">
        <v>78</v>
      </c>
      <c r="O1140" t="s">
        <v>2816</v>
      </c>
      <c r="P1140" s="16">
        <v>12000000</v>
      </c>
      <c r="Q1140" s="17" t="str">
        <f>IF(AND(Table4[[#This Row],[Age]]&lt;=28,Table4[[#This Row],[Prefered foot]]="left",Table4[[#This Row],[Value]]&lt;10000000),"candidate","rejected")</f>
        <v>rejected</v>
      </c>
      <c r="R1140" s="17" t="str">
        <f>IF(OR(Table4[[#This Row],[Age]]&lt;=21,Table4[[#This Row],[Rating]]&gt;=85,Table4[[#This Row],[Height (cm)]]&gt;=187),"minimum","")</f>
        <v>minimum</v>
      </c>
    </row>
    <row r="1141" spans="10:18" x14ac:dyDescent="0.25">
      <c r="J1141" t="s">
        <v>1023</v>
      </c>
      <c r="K1141">
        <v>22</v>
      </c>
      <c r="L1141">
        <v>74</v>
      </c>
      <c r="M1141">
        <v>176</v>
      </c>
      <c r="N1141">
        <v>68</v>
      </c>
      <c r="O1141" t="s">
        <v>2816</v>
      </c>
      <c r="P1141" s="16">
        <v>9000000</v>
      </c>
      <c r="Q1141" s="17" t="str">
        <f>IF(AND(Table4[[#This Row],[Age]]&lt;=28,Table4[[#This Row],[Prefered foot]]="left",Table4[[#This Row],[Value]]&lt;10000000),"candidate","rejected")</f>
        <v>rejected</v>
      </c>
      <c r="R1141" s="17" t="str">
        <f>IF(OR(Table4[[#This Row],[Age]]&lt;=21,Table4[[#This Row],[Rating]]&gt;=85,Table4[[#This Row],[Height (cm)]]&gt;=187),"minimum","")</f>
        <v/>
      </c>
    </row>
    <row r="1142" spans="10:18" x14ac:dyDescent="0.25">
      <c r="J1142" t="s">
        <v>1024</v>
      </c>
      <c r="K1142">
        <v>34</v>
      </c>
      <c r="L1142">
        <v>74</v>
      </c>
      <c r="M1142">
        <v>192</v>
      </c>
      <c r="N1142">
        <v>87</v>
      </c>
      <c r="O1142" t="s">
        <v>2816</v>
      </c>
      <c r="P1142" s="16">
        <v>725000</v>
      </c>
      <c r="Q1142" s="17" t="str">
        <f>IF(AND(Table4[[#This Row],[Age]]&lt;=28,Table4[[#This Row],[Prefered foot]]="left",Table4[[#This Row],[Value]]&lt;10000000),"candidate","rejected")</f>
        <v>rejected</v>
      </c>
      <c r="R1142" s="17" t="str">
        <f>IF(OR(Table4[[#This Row],[Age]]&lt;=21,Table4[[#This Row],[Rating]]&gt;=85,Table4[[#This Row],[Height (cm)]]&gt;=187),"minimum","")</f>
        <v>minimum</v>
      </c>
    </row>
    <row r="1143" spans="10:18" x14ac:dyDescent="0.25">
      <c r="J1143" t="s">
        <v>1025</v>
      </c>
      <c r="K1143">
        <v>32</v>
      </c>
      <c r="L1143">
        <v>86</v>
      </c>
      <c r="M1143">
        <v>180</v>
      </c>
      <c r="N1143">
        <v>80</v>
      </c>
      <c r="O1143" t="s">
        <v>2816</v>
      </c>
      <c r="P1143" s="16">
        <v>53500000</v>
      </c>
      <c r="Q1143" s="17" t="str">
        <f>IF(AND(Table4[[#This Row],[Age]]&lt;=28,Table4[[#This Row],[Prefered foot]]="left",Table4[[#This Row],[Value]]&lt;10000000),"candidate","rejected")</f>
        <v>rejected</v>
      </c>
      <c r="R1143" s="17" t="str">
        <f>IF(OR(Table4[[#This Row],[Age]]&lt;=21,Table4[[#This Row],[Rating]]&gt;=85,Table4[[#This Row],[Height (cm)]]&gt;=187),"minimum","")</f>
        <v>minimum</v>
      </c>
    </row>
    <row r="1144" spans="10:18" x14ac:dyDescent="0.25">
      <c r="J1144" t="s">
        <v>1026</v>
      </c>
      <c r="K1144">
        <v>32</v>
      </c>
      <c r="L1144">
        <v>83</v>
      </c>
      <c r="M1144">
        <v>189</v>
      </c>
      <c r="N1144">
        <v>84</v>
      </c>
      <c r="O1144" t="s">
        <v>2816</v>
      </c>
      <c r="P1144" s="16">
        <v>18000000</v>
      </c>
      <c r="Q1144" s="17" t="str">
        <f>IF(AND(Table4[[#This Row],[Age]]&lt;=28,Table4[[#This Row],[Prefered foot]]="left",Table4[[#This Row],[Value]]&lt;10000000),"candidate","rejected")</f>
        <v>rejected</v>
      </c>
      <c r="R1144" s="17" t="str">
        <f>IF(OR(Table4[[#This Row],[Age]]&lt;=21,Table4[[#This Row],[Rating]]&gt;=85,Table4[[#This Row],[Height (cm)]]&gt;=187),"minimum","")</f>
        <v>minimum</v>
      </c>
    </row>
    <row r="1145" spans="10:18" x14ac:dyDescent="0.25">
      <c r="J1145" t="s">
        <v>1027</v>
      </c>
      <c r="K1145">
        <v>31</v>
      </c>
      <c r="L1145">
        <v>75</v>
      </c>
      <c r="M1145">
        <v>184</v>
      </c>
      <c r="N1145">
        <v>80</v>
      </c>
      <c r="O1145" t="s">
        <v>2816</v>
      </c>
      <c r="P1145" s="16">
        <v>4600000</v>
      </c>
      <c r="Q1145" s="17" t="str">
        <f>IF(AND(Table4[[#This Row],[Age]]&lt;=28,Table4[[#This Row],[Prefered foot]]="left",Table4[[#This Row],[Value]]&lt;10000000),"candidate","rejected")</f>
        <v>rejected</v>
      </c>
      <c r="R1145" s="17" t="str">
        <f>IF(OR(Table4[[#This Row],[Age]]&lt;=21,Table4[[#This Row],[Rating]]&gt;=85,Table4[[#This Row],[Height (cm)]]&gt;=187),"minimum","")</f>
        <v/>
      </c>
    </row>
    <row r="1146" spans="10:18" x14ac:dyDescent="0.25">
      <c r="J1146" t="s">
        <v>1028</v>
      </c>
      <c r="K1146">
        <v>35</v>
      </c>
      <c r="L1146">
        <v>82</v>
      </c>
      <c r="M1146">
        <v>183</v>
      </c>
      <c r="N1146">
        <v>78</v>
      </c>
      <c r="O1146" t="s">
        <v>2816</v>
      </c>
      <c r="P1146" s="16">
        <v>8000000</v>
      </c>
      <c r="Q1146" s="17" t="str">
        <f>IF(AND(Table4[[#This Row],[Age]]&lt;=28,Table4[[#This Row],[Prefered foot]]="left",Table4[[#This Row],[Value]]&lt;10000000),"candidate","rejected")</f>
        <v>rejected</v>
      </c>
      <c r="R1146" s="17" t="str">
        <f>IF(OR(Table4[[#This Row],[Age]]&lt;=21,Table4[[#This Row],[Rating]]&gt;=85,Table4[[#This Row],[Height (cm)]]&gt;=187),"minimum","")</f>
        <v/>
      </c>
    </row>
    <row r="1147" spans="10:18" x14ac:dyDescent="0.25">
      <c r="J1147" t="s">
        <v>1029</v>
      </c>
      <c r="K1147">
        <v>34</v>
      </c>
      <c r="L1147">
        <v>82</v>
      </c>
      <c r="M1147">
        <v>177</v>
      </c>
      <c r="N1147">
        <v>75</v>
      </c>
      <c r="O1147" t="s">
        <v>2816</v>
      </c>
      <c r="P1147" s="16">
        <v>14500000</v>
      </c>
      <c r="Q1147" s="17" t="str">
        <f>IF(AND(Table4[[#This Row],[Age]]&lt;=28,Table4[[#This Row],[Prefered foot]]="left",Table4[[#This Row],[Value]]&lt;10000000),"candidate","rejected")</f>
        <v>rejected</v>
      </c>
      <c r="R1147" s="17" t="str">
        <f>IF(OR(Table4[[#This Row],[Age]]&lt;=21,Table4[[#This Row],[Rating]]&gt;=85,Table4[[#This Row],[Height (cm)]]&gt;=187),"minimum","")</f>
        <v/>
      </c>
    </row>
    <row r="1148" spans="10:18" x14ac:dyDescent="0.25">
      <c r="J1148" t="s">
        <v>1030</v>
      </c>
      <c r="K1148">
        <v>36</v>
      </c>
      <c r="L1148">
        <v>81</v>
      </c>
      <c r="M1148">
        <v>185</v>
      </c>
      <c r="N1148">
        <v>80</v>
      </c>
      <c r="O1148" t="s">
        <v>2816</v>
      </c>
      <c r="P1148" s="16">
        <v>3400000</v>
      </c>
      <c r="Q1148" s="17" t="str">
        <f>IF(AND(Table4[[#This Row],[Age]]&lt;=28,Table4[[#This Row],[Prefered foot]]="left",Table4[[#This Row],[Value]]&lt;10000000),"candidate","rejected")</f>
        <v>rejected</v>
      </c>
      <c r="R1148" s="17" t="str">
        <f>IF(OR(Table4[[#This Row],[Age]]&lt;=21,Table4[[#This Row],[Rating]]&gt;=85,Table4[[#This Row],[Height (cm)]]&gt;=187),"minimum","")</f>
        <v/>
      </c>
    </row>
    <row r="1149" spans="10:18" x14ac:dyDescent="0.25">
      <c r="J1149" t="s">
        <v>1031</v>
      </c>
      <c r="K1149">
        <v>31</v>
      </c>
      <c r="L1149">
        <v>81</v>
      </c>
      <c r="M1149">
        <v>176</v>
      </c>
      <c r="N1149">
        <v>79</v>
      </c>
      <c r="O1149" t="s">
        <v>2816</v>
      </c>
      <c r="P1149" s="16">
        <v>21500000</v>
      </c>
      <c r="Q1149" s="17" t="str">
        <f>IF(AND(Table4[[#This Row],[Age]]&lt;=28,Table4[[#This Row],[Prefered foot]]="left",Table4[[#This Row],[Value]]&lt;10000000),"candidate","rejected")</f>
        <v>rejected</v>
      </c>
      <c r="R1149" s="17" t="str">
        <f>IF(OR(Table4[[#This Row],[Age]]&lt;=21,Table4[[#This Row],[Rating]]&gt;=85,Table4[[#This Row],[Height (cm)]]&gt;=187),"minimum","")</f>
        <v/>
      </c>
    </row>
    <row r="1150" spans="10:18" x14ac:dyDescent="0.25">
      <c r="J1150" t="s">
        <v>925</v>
      </c>
      <c r="K1150">
        <v>30</v>
      </c>
      <c r="L1150">
        <v>84</v>
      </c>
      <c r="M1150">
        <v>183</v>
      </c>
      <c r="N1150">
        <v>74</v>
      </c>
      <c r="O1150" t="s">
        <v>2816</v>
      </c>
      <c r="P1150" s="16">
        <v>40500000</v>
      </c>
      <c r="Q1150" s="17" t="str">
        <f>IF(AND(Table4[[#This Row],[Age]]&lt;=28,Table4[[#This Row],[Prefered foot]]="left",Table4[[#This Row],[Value]]&lt;10000000),"candidate","rejected")</f>
        <v>rejected</v>
      </c>
      <c r="R1150" s="17" t="str">
        <f>IF(OR(Table4[[#This Row],[Age]]&lt;=21,Table4[[#This Row],[Rating]]&gt;=85,Table4[[#This Row],[Height (cm)]]&gt;=187),"minimum","")</f>
        <v/>
      </c>
    </row>
    <row r="1151" spans="10:18" x14ac:dyDescent="0.25">
      <c r="J1151" t="s">
        <v>1032</v>
      </c>
      <c r="K1151">
        <v>29</v>
      </c>
      <c r="L1151">
        <v>76</v>
      </c>
      <c r="M1151">
        <v>186</v>
      </c>
      <c r="N1151">
        <v>76</v>
      </c>
      <c r="O1151" t="s">
        <v>2816</v>
      </c>
      <c r="P1151" s="16">
        <v>7500000</v>
      </c>
      <c r="Q1151" s="17" t="str">
        <f>IF(AND(Table4[[#This Row],[Age]]&lt;=28,Table4[[#This Row],[Prefered foot]]="left",Table4[[#This Row],[Value]]&lt;10000000),"candidate","rejected")</f>
        <v>rejected</v>
      </c>
      <c r="R1151" s="17" t="str">
        <f>IF(OR(Table4[[#This Row],[Age]]&lt;=21,Table4[[#This Row],[Rating]]&gt;=85,Table4[[#This Row],[Height (cm)]]&gt;=187),"minimum","")</f>
        <v/>
      </c>
    </row>
    <row r="1152" spans="10:18" x14ac:dyDescent="0.25">
      <c r="J1152" t="s">
        <v>1033</v>
      </c>
      <c r="K1152">
        <v>31</v>
      </c>
      <c r="L1152">
        <v>81</v>
      </c>
      <c r="M1152">
        <v>184</v>
      </c>
      <c r="N1152">
        <v>78</v>
      </c>
      <c r="O1152" t="s">
        <v>2816</v>
      </c>
      <c r="P1152" s="16">
        <v>17500000</v>
      </c>
      <c r="Q1152" s="17" t="str">
        <f>IF(AND(Table4[[#This Row],[Age]]&lt;=28,Table4[[#This Row],[Prefered foot]]="left",Table4[[#This Row],[Value]]&lt;10000000),"candidate","rejected")</f>
        <v>rejected</v>
      </c>
      <c r="R1152" s="17" t="str">
        <f>IF(OR(Table4[[#This Row],[Age]]&lt;=21,Table4[[#This Row],[Rating]]&gt;=85,Table4[[#This Row],[Height (cm)]]&gt;=187),"minimum","")</f>
        <v/>
      </c>
    </row>
    <row r="1153" spans="10:18" x14ac:dyDescent="0.25">
      <c r="J1153" t="s">
        <v>1034</v>
      </c>
      <c r="K1153">
        <v>30</v>
      </c>
      <c r="L1153">
        <v>77</v>
      </c>
      <c r="M1153">
        <v>179</v>
      </c>
      <c r="N1153">
        <v>85</v>
      </c>
      <c r="O1153" t="s">
        <v>2817</v>
      </c>
      <c r="P1153" s="16">
        <v>10500000</v>
      </c>
      <c r="Q1153" s="17" t="str">
        <f>IF(AND(Table4[[#This Row],[Age]]&lt;=28,Table4[[#This Row],[Prefered foot]]="left",Table4[[#This Row],[Value]]&lt;10000000),"candidate","rejected")</f>
        <v>rejected</v>
      </c>
      <c r="R1153" s="17" t="str">
        <f>IF(OR(Table4[[#This Row],[Age]]&lt;=21,Table4[[#This Row],[Rating]]&gt;=85,Table4[[#This Row],[Height (cm)]]&gt;=187),"minimum","")</f>
        <v/>
      </c>
    </row>
    <row r="1154" spans="10:18" x14ac:dyDescent="0.25">
      <c r="J1154" t="s">
        <v>1035</v>
      </c>
      <c r="K1154">
        <v>30</v>
      </c>
      <c r="L1154">
        <v>72</v>
      </c>
      <c r="M1154">
        <v>182</v>
      </c>
      <c r="N1154">
        <v>74</v>
      </c>
      <c r="O1154" t="s">
        <v>2817</v>
      </c>
      <c r="P1154" s="16">
        <v>2000000</v>
      </c>
      <c r="Q1154" s="17" t="str">
        <f>IF(AND(Table4[[#This Row],[Age]]&lt;=28,Table4[[#This Row],[Prefered foot]]="left",Table4[[#This Row],[Value]]&lt;10000000),"candidate","rejected")</f>
        <v>rejected</v>
      </c>
      <c r="R1154" s="17" t="str">
        <f>IF(OR(Table4[[#This Row],[Age]]&lt;=21,Table4[[#This Row],[Rating]]&gt;=85,Table4[[#This Row],[Height (cm)]]&gt;=187),"minimum","")</f>
        <v/>
      </c>
    </row>
    <row r="1155" spans="10:18" x14ac:dyDescent="0.25">
      <c r="J1155" t="s">
        <v>1036</v>
      </c>
      <c r="K1155">
        <v>31</v>
      </c>
      <c r="L1155">
        <v>84</v>
      </c>
      <c r="M1155">
        <v>199</v>
      </c>
      <c r="N1155">
        <v>76</v>
      </c>
      <c r="O1155" t="s">
        <v>2816</v>
      </c>
      <c r="P1155" s="16">
        <v>22500000</v>
      </c>
      <c r="Q1155" s="17" t="str">
        <f>IF(AND(Table4[[#This Row],[Age]]&lt;=28,Table4[[#This Row],[Prefered foot]]="left",Table4[[#This Row],[Value]]&lt;10000000),"candidate","rejected")</f>
        <v>rejected</v>
      </c>
      <c r="R1155" s="17" t="str">
        <f>IF(OR(Table4[[#This Row],[Age]]&lt;=21,Table4[[#This Row],[Rating]]&gt;=85,Table4[[#This Row],[Height (cm)]]&gt;=187),"minimum","")</f>
        <v>minimum</v>
      </c>
    </row>
    <row r="1156" spans="10:18" x14ac:dyDescent="0.25">
      <c r="J1156" t="s">
        <v>1037</v>
      </c>
      <c r="K1156">
        <v>29</v>
      </c>
      <c r="L1156">
        <v>77</v>
      </c>
      <c r="M1156">
        <v>182</v>
      </c>
      <c r="N1156">
        <v>75</v>
      </c>
      <c r="O1156" t="s">
        <v>2817</v>
      </c>
      <c r="P1156" s="16">
        <v>9000000</v>
      </c>
      <c r="Q1156" s="17" t="str">
        <f>IF(AND(Table4[[#This Row],[Age]]&lt;=28,Table4[[#This Row],[Prefered foot]]="left",Table4[[#This Row],[Value]]&lt;10000000),"candidate","rejected")</f>
        <v>rejected</v>
      </c>
      <c r="R1156" s="17" t="str">
        <f>IF(OR(Table4[[#This Row],[Age]]&lt;=21,Table4[[#This Row],[Rating]]&gt;=85,Table4[[#This Row],[Height (cm)]]&gt;=187),"minimum","")</f>
        <v/>
      </c>
    </row>
    <row r="1157" spans="10:18" x14ac:dyDescent="0.25">
      <c r="J1157" t="s">
        <v>1038</v>
      </c>
      <c r="K1157">
        <v>28</v>
      </c>
      <c r="L1157">
        <v>76</v>
      </c>
      <c r="M1157">
        <v>179</v>
      </c>
      <c r="N1157">
        <v>74</v>
      </c>
      <c r="O1157" t="s">
        <v>2816</v>
      </c>
      <c r="P1157" s="16">
        <v>7500000</v>
      </c>
      <c r="Q1157" s="17" t="str">
        <f>IF(AND(Table4[[#This Row],[Age]]&lt;=28,Table4[[#This Row],[Prefered foot]]="left",Table4[[#This Row],[Value]]&lt;10000000),"candidate","rejected")</f>
        <v>rejected</v>
      </c>
      <c r="R1157" s="17" t="str">
        <f>IF(OR(Table4[[#This Row],[Age]]&lt;=21,Table4[[#This Row],[Rating]]&gt;=85,Table4[[#This Row],[Height (cm)]]&gt;=187),"minimum","")</f>
        <v/>
      </c>
    </row>
    <row r="1158" spans="10:18" x14ac:dyDescent="0.25">
      <c r="J1158" t="s">
        <v>1039</v>
      </c>
      <c r="K1158">
        <v>27</v>
      </c>
      <c r="L1158">
        <v>83</v>
      </c>
      <c r="M1158">
        <v>176</v>
      </c>
      <c r="N1158">
        <v>77</v>
      </c>
      <c r="O1158" t="s">
        <v>2816</v>
      </c>
      <c r="P1158" s="16">
        <v>38500000</v>
      </c>
      <c r="Q1158" s="17" t="str">
        <f>IF(AND(Table4[[#This Row],[Age]]&lt;=28,Table4[[#This Row],[Prefered foot]]="left",Table4[[#This Row],[Value]]&lt;10000000),"candidate","rejected")</f>
        <v>rejected</v>
      </c>
      <c r="R1158" s="17" t="str">
        <f>IF(OR(Table4[[#This Row],[Age]]&lt;=21,Table4[[#This Row],[Rating]]&gt;=85,Table4[[#This Row],[Height (cm)]]&gt;=187),"minimum","")</f>
        <v/>
      </c>
    </row>
    <row r="1159" spans="10:18" x14ac:dyDescent="0.25">
      <c r="J1159" t="s">
        <v>1040</v>
      </c>
      <c r="K1159">
        <v>33</v>
      </c>
      <c r="L1159">
        <v>64</v>
      </c>
      <c r="M1159">
        <v>178</v>
      </c>
      <c r="N1159">
        <v>70</v>
      </c>
      <c r="O1159" t="s">
        <v>2816</v>
      </c>
      <c r="P1159" s="16">
        <v>375000</v>
      </c>
      <c r="Q1159" s="17" t="str">
        <f>IF(AND(Table4[[#This Row],[Age]]&lt;=28,Table4[[#This Row],[Prefered foot]]="left",Table4[[#This Row],[Value]]&lt;10000000),"candidate","rejected")</f>
        <v>rejected</v>
      </c>
      <c r="R1159" s="17" t="str">
        <f>IF(OR(Table4[[#This Row],[Age]]&lt;=21,Table4[[#This Row],[Rating]]&gt;=85,Table4[[#This Row],[Height (cm)]]&gt;=187),"minimum","")</f>
        <v/>
      </c>
    </row>
    <row r="1160" spans="10:18" x14ac:dyDescent="0.25">
      <c r="J1160" t="s">
        <v>1041</v>
      </c>
      <c r="K1160">
        <v>29</v>
      </c>
      <c r="L1160">
        <v>68</v>
      </c>
      <c r="M1160">
        <v>183</v>
      </c>
      <c r="N1160">
        <v>75</v>
      </c>
      <c r="O1160" t="s">
        <v>2816</v>
      </c>
      <c r="P1160" s="16">
        <v>1100000</v>
      </c>
      <c r="Q1160" s="17" t="str">
        <f>IF(AND(Table4[[#This Row],[Age]]&lt;=28,Table4[[#This Row],[Prefered foot]]="left",Table4[[#This Row],[Value]]&lt;10000000),"candidate","rejected")</f>
        <v>rejected</v>
      </c>
      <c r="R1160" s="17" t="str">
        <f>IF(OR(Table4[[#This Row],[Age]]&lt;=21,Table4[[#This Row],[Rating]]&gt;=85,Table4[[#This Row],[Height (cm)]]&gt;=187),"minimum","")</f>
        <v/>
      </c>
    </row>
    <row r="1161" spans="10:18" x14ac:dyDescent="0.25">
      <c r="J1161" t="s">
        <v>1042</v>
      </c>
      <c r="K1161">
        <v>30</v>
      </c>
      <c r="L1161">
        <v>83</v>
      </c>
      <c r="M1161">
        <v>176</v>
      </c>
      <c r="N1161">
        <v>72</v>
      </c>
      <c r="O1161" t="s">
        <v>2816</v>
      </c>
      <c r="P1161" s="16">
        <v>35000000</v>
      </c>
      <c r="Q1161" s="17" t="str">
        <f>IF(AND(Table4[[#This Row],[Age]]&lt;=28,Table4[[#This Row],[Prefered foot]]="left",Table4[[#This Row],[Value]]&lt;10000000),"candidate","rejected")</f>
        <v>rejected</v>
      </c>
      <c r="R1161" s="17" t="str">
        <f>IF(OR(Table4[[#This Row],[Age]]&lt;=21,Table4[[#This Row],[Rating]]&gt;=85,Table4[[#This Row],[Height (cm)]]&gt;=187),"minimum","")</f>
        <v/>
      </c>
    </row>
    <row r="1162" spans="10:18" x14ac:dyDescent="0.25">
      <c r="J1162" t="s">
        <v>1043</v>
      </c>
      <c r="K1162">
        <v>30</v>
      </c>
      <c r="L1162">
        <v>79</v>
      </c>
      <c r="M1162">
        <v>196</v>
      </c>
      <c r="N1162">
        <v>77</v>
      </c>
      <c r="O1162" t="s">
        <v>2817</v>
      </c>
      <c r="P1162" s="16">
        <v>14500000</v>
      </c>
      <c r="Q1162" s="17" t="str">
        <f>IF(AND(Table4[[#This Row],[Age]]&lt;=28,Table4[[#This Row],[Prefered foot]]="left",Table4[[#This Row],[Value]]&lt;10000000),"candidate","rejected")</f>
        <v>rejected</v>
      </c>
      <c r="R1162" s="17" t="str">
        <f>IF(OR(Table4[[#This Row],[Age]]&lt;=21,Table4[[#This Row],[Rating]]&gt;=85,Table4[[#This Row],[Height (cm)]]&gt;=187),"minimum","")</f>
        <v>minimum</v>
      </c>
    </row>
    <row r="1163" spans="10:18" x14ac:dyDescent="0.25">
      <c r="J1163" t="s">
        <v>1044</v>
      </c>
      <c r="K1163">
        <v>27</v>
      </c>
      <c r="L1163">
        <v>74</v>
      </c>
      <c r="M1163">
        <v>179</v>
      </c>
      <c r="N1163">
        <v>75</v>
      </c>
      <c r="O1163" t="s">
        <v>2816</v>
      </c>
      <c r="P1163" s="16">
        <v>4500000</v>
      </c>
      <c r="Q1163" s="17" t="str">
        <f>IF(AND(Table4[[#This Row],[Age]]&lt;=28,Table4[[#This Row],[Prefered foot]]="left",Table4[[#This Row],[Value]]&lt;10000000),"candidate","rejected")</f>
        <v>rejected</v>
      </c>
      <c r="R1163" s="17" t="str">
        <f>IF(OR(Table4[[#This Row],[Age]]&lt;=21,Table4[[#This Row],[Rating]]&gt;=85,Table4[[#This Row],[Height (cm)]]&gt;=187),"minimum","")</f>
        <v/>
      </c>
    </row>
    <row r="1164" spans="10:18" x14ac:dyDescent="0.25">
      <c r="J1164" t="s">
        <v>1045</v>
      </c>
      <c r="K1164">
        <v>27</v>
      </c>
      <c r="L1164">
        <v>73</v>
      </c>
      <c r="M1164">
        <v>180</v>
      </c>
      <c r="N1164">
        <v>85</v>
      </c>
      <c r="O1164" t="s">
        <v>2817</v>
      </c>
      <c r="P1164" s="16">
        <v>3200000</v>
      </c>
      <c r="Q1164" s="17" t="str">
        <f>IF(AND(Table4[[#This Row],[Age]]&lt;=28,Table4[[#This Row],[Prefered foot]]="left",Table4[[#This Row],[Value]]&lt;10000000),"candidate","rejected")</f>
        <v>candidate</v>
      </c>
      <c r="R1164" s="17" t="str">
        <f>IF(OR(Table4[[#This Row],[Age]]&lt;=21,Table4[[#This Row],[Rating]]&gt;=85,Table4[[#This Row],[Height (cm)]]&gt;=187),"minimum","")</f>
        <v/>
      </c>
    </row>
    <row r="1165" spans="10:18" x14ac:dyDescent="0.25">
      <c r="J1165" t="s">
        <v>1046</v>
      </c>
      <c r="K1165">
        <v>29</v>
      </c>
      <c r="L1165">
        <v>65</v>
      </c>
      <c r="M1165">
        <v>181</v>
      </c>
      <c r="N1165">
        <v>73</v>
      </c>
      <c r="O1165" t="s">
        <v>2816</v>
      </c>
      <c r="P1165" s="16">
        <v>700000</v>
      </c>
      <c r="Q1165" s="17" t="str">
        <f>IF(AND(Table4[[#This Row],[Age]]&lt;=28,Table4[[#This Row],[Prefered foot]]="left",Table4[[#This Row],[Value]]&lt;10000000),"candidate","rejected")</f>
        <v>rejected</v>
      </c>
      <c r="R1165" s="17" t="str">
        <f>IF(OR(Table4[[#This Row],[Age]]&lt;=21,Table4[[#This Row],[Rating]]&gt;=85,Table4[[#This Row],[Height (cm)]]&gt;=187),"minimum","")</f>
        <v/>
      </c>
    </row>
    <row r="1166" spans="10:18" x14ac:dyDescent="0.25">
      <c r="J1166" t="s">
        <v>1047</v>
      </c>
      <c r="K1166">
        <v>30</v>
      </c>
      <c r="L1166">
        <v>76</v>
      </c>
      <c r="M1166">
        <v>184</v>
      </c>
      <c r="N1166">
        <v>89</v>
      </c>
      <c r="O1166" t="s">
        <v>2816</v>
      </c>
      <c r="P1166" s="16">
        <v>7500000</v>
      </c>
      <c r="Q1166" s="17" t="str">
        <f>IF(AND(Table4[[#This Row],[Age]]&lt;=28,Table4[[#This Row],[Prefered foot]]="left",Table4[[#This Row],[Value]]&lt;10000000),"candidate","rejected")</f>
        <v>rejected</v>
      </c>
      <c r="R1166" s="17" t="str">
        <f>IF(OR(Table4[[#This Row],[Age]]&lt;=21,Table4[[#This Row],[Rating]]&gt;=85,Table4[[#This Row],[Height (cm)]]&gt;=187),"minimum","")</f>
        <v/>
      </c>
    </row>
    <row r="1167" spans="10:18" x14ac:dyDescent="0.25">
      <c r="J1167" t="s">
        <v>1048</v>
      </c>
      <c r="K1167">
        <v>27</v>
      </c>
      <c r="L1167">
        <v>78</v>
      </c>
      <c r="M1167">
        <v>180</v>
      </c>
      <c r="N1167">
        <v>77</v>
      </c>
      <c r="O1167" t="s">
        <v>2816</v>
      </c>
      <c r="P1167" s="16">
        <v>15000000</v>
      </c>
      <c r="Q1167" s="17" t="str">
        <f>IF(AND(Table4[[#This Row],[Age]]&lt;=28,Table4[[#This Row],[Prefered foot]]="left",Table4[[#This Row],[Value]]&lt;10000000),"candidate","rejected")</f>
        <v>rejected</v>
      </c>
      <c r="R1167" s="17" t="str">
        <f>IF(OR(Table4[[#This Row],[Age]]&lt;=21,Table4[[#This Row],[Rating]]&gt;=85,Table4[[#This Row],[Height (cm)]]&gt;=187),"minimum","")</f>
        <v/>
      </c>
    </row>
    <row r="1168" spans="10:18" x14ac:dyDescent="0.25">
      <c r="J1168" t="s">
        <v>1049</v>
      </c>
      <c r="K1168">
        <v>26</v>
      </c>
      <c r="L1168">
        <v>77</v>
      </c>
      <c r="M1168">
        <v>187</v>
      </c>
      <c r="N1168">
        <v>71</v>
      </c>
      <c r="O1168" t="s">
        <v>2816</v>
      </c>
      <c r="P1168" s="16">
        <v>12500000</v>
      </c>
      <c r="Q1168" s="17" t="str">
        <f>IF(AND(Table4[[#This Row],[Age]]&lt;=28,Table4[[#This Row],[Prefered foot]]="left",Table4[[#This Row],[Value]]&lt;10000000),"candidate","rejected")</f>
        <v>rejected</v>
      </c>
      <c r="R1168" s="17" t="str">
        <f>IF(OR(Table4[[#This Row],[Age]]&lt;=21,Table4[[#This Row],[Rating]]&gt;=85,Table4[[#This Row],[Height (cm)]]&gt;=187),"minimum","")</f>
        <v>minimum</v>
      </c>
    </row>
    <row r="1169" spans="10:18" x14ac:dyDescent="0.25">
      <c r="J1169" t="s">
        <v>1050</v>
      </c>
      <c r="K1169">
        <v>29</v>
      </c>
      <c r="L1169">
        <v>73</v>
      </c>
      <c r="M1169">
        <v>180</v>
      </c>
      <c r="N1169">
        <v>76</v>
      </c>
      <c r="O1169" t="s">
        <v>2816</v>
      </c>
      <c r="P1169" s="16">
        <v>3000000</v>
      </c>
      <c r="Q1169" s="17" t="str">
        <f>IF(AND(Table4[[#This Row],[Age]]&lt;=28,Table4[[#This Row],[Prefered foot]]="left",Table4[[#This Row],[Value]]&lt;10000000),"candidate","rejected")</f>
        <v>rejected</v>
      </c>
      <c r="R1169" s="17" t="str">
        <f>IF(OR(Table4[[#This Row],[Age]]&lt;=21,Table4[[#This Row],[Rating]]&gt;=85,Table4[[#This Row],[Height (cm)]]&gt;=187),"minimum","")</f>
        <v/>
      </c>
    </row>
    <row r="1170" spans="10:18" x14ac:dyDescent="0.25">
      <c r="J1170" t="s">
        <v>1051</v>
      </c>
      <c r="K1170">
        <v>25</v>
      </c>
      <c r="L1170">
        <v>82</v>
      </c>
      <c r="M1170">
        <v>185</v>
      </c>
      <c r="N1170">
        <v>75</v>
      </c>
      <c r="O1170" t="s">
        <v>2816</v>
      </c>
      <c r="P1170" s="16">
        <v>38500000</v>
      </c>
      <c r="Q1170" s="17" t="str">
        <f>IF(AND(Table4[[#This Row],[Age]]&lt;=28,Table4[[#This Row],[Prefered foot]]="left",Table4[[#This Row],[Value]]&lt;10000000),"candidate","rejected")</f>
        <v>rejected</v>
      </c>
      <c r="R1170" s="17" t="str">
        <f>IF(OR(Table4[[#This Row],[Age]]&lt;=21,Table4[[#This Row],[Rating]]&gt;=85,Table4[[#This Row],[Height (cm)]]&gt;=187),"minimum","")</f>
        <v/>
      </c>
    </row>
    <row r="1171" spans="10:18" x14ac:dyDescent="0.25">
      <c r="J1171" t="s">
        <v>1052</v>
      </c>
      <c r="K1171">
        <v>27</v>
      </c>
      <c r="L1171">
        <v>79</v>
      </c>
      <c r="M1171">
        <v>189</v>
      </c>
      <c r="N1171">
        <v>88</v>
      </c>
      <c r="O1171" t="s">
        <v>2816</v>
      </c>
      <c r="P1171" s="16">
        <v>17500000</v>
      </c>
      <c r="Q1171" s="17" t="str">
        <f>IF(AND(Table4[[#This Row],[Age]]&lt;=28,Table4[[#This Row],[Prefered foot]]="left",Table4[[#This Row],[Value]]&lt;10000000),"candidate","rejected")</f>
        <v>rejected</v>
      </c>
      <c r="R1171" s="17" t="str">
        <f>IF(OR(Table4[[#This Row],[Age]]&lt;=21,Table4[[#This Row],[Rating]]&gt;=85,Table4[[#This Row],[Height (cm)]]&gt;=187),"minimum","")</f>
        <v>minimum</v>
      </c>
    </row>
    <row r="1172" spans="10:18" x14ac:dyDescent="0.25">
      <c r="J1172" t="s">
        <v>1053</v>
      </c>
      <c r="K1172">
        <v>27</v>
      </c>
      <c r="L1172">
        <v>76</v>
      </c>
      <c r="M1172">
        <v>185</v>
      </c>
      <c r="N1172">
        <v>80</v>
      </c>
      <c r="O1172" t="s">
        <v>2816</v>
      </c>
      <c r="P1172" s="16">
        <v>7000000</v>
      </c>
      <c r="Q1172" s="17" t="str">
        <f>IF(AND(Table4[[#This Row],[Age]]&lt;=28,Table4[[#This Row],[Prefered foot]]="left",Table4[[#This Row],[Value]]&lt;10000000),"candidate","rejected")</f>
        <v>rejected</v>
      </c>
      <c r="R1172" s="17" t="str">
        <f>IF(OR(Table4[[#This Row],[Age]]&lt;=21,Table4[[#This Row],[Rating]]&gt;=85,Table4[[#This Row],[Height (cm)]]&gt;=187),"minimum","")</f>
        <v/>
      </c>
    </row>
    <row r="1173" spans="10:18" x14ac:dyDescent="0.25">
      <c r="J1173" t="s">
        <v>1054</v>
      </c>
      <c r="K1173">
        <v>28</v>
      </c>
      <c r="L1173">
        <v>86</v>
      </c>
      <c r="M1173">
        <v>192</v>
      </c>
      <c r="N1173">
        <v>95</v>
      </c>
      <c r="O1173" t="s">
        <v>2816</v>
      </c>
      <c r="P1173" s="16">
        <v>68000000</v>
      </c>
      <c r="Q1173" s="17" t="str">
        <f>IF(AND(Table4[[#This Row],[Age]]&lt;=28,Table4[[#This Row],[Prefered foot]]="left",Table4[[#This Row],[Value]]&lt;10000000),"candidate","rejected")</f>
        <v>rejected</v>
      </c>
      <c r="R1173" s="17" t="str">
        <f>IF(OR(Table4[[#This Row],[Age]]&lt;=21,Table4[[#This Row],[Rating]]&gt;=85,Table4[[#This Row],[Height (cm)]]&gt;=187),"minimum","")</f>
        <v>minimum</v>
      </c>
    </row>
    <row r="1174" spans="10:18" x14ac:dyDescent="0.25">
      <c r="J1174" t="s">
        <v>1055</v>
      </c>
      <c r="K1174">
        <v>26</v>
      </c>
      <c r="L1174">
        <v>83</v>
      </c>
      <c r="M1174">
        <v>180</v>
      </c>
      <c r="N1174">
        <v>72</v>
      </c>
      <c r="O1174" t="s">
        <v>2816</v>
      </c>
      <c r="P1174" s="16">
        <v>38000000</v>
      </c>
      <c r="Q1174" s="17" t="str">
        <f>IF(AND(Table4[[#This Row],[Age]]&lt;=28,Table4[[#This Row],[Prefered foot]]="left",Table4[[#This Row],[Value]]&lt;10000000),"candidate","rejected")</f>
        <v>rejected</v>
      </c>
      <c r="R1174" s="17" t="str">
        <f>IF(OR(Table4[[#This Row],[Age]]&lt;=21,Table4[[#This Row],[Rating]]&gt;=85,Table4[[#This Row],[Height (cm)]]&gt;=187),"minimum","")</f>
        <v/>
      </c>
    </row>
    <row r="1175" spans="10:18" x14ac:dyDescent="0.25">
      <c r="J1175" t="s">
        <v>1056</v>
      </c>
      <c r="K1175">
        <v>28</v>
      </c>
      <c r="L1175">
        <v>75</v>
      </c>
      <c r="M1175">
        <v>176</v>
      </c>
      <c r="N1175">
        <v>73</v>
      </c>
      <c r="O1175" t="s">
        <v>2817</v>
      </c>
      <c r="P1175" s="16">
        <v>0</v>
      </c>
      <c r="Q1175" s="17" t="str">
        <f>IF(AND(Table4[[#This Row],[Age]]&lt;=28,Table4[[#This Row],[Prefered foot]]="left",Table4[[#This Row],[Value]]&lt;10000000),"candidate","rejected")</f>
        <v>candidate</v>
      </c>
      <c r="R1175" s="17" t="str">
        <f>IF(OR(Table4[[#This Row],[Age]]&lt;=21,Table4[[#This Row],[Rating]]&gt;=85,Table4[[#This Row],[Height (cm)]]&gt;=187),"minimum","")</f>
        <v/>
      </c>
    </row>
    <row r="1176" spans="10:18" x14ac:dyDescent="0.25">
      <c r="J1176" t="s">
        <v>1057</v>
      </c>
      <c r="K1176">
        <v>25</v>
      </c>
      <c r="L1176">
        <v>79</v>
      </c>
      <c r="M1176">
        <v>185</v>
      </c>
      <c r="N1176">
        <v>74</v>
      </c>
      <c r="O1176" t="s">
        <v>2816</v>
      </c>
      <c r="P1176" s="16">
        <v>19000000</v>
      </c>
      <c r="Q1176" s="17" t="str">
        <f>IF(AND(Table4[[#This Row],[Age]]&lt;=28,Table4[[#This Row],[Prefered foot]]="left",Table4[[#This Row],[Value]]&lt;10000000),"candidate","rejected")</f>
        <v>rejected</v>
      </c>
      <c r="R1176" s="17" t="str">
        <f>IF(OR(Table4[[#This Row],[Age]]&lt;=21,Table4[[#This Row],[Rating]]&gt;=85,Table4[[#This Row],[Height (cm)]]&gt;=187),"minimum","")</f>
        <v/>
      </c>
    </row>
    <row r="1177" spans="10:18" x14ac:dyDescent="0.25">
      <c r="J1177" t="s">
        <v>1058</v>
      </c>
      <c r="K1177">
        <v>24</v>
      </c>
      <c r="L1177">
        <v>77</v>
      </c>
      <c r="M1177">
        <v>185</v>
      </c>
      <c r="N1177">
        <v>75</v>
      </c>
      <c r="O1177" t="s">
        <v>2816</v>
      </c>
      <c r="P1177" s="16">
        <v>14500000</v>
      </c>
      <c r="Q1177" s="17" t="str">
        <f>IF(AND(Table4[[#This Row],[Age]]&lt;=28,Table4[[#This Row],[Prefered foot]]="left",Table4[[#This Row],[Value]]&lt;10000000),"candidate","rejected")</f>
        <v>rejected</v>
      </c>
      <c r="R1177" s="17" t="str">
        <f>IF(OR(Table4[[#This Row],[Age]]&lt;=21,Table4[[#This Row],[Rating]]&gt;=85,Table4[[#This Row],[Height (cm)]]&gt;=187),"minimum","")</f>
        <v/>
      </c>
    </row>
    <row r="1178" spans="10:18" x14ac:dyDescent="0.25">
      <c r="J1178" t="s">
        <v>1059</v>
      </c>
      <c r="K1178">
        <v>25</v>
      </c>
      <c r="L1178">
        <v>73</v>
      </c>
      <c r="M1178">
        <v>193</v>
      </c>
      <c r="N1178">
        <v>89</v>
      </c>
      <c r="O1178" t="s">
        <v>2816</v>
      </c>
      <c r="P1178" s="16">
        <v>4099999.9999999995</v>
      </c>
      <c r="Q1178" s="17" t="str">
        <f>IF(AND(Table4[[#This Row],[Age]]&lt;=28,Table4[[#This Row],[Prefered foot]]="left",Table4[[#This Row],[Value]]&lt;10000000),"candidate","rejected")</f>
        <v>rejected</v>
      </c>
      <c r="R1178" s="17" t="str">
        <f>IF(OR(Table4[[#This Row],[Age]]&lt;=21,Table4[[#This Row],[Rating]]&gt;=85,Table4[[#This Row],[Height (cm)]]&gt;=187),"minimum","")</f>
        <v>minimum</v>
      </c>
    </row>
    <row r="1179" spans="10:18" x14ac:dyDescent="0.25">
      <c r="J1179" t="s">
        <v>1060</v>
      </c>
      <c r="K1179">
        <v>27</v>
      </c>
      <c r="L1179">
        <v>83</v>
      </c>
      <c r="M1179">
        <v>190</v>
      </c>
      <c r="N1179">
        <v>77</v>
      </c>
      <c r="O1179" t="s">
        <v>2816</v>
      </c>
      <c r="P1179" s="16">
        <v>38500000</v>
      </c>
      <c r="Q1179" s="17" t="str">
        <f>IF(AND(Table4[[#This Row],[Age]]&lt;=28,Table4[[#This Row],[Prefered foot]]="left",Table4[[#This Row],[Value]]&lt;10000000),"candidate","rejected")</f>
        <v>rejected</v>
      </c>
      <c r="R1179" s="17" t="str">
        <f>IF(OR(Table4[[#This Row],[Age]]&lt;=21,Table4[[#This Row],[Rating]]&gt;=85,Table4[[#This Row],[Height (cm)]]&gt;=187),"minimum","")</f>
        <v>minimum</v>
      </c>
    </row>
    <row r="1180" spans="10:18" x14ac:dyDescent="0.25">
      <c r="J1180" t="s">
        <v>1061</v>
      </c>
      <c r="K1180">
        <v>28</v>
      </c>
      <c r="L1180">
        <v>72</v>
      </c>
      <c r="M1180">
        <v>186</v>
      </c>
      <c r="N1180">
        <v>83</v>
      </c>
      <c r="O1180" t="s">
        <v>2816</v>
      </c>
      <c r="P1180" s="16">
        <v>0</v>
      </c>
      <c r="Q1180" s="17" t="str">
        <f>IF(AND(Table4[[#This Row],[Age]]&lt;=28,Table4[[#This Row],[Prefered foot]]="left",Table4[[#This Row],[Value]]&lt;10000000),"candidate","rejected")</f>
        <v>rejected</v>
      </c>
      <c r="R1180" s="17" t="str">
        <f>IF(OR(Table4[[#This Row],[Age]]&lt;=21,Table4[[#This Row],[Rating]]&gt;=85,Table4[[#This Row],[Height (cm)]]&gt;=187),"minimum","")</f>
        <v/>
      </c>
    </row>
    <row r="1181" spans="10:18" x14ac:dyDescent="0.25">
      <c r="J1181" t="s">
        <v>1062</v>
      </c>
      <c r="K1181">
        <v>26</v>
      </c>
      <c r="L1181">
        <v>78</v>
      </c>
      <c r="M1181">
        <v>184</v>
      </c>
      <c r="N1181">
        <v>76</v>
      </c>
      <c r="O1181" t="s">
        <v>2816</v>
      </c>
      <c r="P1181" s="16">
        <v>16500000</v>
      </c>
      <c r="Q1181" s="17" t="str">
        <f>IF(AND(Table4[[#This Row],[Age]]&lt;=28,Table4[[#This Row],[Prefered foot]]="left",Table4[[#This Row],[Value]]&lt;10000000),"candidate","rejected")</f>
        <v>rejected</v>
      </c>
      <c r="R1181" s="17" t="str">
        <f>IF(OR(Table4[[#This Row],[Age]]&lt;=21,Table4[[#This Row],[Rating]]&gt;=85,Table4[[#This Row],[Height (cm)]]&gt;=187),"minimum","")</f>
        <v/>
      </c>
    </row>
    <row r="1182" spans="10:18" x14ac:dyDescent="0.25">
      <c r="J1182" t="s">
        <v>1063</v>
      </c>
      <c r="K1182">
        <v>26</v>
      </c>
      <c r="L1182">
        <v>77</v>
      </c>
      <c r="M1182">
        <v>191</v>
      </c>
      <c r="N1182">
        <v>84</v>
      </c>
      <c r="O1182" t="s">
        <v>2816</v>
      </c>
      <c r="P1182" s="16">
        <v>12000000</v>
      </c>
      <c r="Q1182" s="17" t="str">
        <f>IF(AND(Table4[[#This Row],[Age]]&lt;=28,Table4[[#This Row],[Prefered foot]]="left",Table4[[#This Row],[Value]]&lt;10000000),"candidate","rejected")</f>
        <v>rejected</v>
      </c>
      <c r="R1182" s="17" t="str">
        <f>IF(OR(Table4[[#This Row],[Age]]&lt;=21,Table4[[#This Row],[Rating]]&gt;=85,Table4[[#This Row],[Height (cm)]]&gt;=187),"minimum","")</f>
        <v>minimum</v>
      </c>
    </row>
    <row r="1183" spans="10:18" x14ac:dyDescent="0.25">
      <c r="J1183" t="s">
        <v>1064</v>
      </c>
      <c r="K1183">
        <v>24</v>
      </c>
      <c r="L1183">
        <v>77</v>
      </c>
      <c r="M1183">
        <v>185</v>
      </c>
      <c r="N1183">
        <v>80</v>
      </c>
      <c r="O1183" t="s">
        <v>2816</v>
      </c>
      <c r="P1183" s="16">
        <v>16000000</v>
      </c>
      <c r="Q1183" s="17" t="str">
        <f>IF(AND(Table4[[#This Row],[Age]]&lt;=28,Table4[[#This Row],[Prefered foot]]="left",Table4[[#This Row],[Value]]&lt;10000000),"candidate","rejected")</f>
        <v>rejected</v>
      </c>
      <c r="R1183" s="17" t="str">
        <f>IF(OR(Table4[[#This Row],[Age]]&lt;=21,Table4[[#This Row],[Rating]]&gt;=85,Table4[[#This Row],[Height (cm)]]&gt;=187),"minimum","")</f>
        <v/>
      </c>
    </row>
    <row r="1184" spans="10:18" x14ac:dyDescent="0.25">
      <c r="J1184" t="s">
        <v>1065</v>
      </c>
      <c r="K1184">
        <v>26</v>
      </c>
      <c r="L1184">
        <v>78</v>
      </c>
      <c r="M1184">
        <v>175</v>
      </c>
      <c r="N1184">
        <v>70</v>
      </c>
      <c r="O1184" t="s">
        <v>2816</v>
      </c>
      <c r="P1184" s="16">
        <v>15000000</v>
      </c>
      <c r="Q1184" s="17" t="str">
        <f>IF(AND(Table4[[#This Row],[Age]]&lt;=28,Table4[[#This Row],[Prefered foot]]="left",Table4[[#This Row],[Value]]&lt;10000000),"candidate","rejected")</f>
        <v>rejected</v>
      </c>
      <c r="R1184" s="17" t="str">
        <f>IF(OR(Table4[[#This Row],[Age]]&lt;=21,Table4[[#This Row],[Rating]]&gt;=85,Table4[[#This Row],[Height (cm)]]&gt;=187),"minimum","")</f>
        <v/>
      </c>
    </row>
    <row r="1185" spans="10:18" x14ac:dyDescent="0.25">
      <c r="J1185" t="s">
        <v>1066</v>
      </c>
      <c r="K1185">
        <v>24</v>
      </c>
      <c r="L1185">
        <v>64</v>
      </c>
      <c r="M1185">
        <v>182</v>
      </c>
      <c r="N1185">
        <v>78</v>
      </c>
      <c r="O1185" t="s">
        <v>2816</v>
      </c>
      <c r="P1185" s="16">
        <v>800000</v>
      </c>
      <c r="Q1185" s="17" t="str">
        <f>IF(AND(Table4[[#This Row],[Age]]&lt;=28,Table4[[#This Row],[Prefered foot]]="left",Table4[[#This Row],[Value]]&lt;10000000),"candidate","rejected")</f>
        <v>rejected</v>
      </c>
      <c r="R1185" s="17" t="str">
        <f>IF(OR(Table4[[#This Row],[Age]]&lt;=21,Table4[[#This Row],[Rating]]&gt;=85,Table4[[#This Row],[Height (cm)]]&gt;=187),"minimum","")</f>
        <v/>
      </c>
    </row>
    <row r="1186" spans="10:18" x14ac:dyDescent="0.25">
      <c r="J1186" t="s">
        <v>1067</v>
      </c>
      <c r="K1186">
        <v>25</v>
      </c>
      <c r="L1186">
        <v>78</v>
      </c>
      <c r="M1186">
        <v>173</v>
      </c>
      <c r="N1186">
        <v>77</v>
      </c>
      <c r="O1186" t="s">
        <v>2816</v>
      </c>
      <c r="P1186" s="16">
        <v>0</v>
      </c>
      <c r="Q1186" s="17" t="str">
        <f>IF(AND(Table4[[#This Row],[Age]]&lt;=28,Table4[[#This Row],[Prefered foot]]="left",Table4[[#This Row],[Value]]&lt;10000000),"candidate","rejected")</f>
        <v>rejected</v>
      </c>
      <c r="R1186" s="17" t="str">
        <f>IF(OR(Table4[[#This Row],[Age]]&lt;=21,Table4[[#This Row],[Rating]]&gt;=85,Table4[[#This Row],[Height (cm)]]&gt;=187),"minimum","")</f>
        <v/>
      </c>
    </row>
    <row r="1187" spans="10:18" x14ac:dyDescent="0.25">
      <c r="J1187" t="s">
        <v>1068</v>
      </c>
      <c r="K1187">
        <v>26</v>
      </c>
      <c r="L1187">
        <v>75</v>
      </c>
      <c r="M1187">
        <v>169</v>
      </c>
      <c r="N1187">
        <v>61</v>
      </c>
      <c r="O1187" t="s">
        <v>2816</v>
      </c>
      <c r="P1187" s="16">
        <v>7000000</v>
      </c>
      <c r="Q1187" s="17" t="str">
        <f>IF(AND(Table4[[#This Row],[Age]]&lt;=28,Table4[[#This Row],[Prefered foot]]="left",Table4[[#This Row],[Value]]&lt;10000000),"candidate","rejected")</f>
        <v>rejected</v>
      </c>
      <c r="R1187" s="17" t="str">
        <f>IF(OR(Table4[[#This Row],[Age]]&lt;=21,Table4[[#This Row],[Rating]]&gt;=85,Table4[[#This Row],[Height (cm)]]&gt;=187),"minimum","")</f>
        <v/>
      </c>
    </row>
    <row r="1188" spans="10:18" x14ac:dyDescent="0.25">
      <c r="J1188" t="s">
        <v>1069</v>
      </c>
      <c r="K1188">
        <v>25</v>
      </c>
      <c r="L1188">
        <v>75</v>
      </c>
      <c r="M1188">
        <v>172</v>
      </c>
      <c r="N1188">
        <v>70</v>
      </c>
      <c r="O1188" t="s">
        <v>2816</v>
      </c>
      <c r="P1188" s="16">
        <v>8000000</v>
      </c>
      <c r="Q1188" s="17" t="str">
        <f>IF(AND(Table4[[#This Row],[Age]]&lt;=28,Table4[[#This Row],[Prefered foot]]="left",Table4[[#This Row],[Value]]&lt;10000000),"candidate","rejected")</f>
        <v>rejected</v>
      </c>
      <c r="R1188" s="17" t="str">
        <f>IF(OR(Table4[[#This Row],[Age]]&lt;=21,Table4[[#This Row],[Rating]]&gt;=85,Table4[[#This Row],[Height (cm)]]&gt;=187),"minimum","")</f>
        <v/>
      </c>
    </row>
    <row r="1189" spans="10:18" x14ac:dyDescent="0.25">
      <c r="J1189" t="s">
        <v>1070</v>
      </c>
      <c r="K1189">
        <v>24</v>
      </c>
      <c r="L1189">
        <v>77</v>
      </c>
      <c r="M1189">
        <v>185</v>
      </c>
      <c r="N1189">
        <v>70</v>
      </c>
      <c r="O1189" t="s">
        <v>2816</v>
      </c>
      <c r="P1189" s="16">
        <v>8500000</v>
      </c>
      <c r="Q1189" s="17" t="str">
        <f>IF(AND(Table4[[#This Row],[Age]]&lt;=28,Table4[[#This Row],[Prefered foot]]="left",Table4[[#This Row],[Value]]&lt;10000000),"candidate","rejected")</f>
        <v>rejected</v>
      </c>
      <c r="R1189" s="17" t="str">
        <f>IF(OR(Table4[[#This Row],[Age]]&lt;=21,Table4[[#This Row],[Rating]]&gt;=85,Table4[[#This Row],[Height (cm)]]&gt;=187),"minimum","")</f>
        <v/>
      </c>
    </row>
    <row r="1190" spans="10:18" x14ac:dyDescent="0.25">
      <c r="J1190" t="s">
        <v>1071</v>
      </c>
      <c r="K1190">
        <v>26</v>
      </c>
      <c r="L1190">
        <v>77</v>
      </c>
      <c r="M1190">
        <v>181</v>
      </c>
      <c r="N1190">
        <v>76</v>
      </c>
      <c r="O1190" t="s">
        <v>2816</v>
      </c>
      <c r="P1190" s="16">
        <v>12500000</v>
      </c>
      <c r="Q1190" s="17" t="str">
        <f>IF(AND(Table4[[#This Row],[Age]]&lt;=28,Table4[[#This Row],[Prefered foot]]="left",Table4[[#This Row],[Value]]&lt;10000000),"candidate","rejected")</f>
        <v>rejected</v>
      </c>
      <c r="R1190" s="17" t="str">
        <f>IF(OR(Table4[[#This Row],[Age]]&lt;=21,Table4[[#This Row],[Rating]]&gt;=85,Table4[[#This Row],[Height (cm)]]&gt;=187),"minimum","")</f>
        <v/>
      </c>
    </row>
    <row r="1191" spans="10:18" x14ac:dyDescent="0.25">
      <c r="J1191" t="s">
        <v>1072</v>
      </c>
      <c r="K1191">
        <v>25</v>
      </c>
      <c r="L1191">
        <v>75</v>
      </c>
      <c r="M1191">
        <v>190</v>
      </c>
      <c r="N1191">
        <v>77</v>
      </c>
      <c r="O1191" t="s">
        <v>2816</v>
      </c>
      <c r="P1191" s="16">
        <v>7000000</v>
      </c>
      <c r="Q1191" s="17" t="str">
        <f>IF(AND(Table4[[#This Row],[Age]]&lt;=28,Table4[[#This Row],[Prefered foot]]="left",Table4[[#This Row],[Value]]&lt;10000000),"candidate","rejected")</f>
        <v>rejected</v>
      </c>
      <c r="R1191" s="17" t="str">
        <f>IF(OR(Table4[[#This Row],[Age]]&lt;=21,Table4[[#This Row],[Rating]]&gt;=85,Table4[[#This Row],[Height (cm)]]&gt;=187),"minimum","")</f>
        <v>minimum</v>
      </c>
    </row>
    <row r="1192" spans="10:18" x14ac:dyDescent="0.25">
      <c r="J1192" t="s">
        <v>1073</v>
      </c>
      <c r="K1192">
        <v>27</v>
      </c>
      <c r="L1192">
        <v>76</v>
      </c>
      <c r="M1192">
        <v>178</v>
      </c>
      <c r="N1192">
        <v>75</v>
      </c>
      <c r="O1192" t="s">
        <v>2816</v>
      </c>
      <c r="P1192" s="16">
        <v>8500000</v>
      </c>
      <c r="Q1192" s="17" t="str">
        <f>IF(AND(Table4[[#This Row],[Age]]&lt;=28,Table4[[#This Row],[Prefered foot]]="left",Table4[[#This Row],[Value]]&lt;10000000),"candidate","rejected")</f>
        <v>rejected</v>
      </c>
      <c r="R1192" s="17" t="str">
        <f>IF(OR(Table4[[#This Row],[Age]]&lt;=21,Table4[[#This Row],[Rating]]&gt;=85,Table4[[#This Row],[Height (cm)]]&gt;=187),"minimum","")</f>
        <v/>
      </c>
    </row>
    <row r="1193" spans="10:18" x14ac:dyDescent="0.25">
      <c r="J1193" t="s">
        <v>1074</v>
      </c>
      <c r="K1193">
        <v>24</v>
      </c>
      <c r="L1193">
        <v>77</v>
      </c>
      <c r="M1193">
        <v>165</v>
      </c>
      <c r="N1193">
        <v>64</v>
      </c>
      <c r="O1193" t="s">
        <v>2816</v>
      </c>
      <c r="P1193" s="16">
        <v>18500000</v>
      </c>
      <c r="Q1193" s="17" t="str">
        <f>IF(AND(Table4[[#This Row],[Age]]&lt;=28,Table4[[#This Row],[Prefered foot]]="left",Table4[[#This Row],[Value]]&lt;10000000),"candidate","rejected")</f>
        <v>rejected</v>
      </c>
      <c r="R1193" s="17" t="str">
        <f>IF(OR(Table4[[#This Row],[Age]]&lt;=21,Table4[[#This Row],[Rating]]&gt;=85,Table4[[#This Row],[Height (cm)]]&gt;=187),"minimum","")</f>
        <v/>
      </c>
    </row>
    <row r="1194" spans="10:18" x14ac:dyDescent="0.25">
      <c r="J1194" t="s">
        <v>1075</v>
      </c>
      <c r="K1194">
        <v>29</v>
      </c>
      <c r="L1194">
        <v>81</v>
      </c>
      <c r="M1194">
        <v>180</v>
      </c>
      <c r="N1194">
        <v>73</v>
      </c>
      <c r="O1194" t="s">
        <v>2817</v>
      </c>
      <c r="P1194" s="16">
        <v>22500000</v>
      </c>
      <c r="Q1194" s="17" t="str">
        <f>IF(AND(Table4[[#This Row],[Age]]&lt;=28,Table4[[#This Row],[Prefered foot]]="left",Table4[[#This Row],[Value]]&lt;10000000),"candidate","rejected")</f>
        <v>rejected</v>
      </c>
      <c r="R1194" s="17" t="str">
        <f>IF(OR(Table4[[#This Row],[Age]]&lt;=21,Table4[[#This Row],[Rating]]&gt;=85,Table4[[#This Row],[Height (cm)]]&gt;=187),"minimum","")</f>
        <v/>
      </c>
    </row>
    <row r="1195" spans="10:18" x14ac:dyDescent="0.25">
      <c r="J1195" t="s">
        <v>877</v>
      </c>
      <c r="K1195">
        <v>26</v>
      </c>
      <c r="L1195">
        <v>80</v>
      </c>
      <c r="M1195">
        <v>182</v>
      </c>
      <c r="N1195">
        <v>78</v>
      </c>
      <c r="O1195" t="s">
        <v>2816</v>
      </c>
      <c r="P1195" s="16">
        <v>25000000</v>
      </c>
      <c r="Q1195" s="17" t="str">
        <f>IF(AND(Table4[[#This Row],[Age]]&lt;=28,Table4[[#This Row],[Prefered foot]]="left",Table4[[#This Row],[Value]]&lt;10000000),"candidate","rejected")</f>
        <v>rejected</v>
      </c>
      <c r="R1195" s="17" t="str">
        <f>IF(OR(Table4[[#This Row],[Age]]&lt;=21,Table4[[#This Row],[Rating]]&gt;=85,Table4[[#This Row],[Height (cm)]]&gt;=187),"minimum","")</f>
        <v/>
      </c>
    </row>
    <row r="1196" spans="10:18" x14ac:dyDescent="0.25">
      <c r="J1196" t="s">
        <v>1076</v>
      </c>
      <c r="K1196">
        <v>24</v>
      </c>
      <c r="L1196">
        <v>79</v>
      </c>
      <c r="M1196">
        <v>185</v>
      </c>
      <c r="N1196">
        <v>68</v>
      </c>
      <c r="O1196" t="s">
        <v>2816</v>
      </c>
      <c r="P1196" s="16">
        <v>25000000</v>
      </c>
      <c r="Q1196" s="17" t="str">
        <f>IF(AND(Table4[[#This Row],[Age]]&lt;=28,Table4[[#This Row],[Prefered foot]]="left",Table4[[#This Row],[Value]]&lt;10000000),"candidate","rejected")</f>
        <v>rejected</v>
      </c>
      <c r="R1196" s="17" t="str">
        <f>IF(OR(Table4[[#This Row],[Age]]&lt;=21,Table4[[#This Row],[Rating]]&gt;=85,Table4[[#This Row],[Height (cm)]]&gt;=187),"minimum","")</f>
        <v/>
      </c>
    </row>
    <row r="1197" spans="10:18" x14ac:dyDescent="0.25">
      <c r="J1197" t="s">
        <v>1077</v>
      </c>
      <c r="K1197">
        <v>26</v>
      </c>
      <c r="L1197">
        <v>76</v>
      </c>
      <c r="M1197">
        <v>183</v>
      </c>
      <c r="N1197">
        <v>78</v>
      </c>
      <c r="O1197" t="s">
        <v>2817</v>
      </c>
      <c r="P1197" s="16">
        <v>8000000</v>
      </c>
      <c r="Q1197" s="17" t="str">
        <f>IF(AND(Table4[[#This Row],[Age]]&lt;=28,Table4[[#This Row],[Prefered foot]]="left",Table4[[#This Row],[Value]]&lt;10000000),"candidate","rejected")</f>
        <v>candidate</v>
      </c>
      <c r="R1197" s="17" t="str">
        <f>IF(OR(Table4[[#This Row],[Age]]&lt;=21,Table4[[#This Row],[Rating]]&gt;=85,Table4[[#This Row],[Height (cm)]]&gt;=187),"minimum","")</f>
        <v/>
      </c>
    </row>
    <row r="1198" spans="10:18" x14ac:dyDescent="0.25">
      <c r="J1198" t="s">
        <v>1078</v>
      </c>
      <c r="K1198">
        <v>26</v>
      </c>
      <c r="L1198">
        <v>80</v>
      </c>
      <c r="M1198">
        <v>175</v>
      </c>
      <c r="N1198">
        <v>69</v>
      </c>
      <c r="O1198" t="s">
        <v>2817</v>
      </c>
      <c r="P1198" s="16">
        <v>23000000</v>
      </c>
      <c r="Q1198" s="17" t="str">
        <f>IF(AND(Table4[[#This Row],[Age]]&lt;=28,Table4[[#This Row],[Prefered foot]]="left",Table4[[#This Row],[Value]]&lt;10000000),"candidate","rejected")</f>
        <v>rejected</v>
      </c>
      <c r="R1198" s="17" t="str">
        <f>IF(OR(Table4[[#This Row],[Age]]&lt;=21,Table4[[#This Row],[Rating]]&gt;=85,Table4[[#This Row],[Height (cm)]]&gt;=187),"minimum","")</f>
        <v/>
      </c>
    </row>
    <row r="1199" spans="10:18" x14ac:dyDescent="0.25">
      <c r="J1199" t="s">
        <v>1079</v>
      </c>
      <c r="K1199">
        <v>25</v>
      </c>
      <c r="L1199">
        <v>74</v>
      </c>
      <c r="M1199">
        <v>173</v>
      </c>
      <c r="N1199">
        <v>65</v>
      </c>
      <c r="O1199" t="s">
        <v>2816</v>
      </c>
      <c r="P1199" s="16">
        <v>6000000</v>
      </c>
      <c r="Q1199" s="17" t="str">
        <f>IF(AND(Table4[[#This Row],[Age]]&lt;=28,Table4[[#This Row],[Prefered foot]]="left",Table4[[#This Row],[Value]]&lt;10000000),"candidate","rejected")</f>
        <v>rejected</v>
      </c>
      <c r="R1199" s="17" t="str">
        <f>IF(OR(Table4[[#This Row],[Age]]&lt;=21,Table4[[#This Row],[Rating]]&gt;=85,Table4[[#This Row],[Height (cm)]]&gt;=187),"minimum","")</f>
        <v/>
      </c>
    </row>
    <row r="1200" spans="10:18" x14ac:dyDescent="0.25">
      <c r="J1200" t="s">
        <v>1080</v>
      </c>
      <c r="K1200">
        <v>25</v>
      </c>
      <c r="L1200">
        <v>79</v>
      </c>
      <c r="M1200">
        <v>175</v>
      </c>
      <c r="N1200">
        <v>72</v>
      </c>
      <c r="O1200" t="s">
        <v>2816</v>
      </c>
      <c r="P1200" s="16">
        <v>23000000</v>
      </c>
      <c r="Q1200" s="17" t="str">
        <f>IF(AND(Table4[[#This Row],[Age]]&lt;=28,Table4[[#This Row],[Prefered foot]]="left",Table4[[#This Row],[Value]]&lt;10000000),"candidate","rejected")</f>
        <v>rejected</v>
      </c>
      <c r="R1200" s="17" t="str">
        <f>IF(OR(Table4[[#This Row],[Age]]&lt;=21,Table4[[#This Row],[Rating]]&gt;=85,Table4[[#This Row],[Height (cm)]]&gt;=187),"minimum","")</f>
        <v/>
      </c>
    </row>
    <row r="1201" spans="10:18" x14ac:dyDescent="0.25">
      <c r="J1201" t="s">
        <v>1081</v>
      </c>
      <c r="K1201">
        <v>24</v>
      </c>
      <c r="L1201">
        <v>73</v>
      </c>
      <c r="M1201">
        <v>188</v>
      </c>
      <c r="N1201">
        <v>78</v>
      </c>
      <c r="O1201" t="s">
        <v>2816</v>
      </c>
      <c r="P1201" s="16">
        <v>4600000</v>
      </c>
      <c r="Q1201" s="17" t="str">
        <f>IF(AND(Table4[[#This Row],[Age]]&lt;=28,Table4[[#This Row],[Prefered foot]]="left",Table4[[#This Row],[Value]]&lt;10000000),"candidate","rejected")</f>
        <v>rejected</v>
      </c>
      <c r="R1201" s="17" t="str">
        <f>IF(OR(Table4[[#This Row],[Age]]&lt;=21,Table4[[#This Row],[Rating]]&gt;=85,Table4[[#This Row],[Height (cm)]]&gt;=187),"minimum","")</f>
        <v>minimum</v>
      </c>
    </row>
    <row r="1202" spans="10:18" x14ac:dyDescent="0.25">
      <c r="J1202" t="s">
        <v>1082</v>
      </c>
      <c r="K1202">
        <v>39</v>
      </c>
      <c r="L1202">
        <v>80</v>
      </c>
      <c r="M1202">
        <v>180</v>
      </c>
      <c r="N1202">
        <v>82</v>
      </c>
      <c r="O1202" t="s">
        <v>2816</v>
      </c>
      <c r="P1202" s="16">
        <v>1500000</v>
      </c>
      <c r="Q1202" s="17" t="str">
        <f>IF(AND(Table4[[#This Row],[Age]]&lt;=28,Table4[[#This Row],[Prefered foot]]="left",Table4[[#This Row],[Value]]&lt;10000000),"candidate","rejected")</f>
        <v>rejected</v>
      </c>
      <c r="R1202" s="17" t="str">
        <f>IF(OR(Table4[[#This Row],[Age]]&lt;=21,Table4[[#This Row],[Rating]]&gt;=85,Table4[[#This Row],[Height (cm)]]&gt;=187),"minimum","")</f>
        <v/>
      </c>
    </row>
    <row r="1203" spans="10:18" x14ac:dyDescent="0.25">
      <c r="J1203" t="s">
        <v>1083</v>
      </c>
      <c r="K1203">
        <v>36</v>
      </c>
      <c r="L1203">
        <v>81</v>
      </c>
      <c r="M1203">
        <v>179</v>
      </c>
      <c r="N1203">
        <v>75</v>
      </c>
      <c r="O1203" t="s">
        <v>2816</v>
      </c>
      <c r="P1203" s="16">
        <v>6500000</v>
      </c>
      <c r="Q1203" s="17" t="str">
        <f>IF(AND(Table4[[#This Row],[Age]]&lt;=28,Table4[[#This Row],[Prefered foot]]="left",Table4[[#This Row],[Value]]&lt;10000000),"candidate","rejected")</f>
        <v>rejected</v>
      </c>
      <c r="R1203" s="17" t="str">
        <f>IF(OR(Table4[[#This Row],[Age]]&lt;=21,Table4[[#This Row],[Rating]]&gt;=85,Table4[[#This Row],[Height (cm)]]&gt;=187),"minimum","")</f>
        <v/>
      </c>
    </row>
    <row r="1204" spans="10:18" x14ac:dyDescent="0.25">
      <c r="J1204" t="s">
        <v>1084</v>
      </c>
      <c r="K1204">
        <v>34</v>
      </c>
      <c r="L1204">
        <v>76</v>
      </c>
      <c r="M1204">
        <v>176</v>
      </c>
      <c r="N1204">
        <v>83</v>
      </c>
      <c r="O1204" t="s">
        <v>2816</v>
      </c>
      <c r="P1204" s="16">
        <v>3500000</v>
      </c>
      <c r="Q1204" s="17" t="str">
        <f>IF(AND(Table4[[#This Row],[Age]]&lt;=28,Table4[[#This Row],[Prefered foot]]="left",Table4[[#This Row],[Value]]&lt;10000000),"candidate","rejected")</f>
        <v>rejected</v>
      </c>
      <c r="R1204" s="17" t="str">
        <f>IF(OR(Table4[[#This Row],[Age]]&lt;=21,Table4[[#This Row],[Rating]]&gt;=85,Table4[[#This Row],[Height (cm)]]&gt;=187),"minimum","")</f>
        <v/>
      </c>
    </row>
    <row r="1205" spans="10:18" x14ac:dyDescent="0.25">
      <c r="J1205" t="s">
        <v>1085</v>
      </c>
      <c r="K1205">
        <v>19</v>
      </c>
      <c r="L1205">
        <v>67</v>
      </c>
      <c r="M1205">
        <v>168</v>
      </c>
      <c r="N1205">
        <v>66</v>
      </c>
      <c r="O1205" t="s">
        <v>2817</v>
      </c>
      <c r="P1205" s="16">
        <v>2600000</v>
      </c>
      <c r="Q1205" s="17" t="str">
        <f>IF(AND(Table4[[#This Row],[Age]]&lt;=28,Table4[[#This Row],[Prefered foot]]="left",Table4[[#This Row],[Value]]&lt;10000000),"candidate","rejected")</f>
        <v>candidate</v>
      </c>
      <c r="R1205" s="17" t="str">
        <f>IF(OR(Table4[[#This Row],[Age]]&lt;=21,Table4[[#This Row],[Rating]]&gt;=85,Table4[[#This Row],[Height (cm)]]&gt;=187),"minimum","")</f>
        <v>minimum</v>
      </c>
    </row>
    <row r="1206" spans="10:18" x14ac:dyDescent="0.25">
      <c r="J1206" t="s">
        <v>1086</v>
      </c>
      <c r="K1206">
        <v>17</v>
      </c>
      <c r="L1206">
        <v>63</v>
      </c>
      <c r="M1206">
        <v>188</v>
      </c>
      <c r="N1206">
        <v>81</v>
      </c>
      <c r="O1206" t="s">
        <v>2816</v>
      </c>
      <c r="P1206" s="16">
        <v>1200000</v>
      </c>
      <c r="Q1206" s="17" t="str">
        <f>IF(AND(Table4[[#This Row],[Age]]&lt;=28,Table4[[#This Row],[Prefered foot]]="left",Table4[[#This Row],[Value]]&lt;10000000),"candidate","rejected")</f>
        <v>rejected</v>
      </c>
      <c r="R1206" s="17" t="str">
        <f>IF(OR(Table4[[#This Row],[Age]]&lt;=21,Table4[[#This Row],[Rating]]&gt;=85,Table4[[#This Row],[Height (cm)]]&gt;=187),"minimum","")</f>
        <v>minimum</v>
      </c>
    </row>
    <row r="1207" spans="10:18" x14ac:dyDescent="0.25">
      <c r="J1207" t="s">
        <v>1087</v>
      </c>
      <c r="K1207">
        <v>38</v>
      </c>
      <c r="L1207">
        <v>80</v>
      </c>
      <c r="M1207">
        <v>187</v>
      </c>
      <c r="N1207">
        <v>85</v>
      </c>
      <c r="O1207" t="s">
        <v>2817</v>
      </c>
      <c r="P1207" s="16">
        <v>3800000</v>
      </c>
      <c r="Q1207" s="17" t="str">
        <f>IF(AND(Table4[[#This Row],[Age]]&lt;=28,Table4[[#This Row],[Prefered foot]]="left",Table4[[#This Row],[Value]]&lt;10000000),"candidate","rejected")</f>
        <v>rejected</v>
      </c>
      <c r="R1207" s="17" t="str">
        <f>IF(OR(Table4[[#This Row],[Age]]&lt;=21,Table4[[#This Row],[Rating]]&gt;=85,Table4[[#This Row],[Height (cm)]]&gt;=187),"minimum","")</f>
        <v>minimum</v>
      </c>
    </row>
    <row r="1208" spans="10:18" x14ac:dyDescent="0.25">
      <c r="J1208" t="s">
        <v>1088</v>
      </c>
      <c r="K1208">
        <v>38</v>
      </c>
      <c r="L1208">
        <v>72</v>
      </c>
      <c r="M1208">
        <v>183</v>
      </c>
      <c r="N1208">
        <v>88</v>
      </c>
      <c r="O1208" t="s">
        <v>2817</v>
      </c>
      <c r="P1208" s="16">
        <v>800000</v>
      </c>
      <c r="Q1208" s="17" t="str">
        <f>IF(AND(Table4[[#This Row],[Age]]&lt;=28,Table4[[#This Row],[Prefered foot]]="left",Table4[[#This Row],[Value]]&lt;10000000),"candidate","rejected")</f>
        <v>rejected</v>
      </c>
      <c r="R1208" s="17" t="str">
        <f>IF(OR(Table4[[#This Row],[Age]]&lt;=21,Table4[[#This Row],[Rating]]&gt;=85,Table4[[#This Row],[Height (cm)]]&gt;=187),"minimum","")</f>
        <v/>
      </c>
    </row>
    <row r="1209" spans="10:18" x14ac:dyDescent="0.25">
      <c r="J1209" t="s">
        <v>1089</v>
      </c>
      <c r="K1209">
        <v>35</v>
      </c>
      <c r="L1209">
        <v>82</v>
      </c>
      <c r="M1209">
        <v>194</v>
      </c>
      <c r="N1209">
        <v>85</v>
      </c>
      <c r="O1209" t="s">
        <v>2816</v>
      </c>
      <c r="P1209" s="16">
        <v>8000000</v>
      </c>
      <c r="Q1209" s="17" t="str">
        <f>IF(AND(Table4[[#This Row],[Age]]&lt;=28,Table4[[#This Row],[Prefered foot]]="left",Table4[[#This Row],[Value]]&lt;10000000),"candidate","rejected")</f>
        <v>rejected</v>
      </c>
      <c r="R1209" s="17" t="str">
        <f>IF(OR(Table4[[#This Row],[Age]]&lt;=21,Table4[[#This Row],[Rating]]&gt;=85,Table4[[#This Row],[Height (cm)]]&gt;=187),"minimum","")</f>
        <v>minimum</v>
      </c>
    </row>
    <row r="1210" spans="10:18" x14ac:dyDescent="0.25">
      <c r="J1210" t="s">
        <v>1090</v>
      </c>
      <c r="K1210">
        <v>37</v>
      </c>
      <c r="L1210">
        <v>74</v>
      </c>
      <c r="M1210">
        <v>175</v>
      </c>
      <c r="N1210">
        <v>65</v>
      </c>
      <c r="O1210" t="s">
        <v>2816</v>
      </c>
      <c r="P1210" s="16">
        <v>925000</v>
      </c>
      <c r="Q1210" s="17" t="str">
        <f>IF(AND(Table4[[#This Row],[Age]]&lt;=28,Table4[[#This Row],[Prefered foot]]="left",Table4[[#This Row],[Value]]&lt;10000000),"candidate","rejected")</f>
        <v>rejected</v>
      </c>
      <c r="R1210" s="17" t="str">
        <f>IF(OR(Table4[[#This Row],[Age]]&lt;=21,Table4[[#This Row],[Rating]]&gt;=85,Table4[[#This Row],[Height (cm)]]&gt;=187),"minimum","")</f>
        <v/>
      </c>
    </row>
    <row r="1211" spans="10:18" x14ac:dyDescent="0.25">
      <c r="J1211" t="s">
        <v>1091</v>
      </c>
      <c r="K1211">
        <v>36</v>
      </c>
      <c r="L1211">
        <v>80</v>
      </c>
      <c r="M1211">
        <v>188</v>
      </c>
      <c r="N1211">
        <v>82</v>
      </c>
      <c r="O1211" t="s">
        <v>2817</v>
      </c>
      <c r="P1211" s="16">
        <v>2300000</v>
      </c>
      <c r="Q1211" s="17" t="str">
        <f>IF(AND(Table4[[#This Row],[Age]]&lt;=28,Table4[[#This Row],[Prefered foot]]="left",Table4[[#This Row],[Value]]&lt;10000000),"candidate","rejected")</f>
        <v>rejected</v>
      </c>
      <c r="R1211" s="17" t="str">
        <f>IF(OR(Table4[[#This Row],[Age]]&lt;=21,Table4[[#This Row],[Rating]]&gt;=85,Table4[[#This Row],[Height (cm)]]&gt;=187),"minimum","")</f>
        <v>minimum</v>
      </c>
    </row>
    <row r="1212" spans="10:18" x14ac:dyDescent="0.25">
      <c r="J1212" t="s">
        <v>1092</v>
      </c>
      <c r="K1212">
        <v>34</v>
      </c>
      <c r="L1212">
        <v>80</v>
      </c>
      <c r="M1212">
        <v>186</v>
      </c>
      <c r="N1212">
        <v>81</v>
      </c>
      <c r="O1212" t="s">
        <v>2816</v>
      </c>
      <c r="P1212" s="16">
        <v>7000000</v>
      </c>
      <c r="Q1212" s="17" t="str">
        <f>IF(AND(Table4[[#This Row],[Age]]&lt;=28,Table4[[#This Row],[Prefered foot]]="left",Table4[[#This Row],[Value]]&lt;10000000),"candidate","rejected")</f>
        <v>rejected</v>
      </c>
      <c r="R1212" s="17" t="str">
        <f>IF(OR(Table4[[#This Row],[Age]]&lt;=21,Table4[[#This Row],[Rating]]&gt;=85,Table4[[#This Row],[Height (cm)]]&gt;=187),"minimum","")</f>
        <v/>
      </c>
    </row>
    <row r="1213" spans="10:18" x14ac:dyDescent="0.25">
      <c r="J1213" t="s">
        <v>1093</v>
      </c>
      <c r="K1213">
        <v>34</v>
      </c>
      <c r="L1213">
        <v>77</v>
      </c>
      <c r="M1213">
        <v>175</v>
      </c>
      <c r="N1213">
        <v>77</v>
      </c>
      <c r="O1213" t="s">
        <v>2816</v>
      </c>
      <c r="P1213" s="16">
        <v>4900000</v>
      </c>
      <c r="Q1213" s="17" t="str">
        <f>IF(AND(Table4[[#This Row],[Age]]&lt;=28,Table4[[#This Row],[Prefered foot]]="left",Table4[[#This Row],[Value]]&lt;10000000),"candidate","rejected")</f>
        <v>rejected</v>
      </c>
      <c r="R1213" s="17" t="str">
        <f>IF(OR(Table4[[#This Row],[Age]]&lt;=21,Table4[[#This Row],[Rating]]&gt;=85,Table4[[#This Row],[Height (cm)]]&gt;=187),"minimum","")</f>
        <v/>
      </c>
    </row>
    <row r="1214" spans="10:18" x14ac:dyDescent="0.25">
      <c r="J1214" t="s">
        <v>1094</v>
      </c>
      <c r="K1214">
        <v>32</v>
      </c>
      <c r="L1214">
        <v>75</v>
      </c>
      <c r="M1214">
        <v>185</v>
      </c>
      <c r="N1214">
        <v>73</v>
      </c>
      <c r="O1214" t="s">
        <v>2816</v>
      </c>
      <c r="P1214" s="16">
        <v>4600000</v>
      </c>
      <c r="Q1214" s="17" t="str">
        <f>IF(AND(Table4[[#This Row],[Age]]&lt;=28,Table4[[#This Row],[Prefered foot]]="left",Table4[[#This Row],[Value]]&lt;10000000),"candidate","rejected")</f>
        <v>rejected</v>
      </c>
      <c r="R1214" s="17" t="str">
        <f>IF(OR(Table4[[#This Row],[Age]]&lt;=21,Table4[[#This Row],[Rating]]&gt;=85,Table4[[#This Row],[Height (cm)]]&gt;=187),"minimum","")</f>
        <v/>
      </c>
    </row>
    <row r="1215" spans="10:18" x14ac:dyDescent="0.25">
      <c r="J1215" t="s">
        <v>1095</v>
      </c>
      <c r="K1215">
        <v>32</v>
      </c>
      <c r="L1215">
        <v>74</v>
      </c>
      <c r="M1215">
        <v>183</v>
      </c>
      <c r="N1215">
        <v>76</v>
      </c>
      <c r="O1215" t="s">
        <v>2816</v>
      </c>
      <c r="P1215" s="16">
        <v>3300000</v>
      </c>
      <c r="Q1215" s="17" t="str">
        <f>IF(AND(Table4[[#This Row],[Age]]&lt;=28,Table4[[#This Row],[Prefered foot]]="left",Table4[[#This Row],[Value]]&lt;10000000),"candidate","rejected")</f>
        <v>rejected</v>
      </c>
      <c r="R1215" s="17" t="str">
        <f>IF(OR(Table4[[#This Row],[Age]]&lt;=21,Table4[[#This Row],[Rating]]&gt;=85,Table4[[#This Row],[Height (cm)]]&gt;=187),"minimum","")</f>
        <v/>
      </c>
    </row>
    <row r="1216" spans="10:18" x14ac:dyDescent="0.25">
      <c r="J1216" t="s">
        <v>1024</v>
      </c>
      <c r="K1216">
        <v>34</v>
      </c>
      <c r="L1216">
        <v>74</v>
      </c>
      <c r="M1216">
        <v>192</v>
      </c>
      <c r="N1216">
        <v>87</v>
      </c>
      <c r="O1216" t="s">
        <v>2816</v>
      </c>
      <c r="P1216" s="16">
        <v>725000</v>
      </c>
      <c r="Q1216" s="17" t="str">
        <f>IF(AND(Table4[[#This Row],[Age]]&lt;=28,Table4[[#This Row],[Prefered foot]]="left",Table4[[#This Row],[Value]]&lt;10000000),"candidate","rejected")</f>
        <v>rejected</v>
      </c>
      <c r="R1216" s="17" t="str">
        <f>IF(OR(Table4[[#This Row],[Age]]&lt;=21,Table4[[#This Row],[Rating]]&gt;=85,Table4[[#This Row],[Height (cm)]]&gt;=187),"minimum","")</f>
        <v>minimum</v>
      </c>
    </row>
    <row r="1217" spans="10:18" x14ac:dyDescent="0.25">
      <c r="J1217" t="s">
        <v>1025</v>
      </c>
      <c r="K1217">
        <v>32</v>
      </c>
      <c r="L1217">
        <v>86</v>
      </c>
      <c r="M1217">
        <v>180</v>
      </c>
      <c r="N1217">
        <v>80</v>
      </c>
      <c r="O1217" t="s">
        <v>2816</v>
      </c>
      <c r="P1217" s="16">
        <v>53500000</v>
      </c>
      <c r="Q1217" s="17" t="str">
        <f>IF(AND(Table4[[#This Row],[Age]]&lt;=28,Table4[[#This Row],[Prefered foot]]="left",Table4[[#This Row],[Value]]&lt;10000000),"candidate","rejected")</f>
        <v>rejected</v>
      </c>
      <c r="R1217" s="17" t="str">
        <f>IF(OR(Table4[[#This Row],[Age]]&lt;=21,Table4[[#This Row],[Rating]]&gt;=85,Table4[[#This Row],[Height (cm)]]&gt;=187),"minimum","")</f>
        <v>minimum</v>
      </c>
    </row>
    <row r="1218" spans="10:18" x14ac:dyDescent="0.25">
      <c r="J1218" t="s">
        <v>1026</v>
      </c>
      <c r="K1218">
        <v>32</v>
      </c>
      <c r="L1218">
        <v>83</v>
      </c>
      <c r="M1218">
        <v>189</v>
      </c>
      <c r="N1218">
        <v>84</v>
      </c>
      <c r="O1218" t="s">
        <v>2816</v>
      </c>
      <c r="P1218" s="16">
        <v>18000000</v>
      </c>
      <c r="Q1218" s="17" t="str">
        <f>IF(AND(Table4[[#This Row],[Age]]&lt;=28,Table4[[#This Row],[Prefered foot]]="left",Table4[[#This Row],[Value]]&lt;10000000),"candidate","rejected")</f>
        <v>rejected</v>
      </c>
      <c r="R1218" s="17" t="str">
        <f>IF(OR(Table4[[#This Row],[Age]]&lt;=21,Table4[[#This Row],[Rating]]&gt;=85,Table4[[#This Row],[Height (cm)]]&gt;=187),"minimum","")</f>
        <v>minimum</v>
      </c>
    </row>
    <row r="1219" spans="10:18" x14ac:dyDescent="0.25">
      <c r="J1219" t="s">
        <v>1027</v>
      </c>
      <c r="K1219">
        <v>31</v>
      </c>
      <c r="L1219">
        <v>75</v>
      </c>
      <c r="M1219">
        <v>184</v>
      </c>
      <c r="N1219">
        <v>80</v>
      </c>
      <c r="O1219" t="s">
        <v>2816</v>
      </c>
      <c r="P1219" s="16">
        <v>4600000</v>
      </c>
      <c r="Q1219" s="17" t="str">
        <f>IF(AND(Table4[[#This Row],[Age]]&lt;=28,Table4[[#This Row],[Prefered foot]]="left",Table4[[#This Row],[Value]]&lt;10000000),"candidate","rejected")</f>
        <v>rejected</v>
      </c>
      <c r="R1219" s="17" t="str">
        <f>IF(OR(Table4[[#This Row],[Age]]&lt;=21,Table4[[#This Row],[Rating]]&gt;=85,Table4[[#This Row],[Height (cm)]]&gt;=187),"minimum","")</f>
        <v/>
      </c>
    </row>
    <row r="1220" spans="10:18" x14ac:dyDescent="0.25">
      <c r="J1220" t="s">
        <v>810</v>
      </c>
      <c r="K1220">
        <v>31</v>
      </c>
      <c r="L1220">
        <v>80</v>
      </c>
      <c r="M1220">
        <v>182</v>
      </c>
      <c r="N1220">
        <v>76</v>
      </c>
      <c r="O1220" t="s">
        <v>2816</v>
      </c>
      <c r="P1220" s="16">
        <v>17500000</v>
      </c>
      <c r="Q1220" s="17" t="str">
        <f>IF(AND(Table4[[#This Row],[Age]]&lt;=28,Table4[[#This Row],[Prefered foot]]="left",Table4[[#This Row],[Value]]&lt;10000000),"candidate","rejected")</f>
        <v>rejected</v>
      </c>
      <c r="R1220" s="17" t="str">
        <f>IF(OR(Table4[[#This Row],[Age]]&lt;=21,Table4[[#This Row],[Rating]]&gt;=85,Table4[[#This Row],[Height (cm)]]&gt;=187),"minimum","")</f>
        <v/>
      </c>
    </row>
    <row r="1221" spans="10:18" x14ac:dyDescent="0.25">
      <c r="J1221" t="s">
        <v>1096</v>
      </c>
      <c r="K1221">
        <v>21</v>
      </c>
      <c r="L1221">
        <v>67</v>
      </c>
      <c r="M1221">
        <v>175</v>
      </c>
      <c r="N1221">
        <v>76</v>
      </c>
      <c r="O1221" t="s">
        <v>2816</v>
      </c>
      <c r="P1221" s="16">
        <v>2200000</v>
      </c>
      <c r="Q1221" s="17" t="str">
        <f>IF(AND(Table4[[#This Row],[Age]]&lt;=28,Table4[[#This Row],[Prefered foot]]="left",Table4[[#This Row],[Value]]&lt;10000000),"candidate","rejected")</f>
        <v>rejected</v>
      </c>
      <c r="R1221" s="17" t="str">
        <f>IF(OR(Table4[[#This Row],[Age]]&lt;=21,Table4[[#This Row],[Rating]]&gt;=85,Table4[[#This Row],[Height (cm)]]&gt;=187),"minimum","")</f>
        <v>minimum</v>
      </c>
    </row>
    <row r="1222" spans="10:18" x14ac:dyDescent="0.25">
      <c r="J1222" t="s">
        <v>1097</v>
      </c>
      <c r="K1222">
        <v>21</v>
      </c>
      <c r="L1222">
        <v>70</v>
      </c>
      <c r="M1222">
        <v>178</v>
      </c>
      <c r="N1222">
        <v>70</v>
      </c>
      <c r="O1222" t="s">
        <v>2816</v>
      </c>
      <c r="P1222" s="16">
        <v>3600000</v>
      </c>
      <c r="Q1222" s="17" t="str">
        <f>IF(AND(Table4[[#This Row],[Age]]&lt;=28,Table4[[#This Row],[Prefered foot]]="left",Table4[[#This Row],[Value]]&lt;10000000),"candidate","rejected")</f>
        <v>rejected</v>
      </c>
      <c r="R1222" s="17" t="str">
        <f>IF(OR(Table4[[#This Row],[Age]]&lt;=21,Table4[[#This Row],[Rating]]&gt;=85,Table4[[#This Row],[Height (cm)]]&gt;=187),"minimum","")</f>
        <v>minimum</v>
      </c>
    </row>
    <row r="1223" spans="10:18" x14ac:dyDescent="0.25">
      <c r="J1223" t="s">
        <v>1098</v>
      </c>
      <c r="K1223">
        <v>21</v>
      </c>
      <c r="L1223">
        <v>70</v>
      </c>
      <c r="M1223">
        <v>182</v>
      </c>
      <c r="N1223">
        <v>71</v>
      </c>
      <c r="O1223" t="s">
        <v>2816</v>
      </c>
      <c r="P1223" s="16">
        <v>3600000</v>
      </c>
      <c r="Q1223" s="17" t="str">
        <f>IF(AND(Table4[[#This Row],[Age]]&lt;=28,Table4[[#This Row],[Prefered foot]]="left",Table4[[#This Row],[Value]]&lt;10000000),"candidate","rejected")</f>
        <v>rejected</v>
      </c>
      <c r="R1223" s="17" t="str">
        <f>IF(OR(Table4[[#This Row],[Age]]&lt;=21,Table4[[#This Row],[Rating]]&gt;=85,Table4[[#This Row],[Height (cm)]]&gt;=187),"minimum","")</f>
        <v>minimum</v>
      </c>
    </row>
    <row r="1224" spans="10:18" x14ac:dyDescent="0.25">
      <c r="J1224" t="s">
        <v>1099</v>
      </c>
      <c r="K1224">
        <v>20</v>
      </c>
      <c r="L1224">
        <v>73</v>
      </c>
      <c r="M1224">
        <v>181</v>
      </c>
      <c r="N1224">
        <v>82</v>
      </c>
      <c r="O1224" t="s">
        <v>2816</v>
      </c>
      <c r="P1224" s="16">
        <v>5000000</v>
      </c>
      <c r="Q1224" s="17" t="str">
        <f>IF(AND(Table4[[#This Row],[Age]]&lt;=28,Table4[[#This Row],[Prefered foot]]="left",Table4[[#This Row],[Value]]&lt;10000000),"candidate","rejected")</f>
        <v>rejected</v>
      </c>
      <c r="R1224" s="17" t="str">
        <f>IF(OR(Table4[[#This Row],[Age]]&lt;=21,Table4[[#This Row],[Rating]]&gt;=85,Table4[[#This Row],[Height (cm)]]&gt;=187),"minimum","")</f>
        <v>minimum</v>
      </c>
    </row>
    <row r="1225" spans="10:18" x14ac:dyDescent="0.25">
      <c r="J1225" t="s">
        <v>1100</v>
      </c>
      <c r="K1225">
        <v>20</v>
      </c>
      <c r="L1225">
        <v>70</v>
      </c>
      <c r="M1225">
        <v>179</v>
      </c>
      <c r="N1225">
        <v>74</v>
      </c>
      <c r="O1225" t="s">
        <v>2816</v>
      </c>
      <c r="P1225" s="16">
        <v>3300000</v>
      </c>
      <c r="Q1225" s="17" t="str">
        <f>IF(AND(Table4[[#This Row],[Age]]&lt;=28,Table4[[#This Row],[Prefered foot]]="left",Table4[[#This Row],[Value]]&lt;10000000),"candidate","rejected")</f>
        <v>rejected</v>
      </c>
      <c r="R1225" s="17" t="str">
        <f>IF(OR(Table4[[#This Row],[Age]]&lt;=21,Table4[[#This Row],[Rating]]&gt;=85,Table4[[#This Row],[Height (cm)]]&gt;=187),"minimum","")</f>
        <v>minimum</v>
      </c>
    </row>
    <row r="1226" spans="10:18" x14ac:dyDescent="0.25">
      <c r="J1226" t="s">
        <v>1101</v>
      </c>
      <c r="K1226">
        <v>23</v>
      </c>
      <c r="L1226">
        <v>75</v>
      </c>
      <c r="M1226">
        <v>180</v>
      </c>
      <c r="N1226">
        <v>70</v>
      </c>
      <c r="O1226" t="s">
        <v>2816</v>
      </c>
      <c r="P1226" s="16">
        <v>8500000</v>
      </c>
      <c r="Q1226" s="17" t="str">
        <f>IF(AND(Table4[[#This Row],[Age]]&lt;=28,Table4[[#This Row],[Prefered foot]]="left",Table4[[#This Row],[Value]]&lt;10000000),"candidate","rejected")</f>
        <v>rejected</v>
      </c>
      <c r="R1226" s="17" t="str">
        <f>IF(OR(Table4[[#This Row],[Age]]&lt;=21,Table4[[#This Row],[Rating]]&gt;=85,Table4[[#This Row],[Height (cm)]]&gt;=187),"minimum","")</f>
        <v/>
      </c>
    </row>
    <row r="1227" spans="10:18" x14ac:dyDescent="0.25">
      <c r="J1227" t="s">
        <v>1102</v>
      </c>
      <c r="K1227">
        <v>20</v>
      </c>
      <c r="L1227">
        <v>66</v>
      </c>
      <c r="M1227">
        <v>175</v>
      </c>
      <c r="N1227">
        <v>62</v>
      </c>
      <c r="O1227" t="s">
        <v>2816</v>
      </c>
      <c r="P1227" s="16">
        <v>1800000</v>
      </c>
      <c r="Q1227" s="17" t="str">
        <f>IF(AND(Table4[[#This Row],[Age]]&lt;=28,Table4[[#This Row],[Prefered foot]]="left",Table4[[#This Row],[Value]]&lt;10000000),"candidate","rejected")</f>
        <v>rejected</v>
      </c>
      <c r="R1227" s="17" t="str">
        <f>IF(OR(Table4[[#This Row],[Age]]&lt;=21,Table4[[#This Row],[Rating]]&gt;=85,Table4[[#This Row],[Height (cm)]]&gt;=187),"minimum","")</f>
        <v>minimum</v>
      </c>
    </row>
    <row r="1228" spans="10:18" x14ac:dyDescent="0.25">
      <c r="J1228" t="s">
        <v>1103</v>
      </c>
      <c r="K1228">
        <v>21</v>
      </c>
      <c r="L1228">
        <v>74</v>
      </c>
      <c r="M1228">
        <v>193</v>
      </c>
      <c r="N1228">
        <v>87</v>
      </c>
      <c r="O1228" t="s">
        <v>2817</v>
      </c>
      <c r="P1228" s="16">
        <v>9000000</v>
      </c>
      <c r="Q1228" s="17" t="str">
        <f>IF(AND(Table4[[#This Row],[Age]]&lt;=28,Table4[[#This Row],[Prefered foot]]="left",Table4[[#This Row],[Value]]&lt;10000000),"candidate","rejected")</f>
        <v>candidate</v>
      </c>
      <c r="R1228" s="17" t="str">
        <f>IF(OR(Table4[[#This Row],[Age]]&lt;=21,Table4[[#This Row],[Rating]]&gt;=85,Table4[[#This Row],[Height (cm)]]&gt;=187),"minimum","")</f>
        <v>minimum</v>
      </c>
    </row>
    <row r="1229" spans="10:18" x14ac:dyDescent="0.25">
      <c r="J1229" t="s">
        <v>1104</v>
      </c>
      <c r="K1229">
        <v>20</v>
      </c>
      <c r="L1229">
        <v>74</v>
      </c>
      <c r="M1229">
        <v>180</v>
      </c>
      <c r="N1229">
        <v>73</v>
      </c>
      <c r="O1229" t="s">
        <v>2816</v>
      </c>
      <c r="P1229" s="16">
        <v>6500000</v>
      </c>
      <c r="Q1229" s="17" t="str">
        <f>IF(AND(Table4[[#This Row],[Age]]&lt;=28,Table4[[#This Row],[Prefered foot]]="left",Table4[[#This Row],[Value]]&lt;10000000),"candidate","rejected")</f>
        <v>rejected</v>
      </c>
      <c r="R1229" s="17" t="str">
        <f>IF(OR(Table4[[#This Row],[Age]]&lt;=21,Table4[[#This Row],[Rating]]&gt;=85,Table4[[#This Row],[Height (cm)]]&gt;=187),"minimum","")</f>
        <v>minimum</v>
      </c>
    </row>
    <row r="1230" spans="10:18" x14ac:dyDescent="0.25">
      <c r="J1230" t="s">
        <v>1105</v>
      </c>
      <c r="K1230">
        <v>22</v>
      </c>
      <c r="L1230">
        <v>75</v>
      </c>
      <c r="M1230">
        <v>189</v>
      </c>
      <c r="N1230">
        <v>83</v>
      </c>
      <c r="O1230" t="s">
        <v>2817</v>
      </c>
      <c r="P1230" s="16">
        <v>11500000</v>
      </c>
      <c r="Q1230" s="17" t="str">
        <f>IF(AND(Table4[[#This Row],[Age]]&lt;=28,Table4[[#This Row],[Prefered foot]]="left",Table4[[#This Row],[Value]]&lt;10000000),"candidate","rejected")</f>
        <v>rejected</v>
      </c>
      <c r="R1230" s="17" t="str">
        <f>IF(OR(Table4[[#This Row],[Age]]&lt;=21,Table4[[#This Row],[Rating]]&gt;=85,Table4[[#This Row],[Height (cm)]]&gt;=187),"minimum","")</f>
        <v>minimum</v>
      </c>
    </row>
    <row r="1231" spans="10:18" x14ac:dyDescent="0.25">
      <c r="J1231" t="s">
        <v>1106</v>
      </c>
      <c r="K1231">
        <v>21</v>
      </c>
      <c r="L1231">
        <v>72</v>
      </c>
      <c r="M1231">
        <v>187</v>
      </c>
      <c r="N1231">
        <v>70</v>
      </c>
      <c r="O1231" t="s">
        <v>2816</v>
      </c>
      <c r="P1231" s="16">
        <v>4900000</v>
      </c>
      <c r="Q1231" s="17" t="str">
        <f>IF(AND(Table4[[#This Row],[Age]]&lt;=28,Table4[[#This Row],[Prefered foot]]="left",Table4[[#This Row],[Value]]&lt;10000000),"candidate","rejected")</f>
        <v>rejected</v>
      </c>
      <c r="R1231" s="17" t="str">
        <f>IF(OR(Table4[[#This Row],[Age]]&lt;=21,Table4[[#This Row],[Rating]]&gt;=85,Table4[[#This Row],[Height (cm)]]&gt;=187),"minimum","")</f>
        <v>minimum</v>
      </c>
    </row>
    <row r="1232" spans="10:18" x14ac:dyDescent="0.25">
      <c r="J1232" t="s">
        <v>1107</v>
      </c>
      <c r="K1232">
        <v>20</v>
      </c>
      <c r="L1232">
        <v>72</v>
      </c>
      <c r="M1232">
        <v>175</v>
      </c>
      <c r="N1232">
        <v>69</v>
      </c>
      <c r="O1232" t="s">
        <v>2816</v>
      </c>
      <c r="P1232" s="16">
        <v>4900000</v>
      </c>
      <c r="Q1232" s="17" t="str">
        <f>IF(AND(Table4[[#This Row],[Age]]&lt;=28,Table4[[#This Row],[Prefered foot]]="left",Table4[[#This Row],[Value]]&lt;10000000),"candidate","rejected")</f>
        <v>rejected</v>
      </c>
      <c r="R1232" s="17" t="str">
        <f>IF(OR(Table4[[#This Row],[Age]]&lt;=21,Table4[[#This Row],[Rating]]&gt;=85,Table4[[#This Row],[Height (cm)]]&gt;=187),"minimum","")</f>
        <v>minimum</v>
      </c>
    </row>
    <row r="1233" spans="10:18" x14ac:dyDescent="0.25">
      <c r="J1233" t="s">
        <v>1108</v>
      </c>
      <c r="K1233">
        <v>23</v>
      </c>
      <c r="L1233">
        <v>74</v>
      </c>
      <c r="M1233">
        <v>192</v>
      </c>
      <c r="N1233">
        <v>84</v>
      </c>
      <c r="O1233" t="s">
        <v>2817</v>
      </c>
      <c r="P1233" s="16">
        <v>6000000</v>
      </c>
      <c r="Q1233" s="17" t="str">
        <f>IF(AND(Table4[[#This Row],[Age]]&lt;=28,Table4[[#This Row],[Prefered foot]]="left",Table4[[#This Row],[Value]]&lt;10000000),"candidate","rejected")</f>
        <v>candidate</v>
      </c>
      <c r="R1233" s="17" t="str">
        <f>IF(OR(Table4[[#This Row],[Age]]&lt;=21,Table4[[#This Row],[Rating]]&gt;=85,Table4[[#This Row],[Height (cm)]]&gt;=187),"minimum","")</f>
        <v>minimum</v>
      </c>
    </row>
    <row r="1234" spans="10:18" x14ac:dyDescent="0.25">
      <c r="J1234" t="s">
        <v>1109</v>
      </c>
      <c r="K1234">
        <v>19</v>
      </c>
      <c r="L1234">
        <v>70</v>
      </c>
      <c r="M1234">
        <v>186</v>
      </c>
      <c r="N1234">
        <v>70</v>
      </c>
      <c r="O1234" t="s">
        <v>2816</v>
      </c>
      <c r="P1234" s="16">
        <v>3200000</v>
      </c>
      <c r="Q1234" s="17" t="str">
        <f>IF(AND(Table4[[#This Row],[Age]]&lt;=28,Table4[[#This Row],[Prefered foot]]="left",Table4[[#This Row],[Value]]&lt;10000000),"candidate","rejected")</f>
        <v>rejected</v>
      </c>
      <c r="R1234" s="17" t="str">
        <f>IF(OR(Table4[[#This Row],[Age]]&lt;=21,Table4[[#This Row],[Rating]]&gt;=85,Table4[[#This Row],[Height (cm)]]&gt;=187),"minimum","")</f>
        <v>minimum</v>
      </c>
    </row>
    <row r="1235" spans="10:18" x14ac:dyDescent="0.25">
      <c r="J1235" t="s">
        <v>1110</v>
      </c>
      <c r="K1235">
        <v>22</v>
      </c>
      <c r="L1235">
        <v>74</v>
      </c>
      <c r="M1235">
        <v>187</v>
      </c>
      <c r="N1235">
        <v>75</v>
      </c>
      <c r="O1235" t="s">
        <v>2816</v>
      </c>
      <c r="P1235" s="16">
        <v>6500000</v>
      </c>
      <c r="Q1235" s="17" t="str">
        <f>IF(AND(Table4[[#This Row],[Age]]&lt;=28,Table4[[#This Row],[Prefered foot]]="left",Table4[[#This Row],[Value]]&lt;10000000),"candidate","rejected")</f>
        <v>rejected</v>
      </c>
      <c r="R1235" s="17" t="str">
        <f>IF(OR(Table4[[#This Row],[Age]]&lt;=21,Table4[[#This Row],[Rating]]&gt;=85,Table4[[#This Row],[Height (cm)]]&gt;=187),"minimum","")</f>
        <v>minimum</v>
      </c>
    </row>
    <row r="1236" spans="10:18" x14ac:dyDescent="0.25">
      <c r="J1236" t="s">
        <v>1111</v>
      </c>
      <c r="K1236">
        <v>17</v>
      </c>
      <c r="L1236">
        <v>62</v>
      </c>
      <c r="M1236">
        <v>185</v>
      </c>
      <c r="N1236">
        <v>76</v>
      </c>
      <c r="O1236" t="s">
        <v>2816</v>
      </c>
      <c r="P1236" s="16">
        <v>950000</v>
      </c>
      <c r="Q1236" s="17" t="str">
        <f>IF(AND(Table4[[#This Row],[Age]]&lt;=28,Table4[[#This Row],[Prefered foot]]="left",Table4[[#This Row],[Value]]&lt;10000000),"candidate","rejected")</f>
        <v>rejected</v>
      </c>
      <c r="R1236" s="17" t="str">
        <f>IF(OR(Table4[[#This Row],[Age]]&lt;=21,Table4[[#This Row],[Rating]]&gt;=85,Table4[[#This Row],[Height (cm)]]&gt;=187),"minimum","")</f>
        <v>minimum</v>
      </c>
    </row>
    <row r="1237" spans="10:18" x14ac:dyDescent="0.25">
      <c r="J1237" t="s">
        <v>1112</v>
      </c>
      <c r="K1237">
        <v>21</v>
      </c>
      <c r="L1237">
        <v>72</v>
      </c>
      <c r="M1237">
        <v>177</v>
      </c>
      <c r="N1237">
        <v>71</v>
      </c>
      <c r="O1237" t="s">
        <v>2817</v>
      </c>
      <c r="P1237" s="16">
        <v>5500000</v>
      </c>
      <c r="Q1237" s="17" t="str">
        <f>IF(AND(Table4[[#This Row],[Age]]&lt;=28,Table4[[#This Row],[Prefered foot]]="left",Table4[[#This Row],[Value]]&lt;10000000),"candidate","rejected")</f>
        <v>candidate</v>
      </c>
      <c r="R1237" s="17" t="str">
        <f>IF(OR(Table4[[#This Row],[Age]]&lt;=21,Table4[[#This Row],[Rating]]&gt;=85,Table4[[#This Row],[Height (cm)]]&gt;=187),"minimum","")</f>
        <v>minimum</v>
      </c>
    </row>
    <row r="1238" spans="10:18" x14ac:dyDescent="0.25">
      <c r="J1238" t="s">
        <v>1113</v>
      </c>
      <c r="K1238">
        <v>21</v>
      </c>
      <c r="L1238">
        <v>69</v>
      </c>
      <c r="M1238">
        <v>191</v>
      </c>
      <c r="N1238">
        <v>75</v>
      </c>
      <c r="O1238" t="s">
        <v>2816</v>
      </c>
      <c r="P1238" s="16">
        <v>3200000</v>
      </c>
      <c r="Q1238" s="17" t="str">
        <f>IF(AND(Table4[[#This Row],[Age]]&lt;=28,Table4[[#This Row],[Prefered foot]]="left",Table4[[#This Row],[Value]]&lt;10000000),"candidate","rejected")</f>
        <v>rejected</v>
      </c>
      <c r="R1238" s="17" t="str">
        <f>IF(OR(Table4[[#This Row],[Age]]&lt;=21,Table4[[#This Row],[Rating]]&gt;=85,Table4[[#This Row],[Height (cm)]]&gt;=187),"minimum","")</f>
        <v>minimum</v>
      </c>
    </row>
    <row r="1239" spans="10:18" x14ac:dyDescent="0.25">
      <c r="J1239" t="s">
        <v>1114</v>
      </c>
      <c r="K1239">
        <v>20</v>
      </c>
      <c r="L1239">
        <v>71</v>
      </c>
      <c r="M1239">
        <v>190</v>
      </c>
      <c r="N1239">
        <v>82</v>
      </c>
      <c r="O1239" t="s">
        <v>2816</v>
      </c>
      <c r="P1239" s="16">
        <v>3900000</v>
      </c>
      <c r="Q1239" s="17" t="str">
        <f>IF(AND(Table4[[#This Row],[Age]]&lt;=28,Table4[[#This Row],[Prefered foot]]="left",Table4[[#This Row],[Value]]&lt;10000000),"candidate","rejected")</f>
        <v>rejected</v>
      </c>
      <c r="R1239" s="17" t="str">
        <f>IF(OR(Table4[[#This Row],[Age]]&lt;=21,Table4[[#This Row],[Rating]]&gt;=85,Table4[[#This Row],[Height (cm)]]&gt;=187),"minimum","")</f>
        <v>minimum</v>
      </c>
    </row>
    <row r="1240" spans="10:18" x14ac:dyDescent="0.25">
      <c r="J1240" t="s">
        <v>1115</v>
      </c>
      <c r="K1240">
        <v>22</v>
      </c>
      <c r="L1240">
        <v>78</v>
      </c>
      <c r="M1240">
        <v>173</v>
      </c>
      <c r="N1240">
        <v>69</v>
      </c>
      <c r="O1240" t="s">
        <v>2817</v>
      </c>
      <c r="P1240" s="16">
        <v>15000000</v>
      </c>
      <c r="Q1240" s="17" t="str">
        <f>IF(AND(Table4[[#This Row],[Age]]&lt;=28,Table4[[#This Row],[Prefered foot]]="left",Table4[[#This Row],[Value]]&lt;10000000),"candidate","rejected")</f>
        <v>rejected</v>
      </c>
      <c r="R1240" s="17" t="str">
        <f>IF(OR(Table4[[#This Row],[Age]]&lt;=21,Table4[[#This Row],[Rating]]&gt;=85,Table4[[#This Row],[Height (cm)]]&gt;=187),"minimum","")</f>
        <v/>
      </c>
    </row>
    <row r="1241" spans="10:18" x14ac:dyDescent="0.25">
      <c r="J1241" t="s">
        <v>1116</v>
      </c>
      <c r="K1241">
        <v>18</v>
      </c>
      <c r="L1241">
        <v>64</v>
      </c>
      <c r="M1241">
        <v>178</v>
      </c>
      <c r="N1241">
        <v>73</v>
      </c>
      <c r="O1241" t="s">
        <v>2817</v>
      </c>
      <c r="P1241" s="16">
        <v>1500000</v>
      </c>
      <c r="Q1241" s="17" t="str">
        <f>IF(AND(Table4[[#This Row],[Age]]&lt;=28,Table4[[#This Row],[Prefered foot]]="left",Table4[[#This Row],[Value]]&lt;10000000),"candidate","rejected")</f>
        <v>candidate</v>
      </c>
      <c r="R1241" s="17" t="str">
        <f>IF(OR(Table4[[#This Row],[Age]]&lt;=21,Table4[[#This Row],[Rating]]&gt;=85,Table4[[#This Row],[Height (cm)]]&gt;=187),"minimum","")</f>
        <v>minimum</v>
      </c>
    </row>
    <row r="1242" spans="10:18" x14ac:dyDescent="0.25">
      <c r="J1242" t="s">
        <v>1117</v>
      </c>
      <c r="K1242">
        <v>19</v>
      </c>
      <c r="L1242">
        <v>65</v>
      </c>
      <c r="M1242">
        <v>192</v>
      </c>
      <c r="N1242">
        <v>80</v>
      </c>
      <c r="O1242" t="s">
        <v>2816</v>
      </c>
      <c r="P1242" s="16">
        <v>1700000</v>
      </c>
      <c r="Q1242" s="17" t="str">
        <f>IF(AND(Table4[[#This Row],[Age]]&lt;=28,Table4[[#This Row],[Prefered foot]]="left",Table4[[#This Row],[Value]]&lt;10000000),"candidate","rejected")</f>
        <v>rejected</v>
      </c>
      <c r="R1242" s="17" t="str">
        <f>IF(OR(Table4[[#This Row],[Age]]&lt;=21,Table4[[#This Row],[Rating]]&gt;=85,Table4[[#This Row],[Height (cm)]]&gt;=187),"minimum","")</f>
        <v>minimum</v>
      </c>
    </row>
    <row r="1243" spans="10:18" x14ac:dyDescent="0.25">
      <c r="J1243" t="s">
        <v>1118</v>
      </c>
      <c r="K1243">
        <v>20</v>
      </c>
      <c r="L1243">
        <v>71</v>
      </c>
      <c r="M1243">
        <v>178</v>
      </c>
      <c r="N1243">
        <v>64</v>
      </c>
      <c r="O1243" t="s">
        <v>2817</v>
      </c>
      <c r="P1243" s="16">
        <v>4500000</v>
      </c>
      <c r="Q1243" s="17" t="str">
        <f>IF(AND(Table4[[#This Row],[Age]]&lt;=28,Table4[[#This Row],[Prefered foot]]="left",Table4[[#This Row],[Value]]&lt;10000000),"candidate","rejected")</f>
        <v>candidate</v>
      </c>
      <c r="R1243" s="17" t="str">
        <f>IF(OR(Table4[[#This Row],[Age]]&lt;=21,Table4[[#This Row],[Rating]]&gt;=85,Table4[[#This Row],[Height (cm)]]&gt;=187),"minimum","")</f>
        <v>minimum</v>
      </c>
    </row>
    <row r="1244" spans="10:18" x14ac:dyDescent="0.25">
      <c r="J1244" t="s">
        <v>956</v>
      </c>
      <c r="K1244">
        <v>20</v>
      </c>
      <c r="L1244">
        <v>74</v>
      </c>
      <c r="M1244">
        <v>175</v>
      </c>
      <c r="N1244">
        <v>67</v>
      </c>
      <c r="O1244" t="s">
        <v>2816</v>
      </c>
      <c r="P1244" s="16">
        <v>9000000</v>
      </c>
      <c r="Q1244" s="17" t="str">
        <f>IF(AND(Table4[[#This Row],[Age]]&lt;=28,Table4[[#This Row],[Prefered foot]]="left",Table4[[#This Row],[Value]]&lt;10000000),"candidate","rejected")</f>
        <v>rejected</v>
      </c>
      <c r="R1244" s="17" t="str">
        <f>IF(OR(Table4[[#This Row],[Age]]&lt;=21,Table4[[#This Row],[Rating]]&gt;=85,Table4[[#This Row],[Height (cm)]]&gt;=187),"minimum","")</f>
        <v>minimum</v>
      </c>
    </row>
    <row r="1245" spans="10:18" x14ac:dyDescent="0.25">
      <c r="J1245" t="s">
        <v>1119</v>
      </c>
      <c r="K1245">
        <v>19</v>
      </c>
      <c r="L1245">
        <v>63</v>
      </c>
      <c r="M1245">
        <v>188</v>
      </c>
      <c r="N1245">
        <v>76</v>
      </c>
      <c r="O1245" t="s">
        <v>2817</v>
      </c>
      <c r="P1245" s="16">
        <v>1200000</v>
      </c>
      <c r="Q1245" s="17" t="str">
        <f>IF(AND(Table4[[#This Row],[Age]]&lt;=28,Table4[[#This Row],[Prefered foot]]="left",Table4[[#This Row],[Value]]&lt;10000000),"candidate","rejected")</f>
        <v>candidate</v>
      </c>
      <c r="R1245" s="17" t="str">
        <f>IF(OR(Table4[[#This Row],[Age]]&lt;=21,Table4[[#This Row],[Rating]]&gt;=85,Table4[[#This Row],[Height (cm)]]&gt;=187),"minimum","")</f>
        <v>minimum</v>
      </c>
    </row>
    <row r="1246" spans="10:18" x14ac:dyDescent="0.25">
      <c r="J1246" t="s">
        <v>1120</v>
      </c>
      <c r="K1246">
        <v>21</v>
      </c>
      <c r="L1246">
        <v>70</v>
      </c>
      <c r="M1246">
        <v>188</v>
      </c>
      <c r="N1246">
        <v>80</v>
      </c>
      <c r="O1246" t="s">
        <v>2816</v>
      </c>
      <c r="P1246" s="16">
        <v>3600000</v>
      </c>
      <c r="Q1246" s="17" t="str">
        <f>IF(AND(Table4[[#This Row],[Age]]&lt;=28,Table4[[#This Row],[Prefered foot]]="left",Table4[[#This Row],[Value]]&lt;10000000),"candidate","rejected")</f>
        <v>rejected</v>
      </c>
      <c r="R1246" s="17" t="str">
        <f>IF(OR(Table4[[#This Row],[Age]]&lt;=21,Table4[[#This Row],[Rating]]&gt;=85,Table4[[#This Row],[Height (cm)]]&gt;=187),"minimum","")</f>
        <v>minimum</v>
      </c>
    </row>
    <row r="1247" spans="10:18" x14ac:dyDescent="0.25">
      <c r="J1247" t="s">
        <v>1121</v>
      </c>
      <c r="K1247">
        <v>18</v>
      </c>
      <c r="L1247">
        <v>66</v>
      </c>
      <c r="M1247">
        <v>175</v>
      </c>
      <c r="N1247">
        <v>70</v>
      </c>
      <c r="O1247" t="s">
        <v>2817</v>
      </c>
      <c r="P1247" s="16">
        <v>2000000</v>
      </c>
      <c r="Q1247" s="17" t="str">
        <f>IF(AND(Table4[[#This Row],[Age]]&lt;=28,Table4[[#This Row],[Prefered foot]]="left",Table4[[#This Row],[Value]]&lt;10000000),"candidate","rejected")</f>
        <v>candidate</v>
      </c>
      <c r="R1247" s="17" t="str">
        <f>IF(OR(Table4[[#This Row],[Age]]&lt;=21,Table4[[#This Row],[Rating]]&gt;=85,Table4[[#This Row],[Height (cm)]]&gt;=187),"minimum","")</f>
        <v>minimum</v>
      </c>
    </row>
    <row r="1248" spans="10:18" x14ac:dyDescent="0.25">
      <c r="J1248" t="s">
        <v>1122</v>
      </c>
      <c r="K1248">
        <v>18</v>
      </c>
      <c r="L1248">
        <v>68</v>
      </c>
      <c r="M1248">
        <v>172</v>
      </c>
      <c r="N1248">
        <v>69</v>
      </c>
      <c r="O1248" t="s">
        <v>2817</v>
      </c>
      <c r="P1248" s="16">
        <v>2800000</v>
      </c>
      <c r="Q1248" s="17" t="str">
        <f>IF(AND(Table4[[#This Row],[Age]]&lt;=28,Table4[[#This Row],[Prefered foot]]="left",Table4[[#This Row],[Value]]&lt;10000000),"candidate","rejected")</f>
        <v>candidate</v>
      </c>
      <c r="R1248" s="17" t="str">
        <f>IF(OR(Table4[[#This Row],[Age]]&lt;=21,Table4[[#This Row],[Rating]]&gt;=85,Table4[[#This Row],[Height (cm)]]&gt;=187),"minimum","")</f>
        <v>minimum</v>
      </c>
    </row>
    <row r="1249" spans="10:18" x14ac:dyDescent="0.25">
      <c r="J1249" t="s">
        <v>1123</v>
      </c>
      <c r="K1249">
        <v>20</v>
      </c>
      <c r="L1249">
        <v>70</v>
      </c>
      <c r="M1249">
        <v>191</v>
      </c>
      <c r="N1249">
        <v>77</v>
      </c>
      <c r="O1249" t="s">
        <v>2816</v>
      </c>
      <c r="P1249" s="16">
        <v>3600000</v>
      </c>
      <c r="Q1249" s="17" t="str">
        <f>IF(AND(Table4[[#This Row],[Age]]&lt;=28,Table4[[#This Row],[Prefered foot]]="left",Table4[[#This Row],[Value]]&lt;10000000),"candidate","rejected")</f>
        <v>rejected</v>
      </c>
      <c r="R1249" s="17" t="str">
        <f>IF(OR(Table4[[#This Row],[Age]]&lt;=21,Table4[[#This Row],[Rating]]&gt;=85,Table4[[#This Row],[Height (cm)]]&gt;=187),"minimum","")</f>
        <v>minimum</v>
      </c>
    </row>
    <row r="1250" spans="10:18" x14ac:dyDescent="0.25">
      <c r="J1250" t="s">
        <v>855</v>
      </c>
      <c r="K1250">
        <v>20</v>
      </c>
      <c r="L1250">
        <v>69</v>
      </c>
      <c r="M1250">
        <v>180</v>
      </c>
      <c r="N1250">
        <v>65</v>
      </c>
      <c r="O1250" t="s">
        <v>2816</v>
      </c>
      <c r="P1250" s="16">
        <v>3100000</v>
      </c>
      <c r="Q1250" s="17" t="str">
        <f>IF(AND(Table4[[#This Row],[Age]]&lt;=28,Table4[[#This Row],[Prefered foot]]="left",Table4[[#This Row],[Value]]&lt;10000000),"candidate","rejected")</f>
        <v>rejected</v>
      </c>
      <c r="R1250" s="17" t="str">
        <f>IF(OR(Table4[[#This Row],[Age]]&lt;=21,Table4[[#This Row],[Rating]]&gt;=85,Table4[[#This Row],[Height (cm)]]&gt;=187),"minimum","")</f>
        <v>minimum</v>
      </c>
    </row>
    <row r="1251" spans="10:18" x14ac:dyDescent="0.25">
      <c r="J1251" t="s">
        <v>1124</v>
      </c>
      <c r="K1251">
        <v>17</v>
      </c>
      <c r="L1251">
        <v>60</v>
      </c>
      <c r="M1251">
        <v>185</v>
      </c>
      <c r="N1251">
        <v>72</v>
      </c>
      <c r="O1251" t="s">
        <v>2816</v>
      </c>
      <c r="P1251" s="16">
        <v>725000</v>
      </c>
      <c r="Q1251" s="17" t="str">
        <f>IF(AND(Table4[[#This Row],[Age]]&lt;=28,Table4[[#This Row],[Prefered foot]]="left",Table4[[#This Row],[Value]]&lt;10000000),"candidate","rejected")</f>
        <v>rejected</v>
      </c>
      <c r="R1251" s="17" t="str">
        <f>IF(OR(Table4[[#This Row],[Age]]&lt;=21,Table4[[#This Row],[Rating]]&gt;=85,Table4[[#This Row],[Height (cm)]]&gt;=187),"minimum","")</f>
        <v>minimum</v>
      </c>
    </row>
    <row r="1252" spans="10:18" x14ac:dyDescent="0.25">
      <c r="J1252" t="s">
        <v>1125</v>
      </c>
      <c r="K1252">
        <v>22</v>
      </c>
      <c r="L1252">
        <v>76</v>
      </c>
      <c r="M1252">
        <v>176</v>
      </c>
      <c r="N1252">
        <v>69</v>
      </c>
      <c r="O1252" t="s">
        <v>2817</v>
      </c>
      <c r="P1252" s="16">
        <v>10500000</v>
      </c>
      <c r="Q1252" s="17" t="str">
        <f>IF(AND(Table4[[#This Row],[Age]]&lt;=28,Table4[[#This Row],[Prefered foot]]="left",Table4[[#This Row],[Value]]&lt;10000000),"candidate","rejected")</f>
        <v>rejected</v>
      </c>
      <c r="R1252" s="17" t="str">
        <f>IF(OR(Table4[[#This Row],[Age]]&lt;=21,Table4[[#This Row],[Rating]]&gt;=85,Table4[[#This Row],[Height (cm)]]&gt;=187),"minimum","")</f>
        <v/>
      </c>
    </row>
    <row r="1253" spans="10:18" x14ac:dyDescent="0.25">
      <c r="J1253" t="s">
        <v>1126</v>
      </c>
      <c r="K1253">
        <v>18</v>
      </c>
      <c r="L1253">
        <v>61</v>
      </c>
      <c r="M1253">
        <v>190</v>
      </c>
      <c r="N1253">
        <v>68</v>
      </c>
      <c r="O1253" t="s">
        <v>2816</v>
      </c>
      <c r="P1253" s="16">
        <v>850000</v>
      </c>
      <c r="Q1253" s="17" t="str">
        <f>IF(AND(Table4[[#This Row],[Age]]&lt;=28,Table4[[#This Row],[Prefered foot]]="left",Table4[[#This Row],[Value]]&lt;10000000),"candidate","rejected")</f>
        <v>rejected</v>
      </c>
      <c r="R1253" s="17" t="str">
        <f>IF(OR(Table4[[#This Row],[Age]]&lt;=21,Table4[[#This Row],[Rating]]&gt;=85,Table4[[#This Row],[Height (cm)]]&gt;=187),"minimum","")</f>
        <v>minimum</v>
      </c>
    </row>
    <row r="1254" spans="10:18" x14ac:dyDescent="0.25">
      <c r="J1254" t="s">
        <v>1127</v>
      </c>
      <c r="K1254">
        <v>19</v>
      </c>
      <c r="L1254">
        <v>70</v>
      </c>
      <c r="M1254">
        <v>186</v>
      </c>
      <c r="N1254">
        <v>72</v>
      </c>
      <c r="O1254" t="s">
        <v>2816</v>
      </c>
      <c r="P1254" s="16">
        <v>3200000</v>
      </c>
      <c r="Q1254" s="17" t="str">
        <f>IF(AND(Table4[[#This Row],[Age]]&lt;=28,Table4[[#This Row],[Prefered foot]]="left",Table4[[#This Row],[Value]]&lt;10000000),"candidate","rejected")</f>
        <v>rejected</v>
      </c>
      <c r="R1254" s="17" t="str">
        <f>IF(OR(Table4[[#This Row],[Age]]&lt;=21,Table4[[#This Row],[Rating]]&gt;=85,Table4[[#This Row],[Height (cm)]]&gt;=187),"minimum","")</f>
        <v>minimum</v>
      </c>
    </row>
    <row r="1255" spans="10:18" x14ac:dyDescent="0.25">
      <c r="J1255" t="s">
        <v>1128</v>
      </c>
      <c r="K1255">
        <v>20</v>
      </c>
      <c r="L1255">
        <v>69</v>
      </c>
      <c r="M1255">
        <v>174</v>
      </c>
      <c r="N1255">
        <v>69</v>
      </c>
      <c r="O1255" t="s">
        <v>2816</v>
      </c>
      <c r="P1255" s="16">
        <v>3200000</v>
      </c>
      <c r="Q1255" s="17" t="str">
        <f>IF(AND(Table4[[#This Row],[Age]]&lt;=28,Table4[[#This Row],[Prefered foot]]="left",Table4[[#This Row],[Value]]&lt;10000000),"candidate","rejected")</f>
        <v>rejected</v>
      </c>
      <c r="R1255" s="17" t="str">
        <f>IF(OR(Table4[[#This Row],[Age]]&lt;=21,Table4[[#This Row],[Rating]]&gt;=85,Table4[[#This Row],[Height (cm)]]&gt;=187),"minimum","")</f>
        <v>minimum</v>
      </c>
    </row>
    <row r="1256" spans="10:18" x14ac:dyDescent="0.25">
      <c r="J1256" t="s">
        <v>1129</v>
      </c>
      <c r="K1256">
        <v>20</v>
      </c>
      <c r="L1256">
        <v>68</v>
      </c>
      <c r="M1256">
        <v>189</v>
      </c>
      <c r="N1256">
        <v>80</v>
      </c>
      <c r="O1256" t="s">
        <v>2817</v>
      </c>
      <c r="P1256" s="16">
        <v>2500000</v>
      </c>
      <c r="Q1256" s="17" t="str">
        <f>IF(AND(Table4[[#This Row],[Age]]&lt;=28,Table4[[#This Row],[Prefered foot]]="left",Table4[[#This Row],[Value]]&lt;10000000),"candidate","rejected")</f>
        <v>candidate</v>
      </c>
      <c r="R1256" s="17" t="str">
        <f>IF(OR(Table4[[#This Row],[Age]]&lt;=21,Table4[[#This Row],[Rating]]&gt;=85,Table4[[#This Row],[Height (cm)]]&gt;=187),"minimum","")</f>
        <v>minimum</v>
      </c>
    </row>
    <row r="1257" spans="10:18" x14ac:dyDescent="0.25">
      <c r="J1257" t="s">
        <v>1130</v>
      </c>
      <c r="K1257">
        <v>18</v>
      </c>
      <c r="L1257">
        <v>66</v>
      </c>
      <c r="M1257">
        <v>178</v>
      </c>
      <c r="N1257">
        <v>70</v>
      </c>
      <c r="O1257" t="s">
        <v>2816</v>
      </c>
      <c r="P1257" s="16">
        <v>2100000</v>
      </c>
      <c r="Q1257" s="17" t="str">
        <f>IF(AND(Table4[[#This Row],[Age]]&lt;=28,Table4[[#This Row],[Prefered foot]]="left",Table4[[#This Row],[Value]]&lt;10000000),"candidate","rejected")</f>
        <v>rejected</v>
      </c>
      <c r="R1257" s="17" t="str">
        <f>IF(OR(Table4[[#This Row],[Age]]&lt;=21,Table4[[#This Row],[Rating]]&gt;=85,Table4[[#This Row],[Height (cm)]]&gt;=187),"minimum","")</f>
        <v>minimum</v>
      </c>
    </row>
    <row r="1258" spans="10:18" x14ac:dyDescent="0.25">
      <c r="J1258" t="s">
        <v>1131</v>
      </c>
      <c r="K1258">
        <v>17</v>
      </c>
      <c r="L1258">
        <v>61</v>
      </c>
      <c r="M1258">
        <v>191</v>
      </c>
      <c r="N1258">
        <v>76</v>
      </c>
      <c r="O1258" t="s">
        <v>2817</v>
      </c>
      <c r="P1258" s="16">
        <v>975000</v>
      </c>
      <c r="Q1258" s="17" t="str">
        <f>IF(AND(Table4[[#This Row],[Age]]&lt;=28,Table4[[#This Row],[Prefered foot]]="left",Table4[[#This Row],[Value]]&lt;10000000),"candidate","rejected")</f>
        <v>candidate</v>
      </c>
      <c r="R1258" s="17" t="str">
        <f>IF(OR(Table4[[#This Row],[Age]]&lt;=21,Table4[[#This Row],[Rating]]&gt;=85,Table4[[#This Row],[Height (cm)]]&gt;=187),"minimum","")</f>
        <v>minimum</v>
      </c>
    </row>
    <row r="1259" spans="10:18" x14ac:dyDescent="0.25">
      <c r="J1259" t="s">
        <v>1132</v>
      </c>
      <c r="K1259">
        <v>17</v>
      </c>
      <c r="L1259">
        <v>61</v>
      </c>
      <c r="M1259">
        <v>172</v>
      </c>
      <c r="N1259">
        <v>68</v>
      </c>
      <c r="O1259" t="s">
        <v>2817</v>
      </c>
      <c r="P1259" s="16">
        <v>850000</v>
      </c>
      <c r="Q1259" s="17" t="str">
        <f>IF(AND(Table4[[#This Row],[Age]]&lt;=28,Table4[[#This Row],[Prefered foot]]="left",Table4[[#This Row],[Value]]&lt;10000000),"candidate","rejected")</f>
        <v>candidate</v>
      </c>
      <c r="R1259" s="17" t="str">
        <f>IF(OR(Table4[[#This Row],[Age]]&lt;=21,Table4[[#This Row],[Rating]]&gt;=85,Table4[[#This Row],[Height (cm)]]&gt;=187),"minimum","")</f>
        <v>minimum</v>
      </c>
    </row>
    <row r="1260" spans="10:18" x14ac:dyDescent="0.25">
      <c r="J1260" t="s">
        <v>1133</v>
      </c>
      <c r="K1260">
        <v>16</v>
      </c>
      <c r="L1260">
        <v>58</v>
      </c>
      <c r="M1260">
        <v>173</v>
      </c>
      <c r="N1260">
        <v>65</v>
      </c>
      <c r="O1260" t="s">
        <v>2817</v>
      </c>
      <c r="P1260" s="16">
        <v>625000</v>
      </c>
      <c r="Q1260" s="17" t="str">
        <f>IF(AND(Table4[[#This Row],[Age]]&lt;=28,Table4[[#This Row],[Prefered foot]]="left",Table4[[#This Row],[Value]]&lt;10000000),"candidate","rejected")</f>
        <v>candidate</v>
      </c>
      <c r="R1260" s="17" t="str">
        <f>IF(OR(Table4[[#This Row],[Age]]&lt;=21,Table4[[#This Row],[Rating]]&gt;=85,Table4[[#This Row],[Height (cm)]]&gt;=187),"minimum","")</f>
        <v>minimum</v>
      </c>
    </row>
    <row r="1261" spans="10:18" x14ac:dyDescent="0.25">
      <c r="J1261" t="s">
        <v>1134</v>
      </c>
      <c r="K1261">
        <v>17</v>
      </c>
      <c r="L1261">
        <v>65</v>
      </c>
      <c r="M1261">
        <v>175</v>
      </c>
      <c r="N1261">
        <v>73</v>
      </c>
      <c r="O1261" t="s">
        <v>2817</v>
      </c>
      <c r="P1261" s="16">
        <v>1800000</v>
      </c>
      <c r="Q1261" s="17" t="str">
        <f>IF(AND(Table4[[#This Row],[Age]]&lt;=28,Table4[[#This Row],[Prefered foot]]="left",Table4[[#This Row],[Value]]&lt;10000000),"candidate","rejected")</f>
        <v>candidate</v>
      </c>
      <c r="R1261" s="17" t="str">
        <f>IF(OR(Table4[[#This Row],[Age]]&lt;=21,Table4[[#This Row],[Rating]]&gt;=85,Table4[[#This Row],[Height (cm)]]&gt;=187),"minimum","")</f>
        <v>minimum</v>
      </c>
    </row>
    <row r="1262" spans="10:18" x14ac:dyDescent="0.25">
      <c r="J1262" t="s">
        <v>1135</v>
      </c>
      <c r="K1262">
        <v>27</v>
      </c>
      <c r="L1262">
        <v>79</v>
      </c>
      <c r="M1262">
        <v>181</v>
      </c>
      <c r="N1262">
        <v>73</v>
      </c>
      <c r="O1262" t="s">
        <v>2816</v>
      </c>
      <c r="P1262" s="16">
        <v>18500000</v>
      </c>
      <c r="Q1262" s="17" t="str">
        <f>IF(AND(Table4[[#This Row],[Age]]&lt;=28,Table4[[#This Row],[Prefered foot]]="left",Table4[[#This Row],[Value]]&lt;10000000),"candidate","rejected")</f>
        <v>rejected</v>
      </c>
      <c r="R1262" s="17" t="str">
        <f>IF(OR(Table4[[#This Row],[Age]]&lt;=21,Table4[[#This Row],[Rating]]&gt;=85,Table4[[#This Row],[Height (cm)]]&gt;=187),"minimum","")</f>
        <v/>
      </c>
    </row>
    <row r="1263" spans="10:18" x14ac:dyDescent="0.25">
      <c r="J1263" t="s">
        <v>1079</v>
      </c>
      <c r="K1263">
        <v>25</v>
      </c>
      <c r="L1263">
        <v>74</v>
      </c>
      <c r="M1263">
        <v>173</v>
      </c>
      <c r="N1263">
        <v>65</v>
      </c>
      <c r="O1263" t="s">
        <v>2816</v>
      </c>
      <c r="P1263" s="16">
        <v>6000000</v>
      </c>
      <c r="Q1263" s="17" t="str">
        <f>IF(AND(Table4[[#This Row],[Age]]&lt;=28,Table4[[#This Row],[Prefered foot]]="left",Table4[[#This Row],[Value]]&lt;10000000),"candidate","rejected")</f>
        <v>rejected</v>
      </c>
      <c r="R1263" s="17" t="str">
        <f>IF(OR(Table4[[#This Row],[Age]]&lt;=21,Table4[[#This Row],[Rating]]&gt;=85,Table4[[#This Row],[Height (cm)]]&gt;=187),"minimum","")</f>
        <v/>
      </c>
    </row>
    <row r="1264" spans="10:18" x14ac:dyDescent="0.25">
      <c r="J1264" t="s">
        <v>1136</v>
      </c>
      <c r="K1264">
        <v>25</v>
      </c>
      <c r="L1264">
        <v>77</v>
      </c>
      <c r="M1264">
        <v>190</v>
      </c>
      <c r="N1264">
        <v>86</v>
      </c>
      <c r="O1264" t="s">
        <v>2816</v>
      </c>
      <c r="P1264" s="16">
        <v>13000000</v>
      </c>
      <c r="Q1264" s="17" t="str">
        <f>IF(AND(Table4[[#This Row],[Age]]&lt;=28,Table4[[#This Row],[Prefered foot]]="left",Table4[[#This Row],[Value]]&lt;10000000),"candidate","rejected")</f>
        <v>rejected</v>
      </c>
      <c r="R1264" s="17" t="str">
        <f>IF(OR(Table4[[#This Row],[Age]]&lt;=21,Table4[[#This Row],[Rating]]&gt;=85,Table4[[#This Row],[Height (cm)]]&gt;=187),"minimum","")</f>
        <v>minimum</v>
      </c>
    </row>
    <row r="1265" spans="10:18" x14ac:dyDescent="0.25">
      <c r="J1265" t="s">
        <v>1137</v>
      </c>
      <c r="K1265">
        <v>23</v>
      </c>
      <c r="L1265">
        <v>68</v>
      </c>
      <c r="M1265">
        <v>185</v>
      </c>
      <c r="N1265">
        <v>81</v>
      </c>
      <c r="O1265" t="s">
        <v>2817</v>
      </c>
      <c r="P1265" s="16">
        <v>2400000</v>
      </c>
      <c r="Q1265" s="17" t="str">
        <f>IF(AND(Table4[[#This Row],[Age]]&lt;=28,Table4[[#This Row],[Prefered foot]]="left",Table4[[#This Row],[Value]]&lt;10000000),"candidate","rejected")</f>
        <v>candidate</v>
      </c>
      <c r="R1265" s="17" t="str">
        <f>IF(OR(Table4[[#This Row],[Age]]&lt;=21,Table4[[#This Row],[Rating]]&gt;=85,Table4[[#This Row],[Height (cm)]]&gt;=187),"minimum","")</f>
        <v/>
      </c>
    </row>
    <row r="1266" spans="10:18" x14ac:dyDescent="0.25">
      <c r="J1266" t="s">
        <v>1080</v>
      </c>
      <c r="K1266">
        <v>25</v>
      </c>
      <c r="L1266">
        <v>79</v>
      </c>
      <c r="M1266">
        <v>175</v>
      </c>
      <c r="N1266">
        <v>72</v>
      </c>
      <c r="O1266" t="s">
        <v>2816</v>
      </c>
      <c r="P1266" s="16">
        <v>23000000</v>
      </c>
      <c r="Q1266" s="17" t="str">
        <f>IF(AND(Table4[[#This Row],[Age]]&lt;=28,Table4[[#This Row],[Prefered foot]]="left",Table4[[#This Row],[Value]]&lt;10000000),"candidate","rejected")</f>
        <v>rejected</v>
      </c>
      <c r="R1266" s="17" t="str">
        <f>IF(OR(Table4[[#This Row],[Age]]&lt;=21,Table4[[#This Row],[Rating]]&gt;=85,Table4[[#This Row],[Height (cm)]]&gt;=187),"minimum","")</f>
        <v/>
      </c>
    </row>
    <row r="1267" spans="10:18" x14ac:dyDescent="0.25">
      <c r="J1267" t="s">
        <v>1138</v>
      </c>
      <c r="K1267">
        <v>25</v>
      </c>
      <c r="L1267">
        <v>73</v>
      </c>
      <c r="M1267">
        <v>191</v>
      </c>
      <c r="N1267">
        <v>90</v>
      </c>
      <c r="O1267" t="s">
        <v>2816</v>
      </c>
      <c r="P1267" s="16">
        <v>4099999.9999999995</v>
      </c>
      <c r="Q1267" s="17" t="str">
        <f>IF(AND(Table4[[#This Row],[Age]]&lt;=28,Table4[[#This Row],[Prefered foot]]="left",Table4[[#This Row],[Value]]&lt;10000000),"candidate","rejected")</f>
        <v>rejected</v>
      </c>
      <c r="R1267" s="17" t="str">
        <f>IF(OR(Table4[[#This Row],[Age]]&lt;=21,Table4[[#This Row],[Rating]]&gt;=85,Table4[[#This Row],[Height (cm)]]&gt;=187),"minimum","")</f>
        <v>minimum</v>
      </c>
    </row>
    <row r="1268" spans="10:18" x14ac:dyDescent="0.25">
      <c r="J1268" t="s">
        <v>1139</v>
      </c>
      <c r="K1268">
        <v>25</v>
      </c>
      <c r="L1268">
        <v>73</v>
      </c>
      <c r="M1268">
        <v>175</v>
      </c>
      <c r="N1268">
        <v>67</v>
      </c>
      <c r="O1268" t="s">
        <v>2816</v>
      </c>
      <c r="P1268" s="16">
        <v>3600000</v>
      </c>
      <c r="Q1268" s="17" t="str">
        <f>IF(AND(Table4[[#This Row],[Age]]&lt;=28,Table4[[#This Row],[Prefered foot]]="left",Table4[[#This Row],[Value]]&lt;10000000),"candidate","rejected")</f>
        <v>rejected</v>
      </c>
      <c r="R1268" s="17" t="str">
        <f>IF(OR(Table4[[#This Row],[Age]]&lt;=21,Table4[[#This Row],[Rating]]&gt;=85,Table4[[#This Row],[Height (cm)]]&gt;=187),"minimum","")</f>
        <v/>
      </c>
    </row>
    <row r="1269" spans="10:18" x14ac:dyDescent="0.25">
      <c r="J1269" t="s">
        <v>1140</v>
      </c>
      <c r="K1269">
        <v>25</v>
      </c>
      <c r="L1269">
        <v>78</v>
      </c>
      <c r="M1269">
        <v>179</v>
      </c>
      <c r="N1269">
        <v>62</v>
      </c>
      <c r="O1269" t="s">
        <v>2816</v>
      </c>
      <c r="P1269" s="16">
        <v>17000000</v>
      </c>
      <c r="Q1269" s="17" t="str">
        <f>IF(AND(Table4[[#This Row],[Age]]&lt;=28,Table4[[#This Row],[Prefered foot]]="left",Table4[[#This Row],[Value]]&lt;10000000),"candidate","rejected")</f>
        <v>rejected</v>
      </c>
      <c r="R1269" s="17" t="str">
        <f>IF(OR(Table4[[#This Row],[Age]]&lt;=21,Table4[[#This Row],[Rating]]&gt;=85,Table4[[#This Row],[Height (cm)]]&gt;=187),"minimum","")</f>
        <v/>
      </c>
    </row>
    <row r="1270" spans="10:18" x14ac:dyDescent="0.25">
      <c r="J1270" t="s">
        <v>1141</v>
      </c>
      <c r="K1270">
        <v>25</v>
      </c>
      <c r="L1270">
        <v>79</v>
      </c>
      <c r="M1270">
        <v>191</v>
      </c>
      <c r="N1270">
        <v>80</v>
      </c>
      <c r="O1270" t="s">
        <v>2816</v>
      </c>
      <c r="P1270" s="16">
        <v>20500000</v>
      </c>
      <c r="Q1270" s="17" t="str">
        <f>IF(AND(Table4[[#This Row],[Age]]&lt;=28,Table4[[#This Row],[Prefered foot]]="left",Table4[[#This Row],[Value]]&lt;10000000),"candidate","rejected")</f>
        <v>rejected</v>
      </c>
      <c r="R1270" s="17" t="str">
        <f>IF(OR(Table4[[#This Row],[Age]]&lt;=21,Table4[[#This Row],[Rating]]&gt;=85,Table4[[#This Row],[Height (cm)]]&gt;=187),"minimum","")</f>
        <v>minimum</v>
      </c>
    </row>
    <row r="1271" spans="10:18" x14ac:dyDescent="0.25">
      <c r="J1271" t="s">
        <v>1142</v>
      </c>
      <c r="K1271">
        <v>23</v>
      </c>
      <c r="L1271">
        <v>67</v>
      </c>
      <c r="M1271">
        <v>184</v>
      </c>
      <c r="N1271">
        <v>78</v>
      </c>
      <c r="O1271" t="s">
        <v>2816</v>
      </c>
      <c r="P1271" s="16">
        <v>2100000</v>
      </c>
      <c r="Q1271" s="17" t="str">
        <f>IF(AND(Table4[[#This Row],[Age]]&lt;=28,Table4[[#This Row],[Prefered foot]]="left",Table4[[#This Row],[Value]]&lt;10000000),"candidate","rejected")</f>
        <v>rejected</v>
      </c>
      <c r="R1271" s="17" t="str">
        <f>IF(OR(Table4[[#This Row],[Age]]&lt;=21,Table4[[#This Row],[Rating]]&gt;=85,Table4[[#This Row],[Height (cm)]]&gt;=187),"minimum","")</f>
        <v/>
      </c>
    </row>
    <row r="1272" spans="10:18" x14ac:dyDescent="0.25">
      <c r="J1272" t="s">
        <v>1143</v>
      </c>
      <c r="K1272">
        <v>23</v>
      </c>
      <c r="L1272">
        <v>75</v>
      </c>
      <c r="M1272">
        <v>185</v>
      </c>
      <c r="N1272">
        <v>78</v>
      </c>
      <c r="O1272" t="s">
        <v>2816</v>
      </c>
      <c r="P1272" s="16">
        <v>10500000</v>
      </c>
      <c r="Q1272" s="17" t="str">
        <f>IF(AND(Table4[[#This Row],[Age]]&lt;=28,Table4[[#This Row],[Prefered foot]]="left",Table4[[#This Row],[Value]]&lt;10000000),"candidate","rejected")</f>
        <v>rejected</v>
      </c>
      <c r="R1272" s="17" t="str">
        <f>IF(OR(Table4[[#This Row],[Age]]&lt;=21,Table4[[#This Row],[Rating]]&gt;=85,Table4[[#This Row],[Height (cm)]]&gt;=187),"minimum","")</f>
        <v/>
      </c>
    </row>
    <row r="1273" spans="10:18" x14ac:dyDescent="0.25">
      <c r="J1273" t="s">
        <v>1144</v>
      </c>
      <c r="K1273">
        <v>23</v>
      </c>
      <c r="L1273">
        <v>74</v>
      </c>
      <c r="M1273">
        <v>182</v>
      </c>
      <c r="N1273">
        <v>66</v>
      </c>
      <c r="O1273" t="s">
        <v>2816</v>
      </c>
      <c r="P1273" s="16">
        <v>6500000</v>
      </c>
      <c r="Q1273" s="17" t="str">
        <f>IF(AND(Table4[[#This Row],[Age]]&lt;=28,Table4[[#This Row],[Prefered foot]]="left",Table4[[#This Row],[Value]]&lt;10000000),"candidate","rejected")</f>
        <v>rejected</v>
      </c>
      <c r="R1273" s="17" t="str">
        <f>IF(OR(Table4[[#This Row],[Age]]&lt;=21,Table4[[#This Row],[Rating]]&gt;=85,Table4[[#This Row],[Height (cm)]]&gt;=187),"minimum","")</f>
        <v/>
      </c>
    </row>
    <row r="1274" spans="10:18" x14ac:dyDescent="0.25">
      <c r="J1274" t="s">
        <v>976</v>
      </c>
      <c r="K1274">
        <v>28</v>
      </c>
      <c r="L1274">
        <v>82</v>
      </c>
      <c r="M1274">
        <v>187</v>
      </c>
      <c r="N1274">
        <v>79</v>
      </c>
      <c r="O1274" t="s">
        <v>2816</v>
      </c>
      <c r="P1274" s="16">
        <v>26000000</v>
      </c>
      <c r="Q1274" s="17" t="str">
        <f>IF(AND(Table4[[#This Row],[Age]]&lt;=28,Table4[[#This Row],[Prefered foot]]="left",Table4[[#This Row],[Value]]&lt;10000000),"candidate","rejected")</f>
        <v>rejected</v>
      </c>
      <c r="R1274" s="17" t="str">
        <f>IF(OR(Table4[[#This Row],[Age]]&lt;=21,Table4[[#This Row],[Rating]]&gt;=85,Table4[[#This Row],[Height (cm)]]&gt;=187),"minimum","")</f>
        <v>minimum</v>
      </c>
    </row>
    <row r="1275" spans="10:18" x14ac:dyDescent="0.25">
      <c r="J1275" t="s">
        <v>1145</v>
      </c>
      <c r="K1275">
        <v>23</v>
      </c>
      <c r="L1275">
        <v>75</v>
      </c>
      <c r="M1275">
        <v>196</v>
      </c>
      <c r="N1275">
        <v>88</v>
      </c>
      <c r="O1275" t="s">
        <v>2816</v>
      </c>
      <c r="P1275" s="16">
        <v>9500000</v>
      </c>
      <c r="Q1275" s="17" t="str">
        <f>IF(AND(Table4[[#This Row],[Age]]&lt;=28,Table4[[#This Row],[Prefered foot]]="left",Table4[[#This Row],[Value]]&lt;10000000),"candidate","rejected")</f>
        <v>rejected</v>
      </c>
      <c r="R1275" s="17" t="str">
        <f>IF(OR(Table4[[#This Row],[Age]]&lt;=21,Table4[[#This Row],[Rating]]&gt;=85,Table4[[#This Row],[Height (cm)]]&gt;=187),"minimum","")</f>
        <v>minimum</v>
      </c>
    </row>
    <row r="1276" spans="10:18" x14ac:dyDescent="0.25">
      <c r="J1276" t="s">
        <v>1146</v>
      </c>
      <c r="K1276">
        <v>23</v>
      </c>
      <c r="L1276">
        <v>75</v>
      </c>
      <c r="M1276">
        <v>184</v>
      </c>
      <c r="N1276">
        <v>75</v>
      </c>
      <c r="O1276" t="s">
        <v>2816</v>
      </c>
      <c r="P1276" s="16">
        <v>8000000</v>
      </c>
      <c r="Q1276" s="17" t="str">
        <f>IF(AND(Table4[[#This Row],[Age]]&lt;=28,Table4[[#This Row],[Prefered foot]]="left",Table4[[#This Row],[Value]]&lt;10000000),"candidate","rejected")</f>
        <v>rejected</v>
      </c>
      <c r="R1276" s="17" t="str">
        <f>IF(OR(Table4[[#This Row],[Age]]&lt;=21,Table4[[#This Row],[Rating]]&gt;=85,Table4[[#This Row],[Height (cm)]]&gt;=187),"minimum","")</f>
        <v/>
      </c>
    </row>
    <row r="1277" spans="10:18" x14ac:dyDescent="0.25">
      <c r="J1277" t="s">
        <v>1147</v>
      </c>
      <c r="K1277">
        <v>24</v>
      </c>
      <c r="L1277">
        <v>75</v>
      </c>
      <c r="M1277">
        <v>190</v>
      </c>
      <c r="N1277">
        <v>85</v>
      </c>
      <c r="O1277" t="s">
        <v>2816</v>
      </c>
      <c r="P1277" s="16">
        <v>10500000</v>
      </c>
      <c r="Q1277" s="17" t="str">
        <f>IF(AND(Table4[[#This Row],[Age]]&lt;=28,Table4[[#This Row],[Prefered foot]]="left",Table4[[#This Row],[Value]]&lt;10000000),"candidate","rejected")</f>
        <v>rejected</v>
      </c>
      <c r="R1277" s="17" t="str">
        <f>IF(OR(Table4[[#This Row],[Age]]&lt;=21,Table4[[#This Row],[Rating]]&gt;=85,Table4[[#This Row],[Height (cm)]]&gt;=187),"minimum","")</f>
        <v>minimum</v>
      </c>
    </row>
    <row r="1278" spans="10:18" x14ac:dyDescent="0.25">
      <c r="J1278" t="s">
        <v>1148</v>
      </c>
      <c r="K1278">
        <v>29</v>
      </c>
      <c r="L1278">
        <v>80</v>
      </c>
      <c r="M1278">
        <v>192</v>
      </c>
      <c r="N1278">
        <v>75</v>
      </c>
      <c r="O1278" t="s">
        <v>2816</v>
      </c>
      <c r="P1278" s="16">
        <v>17500000</v>
      </c>
      <c r="Q1278" s="17" t="str">
        <f>IF(AND(Table4[[#This Row],[Age]]&lt;=28,Table4[[#This Row],[Prefered foot]]="left",Table4[[#This Row],[Value]]&lt;10000000),"candidate","rejected")</f>
        <v>rejected</v>
      </c>
      <c r="R1278" s="17" t="str">
        <f>IF(OR(Table4[[#This Row],[Age]]&lt;=21,Table4[[#This Row],[Rating]]&gt;=85,Table4[[#This Row],[Height (cm)]]&gt;=187),"minimum","")</f>
        <v>minimum</v>
      </c>
    </row>
    <row r="1279" spans="10:18" x14ac:dyDescent="0.25">
      <c r="J1279" t="s">
        <v>1149</v>
      </c>
      <c r="K1279">
        <v>21</v>
      </c>
      <c r="L1279">
        <v>73</v>
      </c>
      <c r="M1279">
        <v>187</v>
      </c>
      <c r="N1279">
        <v>74</v>
      </c>
      <c r="O1279" t="s">
        <v>2816</v>
      </c>
      <c r="P1279" s="16">
        <v>6500000</v>
      </c>
      <c r="Q1279" s="17" t="str">
        <f>IF(AND(Table4[[#This Row],[Age]]&lt;=28,Table4[[#This Row],[Prefered foot]]="left",Table4[[#This Row],[Value]]&lt;10000000),"candidate","rejected")</f>
        <v>rejected</v>
      </c>
      <c r="R1279" s="17" t="str">
        <f>IF(OR(Table4[[#This Row],[Age]]&lt;=21,Table4[[#This Row],[Rating]]&gt;=85,Table4[[#This Row],[Height (cm)]]&gt;=187),"minimum","")</f>
        <v>minimum</v>
      </c>
    </row>
    <row r="1280" spans="10:18" x14ac:dyDescent="0.25">
      <c r="J1280" t="s">
        <v>1150</v>
      </c>
      <c r="K1280">
        <v>22</v>
      </c>
      <c r="L1280">
        <v>71</v>
      </c>
      <c r="M1280">
        <v>184</v>
      </c>
      <c r="N1280">
        <v>76</v>
      </c>
      <c r="O1280" t="s">
        <v>2816</v>
      </c>
      <c r="P1280" s="16">
        <v>4200000</v>
      </c>
      <c r="Q1280" s="17" t="str">
        <f>IF(AND(Table4[[#This Row],[Age]]&lt;=28,Table4[[#This Row],[Prefered foot]]="left",Table4[[#This Row],[Value]]&lt;10000000),"candidate","rejected")</f>
        <v>rejected</v>
      </c>
      <c r="R1280" s="17" t="str">
        <f>IF(OR(Table4[[#This Row],[Age]]&lt;=21,Table4[[#This Row],[Rating]]&gt;=85,Table4[[#This Row],[Height (cm)]]&gt;=187),"minimum","")</f>
        <v/>
      </c>
    </row>
    <row r="1281" spans="10:18" x14ac:dyDescent="0.25">
      <c r="J1281" t="s">
        <v>1151</v>
      </c>
      <c r="K1281">
        <v>23</v>
      </c>
      <c r="L1281">
        <v>76</v>
      </c>
      <c r="M1281">
        <v>182</v>
      </c>
      <c r="N1281">
        <v>63</v>
      </c>
      <c r="O1281" t="s">
        <v>2816</v>
      </c>
      <c r="P1281" s="16">
        <v>12000000</v>
      </c>
      <c r="Q1281" s="17" t="str">
        <f>IF(AND(Table4[[#This Row],[Age]]&lt;=28,Table4[[#This Row],[Prefered foot]]="left",Table4[[#This Row],[Value]]&lt;10000000),"candidate","rejected")</f>
        <v>rejected</v>
      </c>
      <c r="R1281" s="17" t="str">
        <f>IF(OR(Table4[[#This Row],[Age]]&lt;=21,Table4[[#This Row],[Rating]]&gt;=85,Table4[[#This Row],[Height (cm)]]&gt;=187),"minimum","")</f>
        <v/>
      </c>
    </row>
    <row r="1282" spans="10:18" x14ac:dyDescent="0.25">
      <c r="J1282" t="s">
        <v>1152</v>
      </c>
      <c r="K1282">
        <v>21</v>
      </c>
      <c r="L1282">
        <v>67</v>
      </c>
      <c r="M1282">
        <v>185</v>
      </c>
      <c r="N1282">
        <v>72</v>
      </c>
      <c r="O1282" t="s">
        <v>2816</v>
      </c>
      <c r="P1282" s="16">
        <v>2300000</v>
      </c>
      <c r="Q1282" s="17" t="str">
        <f>IF(AND(Table4[[#This Row],[Age]]&lt;=28,Table4[[#This Row],[Prefered foot]]="left",Table4[[#This Row],[Value]]&lt;10000000),"candidate","rejected")</f>
        <v>rejected</v>
      </c>
      <c r="R1282" s="17" t="str">
        <f>IF(OR(Table4[[#This Row],[Age]]&lt;=21,Table4[[#This Row],[Rating]]&gt;=85,Table4[[#This Row],[Height (cm)]]&gt;=187),"minimum","")</f>
        <v>minimum</v>
      </c>
    </row>
    <row r="1283" spans="10:18" x14ac:dyDescent="0.25">
      <c r="J1283" t="s">
        <v>1153</v>
      </c>
      <c r="K1283">
        <v>25</v>
      </c>
      <c r="L1283">
        <v>79</v>
      </c>
      <c r="M1283">
        <v>186</v>
      </c>
      <c r="N1283">
        <v>82</v>
      </c>
      <c r="O1283" t="s">
        <v>2816</v>
      </c>
      <c r="P1283" s="16">
        <v>23500000</v>
      </c>
      <c r="Q1283" s="17" t="str">
        <f>IF(AND(Table4[[#This Row],[Age]]&lt;=28,Table4[[#This Row],[Prefered foot]]="left",Table4[[#This Row],[Value]]&lt;10000000),"candidate","rejected")</f>
        <v>rejected</v>
      </c>
      <c r="R1283" s="17" t="str">
        <f>IF(OR(Table4[[#This Row],[Age]]&lt;=21,Table4[[#This Row],[Rating]]&gt;=85,Table4[[#This Row],[Height (cm)]]&gt;=187),"minimum","")</f>
        <v/>
      </c>
    </row>
    <row r="1284" spans="10:18" x14ac:dyDescent="0.25">
      <c r="J1284" t="s">
        <v>1154</v>
      </c>
      <c r="K1284">
        <v>23</v>
      </c>
      <c r="L1284">
        <v>77</v>
      </c>
      <c r="M1284">
        <v>173</v>
      </c>
      <c r="N1284">
        <v>66</v>
      </c>
      <c r="O1284" t="s">
        <v>2816</v>
      </c>
      <c r="P1284" s="16">
        <v>16500000</v>
      </c>
      <c r="Q1284" s="17" t="str">
        <f>IF(AND(Table4[[#This Row],[Age]]&lt;=28,Table4[[#This Row],[Prefered foot]]="left",Table4[[#This Row],[Value]]&lt;10000000),"candidate","rejected")</f>
        <v>rejected</v>
      </c>
      <c r="R1284" s="17" t="str">
        <f>IF(OR(Table4[[#This Row],[Age]]&lt;=21,Table4[[#This Row],[Rating]]&gt;=85,Table4[[#This Row],[Height (cm)]]&gt;=187),"minimum","")</f>
        <v/>
      </c>
    </row>
    <row r="1285" spans="10:18" x14ac:dyDescent="0.25">
      <c r="J1285" t="s">
        <v>1155</v>
      </c>
      <c r="K1285">
        <v>22</v>
      </c>
      <c r="L1285">
        <v>76</v>
      </c>
      <c r="M1285">
        <v>185</v>
      </c>
      <c r="N1285">
        <v>74</v>
      </c>
      <c r="O1285" t="s">
        <v>2816</v>
      </c>
      <c r="P1285" s="16">
        <v>11500000</v>
      </c>
      <c r="Q1285" s="17" t="str">
        <f>IF(AND(Table4[[#This Row],[Age]]&lt;=28,Table4[[#This Row],[Prefered foot]]="left",Table4[[#This Row],[Value]]&lt;10000000),"candidate","rejected")</f>
        <v>rejected</v>
      </c>
      <c r="R1285" s="17" t="str">
        <f>IF(OR(Table4[[#This Row],[Age]]&lt;=21,Table4[[#This Row],[Rating]]&gt;=85,Table4[[#This Row],[Height (cm)]]&gt;=187),"minimum","")</f>
        <v/>
      </c>
    </row>
    <row r="1286" spans="10:18" x14ac:dyDescent="0.25">
      <c r="J1286" t="s">
        <v>1156</v>
      </c>
      <c r="K1286">
        <v>23</v>
      </c>
      <c r="L1286">
        <v>77</v>
      </c>
      <c r="M1286">
        <v>174</v>
      </c>
      <c r="N1286">
        <v>63</v>
      </c>
      <c r="O1286" t="s">
        <v>2816</v>
      </c>
      <c r="P1286" s="16">
        <v>15000000</v>
      </c>
      <c r="Q1286" s="17" t="str">
        <f>IF(AND(Table4[[#This Row],[Age]]&lt;=28,Table4[[#This Row],[Prefered foot]]="left",Table4[[#This Row],[Value]]&lt;10000000),"candidate","rejected")</f>
        <v>rejected</v>
      </c>
      <c r="R1286" s="17" t="str">
        <f>IF(OR(Table4[[#This Row],[Age]]&lt;=21,Table4[[#This Row],[Rating]]&gt;=85,Table4[[#This Row],[Height (cm)]]&gt;=187),"minimum","")</f>
        <v/>
      </c>
    </row>
    <row r="1287" spans="10:18" x14ac:dyDescent="0.25">
      <c r="J1287" t="s">
        <v>1157</v>
      </c>
      <c r="K1287">
        <v>21</v>
      </c>
      <c r="L1287">
        <v>71</v>
      </c>
      <c r="M1287">
        <v>182</v>
      </c>
      <c r="N1287">
        <v>73</v>
      </c>
      <c r="O1287" t="s">
        <v>2816</v>
      </c>
      <c r="P1287" s="16">
        <v>2100000</v>
      </c>
      <c r="Q1287" s="17" t="str">
        <f>IF(AND(Table4[[#This Row],[Age]]&lt;=28,Table4[[#This Row],[Prefered foot]]="left",Table4[[#This Row],[Value]]&lt;10000000),"candidate","rejected")</f>
        <v>rejected</v>
      </c>
      <c r="R1287" s="17" t="str">
        <f>IF(OR(Table4[[#This Row],[Age]]&lt;=21,Table4[[#This Row],[Rating]]&gt;=85,Table4[[#This Row],[Height (cm)]]&gt;=187),"minimum","")</f>
        <v>minimum</v>
      </c>
    </row>
    <row r="1288" spans="10:18" x14ac:dyDescent="0.25">
      <c r="J1288" t="s">
        <v>1158</v>
      </c>
      <c r="K1288">
        <v>23</v>
      </c>
      <c r="L1288">
        <v>77</v>
      </c>
      <c r="M1288">
        <v>170</v>
      </c>
      <c r="N1288">
        <v>65</v>
      </c>
      <c r="O1288" t="s">
        <v>2816</v>
      </c>
      <c r="P1288" s="16">
        <v>16000000</v>
      </c>
      <c r="Q1288" s="17" t="str">
        <f>IF(AND(Table4[[#This Row],[Age]]&lt;=28,Table4[[#This Row],[Prefered foot]]="left",Table4[[#This Row],[Value]]&lt;10000000),"candidate","rejected")</f>
        <v>rejected</v>
      </c>
      <c r="R1288" s="17" t="str">
        <f>IF(OR(Table4[[#This Row],[Age]]&lt;=21,Table4[[#This Row],[Rating]]&gt;=85,Table4[[#This Row],[Height (cm)]]&gt;=187),"minimum","")</f>
        <v/>
      </c>
    </row>
    <row r="1289" spans="10:18" x14ac:dyDescent="0.25">
      <c r="J1289" t="s">
        <v>1159</v>
      </c>
      <c r="K1289">
        <v>22</v>
      </c>
      <c r="L1289">
        <v>69</v>
      </c>
      <c r="M1289">
        <v>175</v>
      </c>
      <c r="N1289">
        <v>67</v>
      </c>
      <c r="O1289" t="s">
        <v>2817</v>
      </c>
      <c r="P1289" s="16">
        <v>2700000</v>
      </c>
      <c r="Q1289" s="17" t="str">
        <f>IF(AND(Table4[[#This Row],[Age]]&lt;=28,Table4[[#This Row],[Prefered foot]]="left",Table4[[#This Row],[Value]]&lt;10000000),"candidate","rejected")</f>
        <v>candidate</v>
      </c>
      <c r="R1289" s="17" t="str">
        <f>IF(OR(Table4[[#This Row],[Age]]&lt;=21,Table4[[#This Row],[Rating]]&gt;=85,Table4[[#This Row],[Height (cm)]]&gt;=187),"minimum","")</f>
        <v/>
      </c>
    </row>
    <row r="1290" spans="10:18" x14ac:dyDescent="0.25">
      <c r="J1290" t="s">
        <v>991</v>
      </c>
      <c r="K1290">
        <v>21</v>
      </c>
      <c r="L1290">
        <v>70</v>
      </c>
      <c r="M1290">
        <v>182</v>
      </c>
      <c r="N1290">
        <v>75</v>
      </c>
      <c r="O1290" t="s">
        <v>2817</v>
      </c>
      <c r="P1290" s="16">
        <v>3300000</v>
      </c>
      <c r="Q1290" s="17" t="str">
        <f>IF(AND(Table4[[#This Row],[Age]]&lt;=28,Table4[[#This Row],[Prefered foot]]="left",Table4[[#This Row],[Value]]&lt;10000000),"candidate","rejected")</f>
        <v>candidate</v>
      </c>
      <c r="R1290" s="17" t="str">
        <f>IF(OR(Table4[[#This Row],[Age]]&lt;=21,Table4[[#This Row],[Rating]]&gt;=85,Table4[[#This Row],[Height (cm)]]&gt;=187),"minimum","")</f>
        <v>minimum</v>
      </c>
    </row>
    <row r="1291" spans="10:18" x14ac:dyDescent="0.25">
      <c r="J1291" t="s">
        <v>1160</v>
      </c>
      <c r="K1291">
        <v>21</v>
      </c>
      <c r="L1291">
        <v>67</v>
      </c>
      <c r="M1291">
        <v>172</v>
      </c>
      <c r="N1291">
        <v>68</v>
      </c>
      <c r="O1291" t="s">
        <v>2817</v>
      </c>
      <c r="P1291" s="16">
        <v>2200000</v>
      </c>
      <c r="Q1291" s="17" t="str">
        <f>IF(AND(Table4[[#This Row],[Age]]&lt;=28,Table4[[#This Row],[Prefered foot]]="left",Table4[[#This Row],[Value]]&lt;10000000),"candidate","rejected")</f>
        <v>candidate</v>
      </c>
      <c r="R1291" s="17" t="str">
        <f>IF(OR(Table4[[#This Row],[Age]]&lt;=21,Table4[[#This Row],[Rating]]&gt;=85,Table4[[#This Row],[Height (cm)]]&gt;=187),"minimum","")</f>
        <v>minimum</v>
      </c>
    </row>
    <row r="1292" spans="10:18" x14ac:dyDescent="0.25">
      <c r="J1292" t="s">
        <v>1161</v>
      </c>
      <c r="K1292">
        <v>22</v>
      </c>
      <c r="L1292">
        <v>73</v>
      </c>
      <c r="M1292">
        <v>168</v>
      </c>
      <c r="N1292">
        <v>67</v>
      </c>
      <c r="O1292" t="s">
        <v>2817</v>
      </c>
      <c r="P1292" s="16">
        <v>8500000</v>
      </c>
      <c r="Q1292" s="17" t="str">
        <f>IF(AND(Table4[[#This Row],[Age]]&lt;=28,Table4[[#This Row],[Prefered foot]]="left",Table4[[#This Row],[Value]]&lt;10000000),"candidate","rejected")</f>
        <v>candidate</v>
      </c>
      <c r="R1292" s="17" t="str">
        <f>IF(OR(Table4[[#This Row],[Age]]&lt;=21,Table4[[#This Row],[Rating]]&gt;=85,Table4[[#This Row],[Height (cm)]]&gt;=187),"minimum","")</f>
        <v/>
      </c>
    </row>
    <row r="1293" spans="10:18" x14ac:dyDescent="0.25">
      <c r="J1293" t="s">
        <v>1162</v>
      </c>
      <c r="K1293">
        <v>23</v>
      </c>
      <c r="L1293">
        <v>80</v>
      </c>
      <c r="M1293">
        <v>183</v>
      </c>
      <c r="N1293">
        <v>83</v>
      </c>
      <c r="O1293" t="s">
        <v>2816</v>
      </c>
      <c r="P1293" s="16">
        <v>27000000</v>
      </c>
      <c r="Q1293" s="17" t="str">
        <f>IF(AND(Table4[[#This Row],[Age]]&lt;=28,Table4[[#This Row],[Prefered foot]]="left",Table4[[#This Row],[Value]]&lt;10000000),"candidate","rejected")</f>
        <v>rejected</v>
      </c>
      <c r="R1293" s="17" t="str">
        <f>IF(OR(Table4[[#This Row],[Age]]&lt;=21,Table4[[#This Row],[Rating]]&gt;=85,Table4[[#This Row],[Height (cm)]]&gt;=187),"minimum","")</f>
        <v/>
      </c>
    </row>
    <row r="1294" spans="10:18" x14ac:dyDescent="0.25">
      <c r="J1294" t="s">
        <v>1163</v>
      </c>
      <c r="K1294">
        <v>26</v>
      </c>
      <c r="L1294">
        <v>67</v>
      </c>
      <c r="M1294">
        <v>178</v>
      </c>
      <c r="N1294">
        <v>72</v>
      </c>
      <c r="O1294" t="s">
        <v>2816</v>
      </c>
      <c r="P1294" s="16">
        <v>1100000</v>
      </c>
      <c r="Q1294" s="17" t="str">
        <f>IF(AND(Table4[[#This Row],[Age]]&lt;=28,Table4[[#This Row],[Prefered foot]]="left",Table4[[#This Row],[Value]]&lt;10000000),"candidate","rejected")</f>
        <v>rejected</v>
      </c>
      <c r="R1294" s="17" t="str">
        <f>IF(OR(Table4[[#This Row],[Age]]&lt;=21,Table4[[#This Row],[Rating]]&gt;=85,Table4[[#This Row],[Height (cm)]]&gt;=187),"minimum","")</f>
        <v/>
      </c>
    </row>
    <row r="1295" spans="10:18" x14ac:dyDescent="0.25">
      <c r="J1295" t="s">
        <v>1164</v>
      </c>
      <c r="K1295">
        <v>22</v>
      </c>
      <c r="L1295">
        <v>70</v>
      </c>
      <c r="M1295">
        <v>191</v>
      </c>
      <c r="N1295">
        <v>73</v>
      </c>
      <c r="O1295" t="s">
        <v>2816</v>
      </c>
      <c r="P1295" s="16">
        <v>3600000</v>
      </c>
      <c r="Q1295" s="17" t="str">
        <f>IF(AND(Table4[[#This Row],[Age]]&lt;=28,Table4[[#This Row],[Prefered foot]]="left",Table4[[#This Row],[Value]]&lt;10000000),"candidate","rejected")</f>
        <v>rejected</v>
      </c>
      <c r="R1295" s="17" t="str">
        <f>IF(OR(Table4[[#This Row],[Age]]&lt;=21,Table4[[#This Row],[Rating]]&gt;=85,Table4[[#This Row],[Height (cm)]]&gt;=187),"minimum","")</f>
        <v>minimum</v>
      </c>
    </row>
    <row r="1296" spans="10:18" x14ac:dyDescent="0.25">
      <c r="J1296" t="s">
        <v>1165</v>
      </c>
      <c r="K1296">
        <v>23</v>
      </c>
      <c r="L1296">
        <v>75</v>
      </c>
      <c r="M1296">
        <v>183</v>
      </c>
      <c r="N1296">
        <v>75</v>
      </c>
      <c r="O1296" t="s">
        <v>2817</v>
      </c>
      <c r="P1296" s="16">
        <v>7500000</v>
      </c>
      <c r="Q1296" s="17" t="str">
        <f>IF(AND(Table4[[#This Row],[Age]]&lt;=28,Table4[[#This Row],[Prefered foot]]="left",Table4[[#This Row],[Value]]&lt;10000000),"candidate","rejected")</f>
        <v>candidate</v>
      </c>
      <c r="R1296" s="17" t="str">
        <f>IF(OR(Table4[[#This Row],[Age]]&lt;=21,Table4[[#This Row],[Rating]]&gt;=85,Table4[[#This Row],[Height (cm)]]&gt;=187),"minimum","")</f>
        <v/>
      </c>
    </row>
    <row r="1297" spans="10:18" x14ac:dyDescent="0.25">
      <c r="J1297" t="s">
        <v>1166</v>
      </c>
      <c r="K1297">
        <v>23</v>
      </c>
      <c r="L1297">
        <v>73</v>
      </c>
      <c r="M1297">
        <v>183</v>
      </c>
      <c r="N1297">
        <v>68</v>
      </c>
      <c r="O1297" t="s">
        <v>2817</v>
      </c>
      <c r="P1297" s="16">
        <v>4300000</v>
      </c>
      <c r="Q1297" s="17" t="str">
        <f>IF(AND(Table4[[#This Row],[Age]]&lt;=28,Table4[[#This Row],[Prefered foot]]="left",Table4[[#This Row],[Value]]&lt;10000000),"candidate","rejected")</f>
        <v>candidate</v>
      </c>
      <c r="R1297" s="17" t="str">
        <f>IF(OR(Table4[[#This Row],[Age]]&lt;=21,Table4[[#This Row],[Rating]]&gt;=85,Table4[[#This Row],[Height (cm)]]&gt;=187),"minimum","")</f>
        <v/>
      </c>
    </row>
    <row r="1298" spans="10:18" x14ac:dyDescent="0.25">
      <c r="J1298" t="s">
        <v>1167</v>
      </c>
      <c r="K1298">
        <v>19</v>
      </c>
      <c r="L1298">
        <v>68</v>
      </c>
      <c r="M1298">
        <v>182</v>
      </c>
      <c r="N1298">
        <v>68</v>
      </c>
      <c r="O1298" t="s">
        <v>2816</v>
      </c>
      <c r="P1298" s="16">
        <v>2900000</v>
      </c>
      <c r="Q1298" s="17" t="str">
        <f>IF(AND(Table4[[#This Row],[Age]]&lt;=28,Table4[[#This Row],[Prefered foot]]="left",Table4[[#This Row],[Value]]&lt;10000000),"candidate","rejected")</f>
        <v>rejected</v>
      </c>
      <c r="R1298" s="17" t="str">
        <f>IF(OR(Table4[[#This Row],[Age]]&lt;=21,Table4[[#This Row],[Rating]]&gt;=85,Table4[[#This Row],[Height (cm)]]&gt;=187),"minimum","")</f>
        <v>minimum</v>
      </c>
    </row>
    <row r="1299" spans="10:18" x14ac:dyDescent="0.25">
      <c r="J1299" t="s">
        <v>1168</v>
      </c>
      <c r="K1299">
        <v>21</v>
      </c>
      <c r="L1299">
        <v>72</v>
      </c>
      <c r="M1299">
        <v>178</v>
      </c>
      <c r="N1299">
        <v>69</v>
      </c>
      <c r="O1299" t="s">
        <v>2816</v>
      </c>
      <c r="P1299" s="16">
        <v>5500000</v>
      </c>
      <c r="Q1299" s="17" t="str">
        <f>IF(AND(Table4[[#This Row],[Age]]&lt;=28,Table4[[#This Row],[Prefered foot]]="left",Table4[[#This Row],[Value]]&lt;10000000),"candidate","rejected")</f>
        <v>rejected</v>
      </c>
      <c r="R1299" s="17" t="str">
        <f>IF(OR(Table4[[#This Row],[Age]]&lt;=21,Table4[[#This Row],[Rating]]&gt;=85,Table4[[#This Row],[Height (cm)]]&gt;=187),"minimum","")</f>
        <v>minimum</v>
      </c>
    </row>
    <row r="1300" spans="10:18" x14ac:dyDescent="0.25">
      <c r="J1300" t="s">
        <v>1000</v>
      </c>
      <c r="K1300">
        <v>21</v>
      </c>
      <c r="L1300">
        <v>71</v>
      </c>
      <c r="M1300">
        <v>179</v>
      </c>
      <c r="N1300">
        <v>73</v>
      </c>
      <c r="O1300" t="s">
        <v>2816</v>
      </c>
      <c r="P1300" s="16">
        <v>4200000</v>
      </c>
      <c r="Q1300" s="17" t="str">
        <f>IF(AND(Table4[[#This Row],[Age]]&lt;=28,Table4[[#This Row],[Prefered foot]]="left",Table4[[#This Row],[Value]]&lt;10000000),"candidate","rejected")</f>
        <v>rejected</v>
      </c>
      <c r="R1300" s="17" t="str">
        <f>IF(OR(Table4[[#This Row],[Age]]&lt;=21,Table4[[#This Row],[Rating]]&gt;=85,Table4[[#This Row],[Height (cm)]]&gt;=187),"minimum","")</f>
        <v>minimum</v>
      </c>
    </row>
    <row r="1301" spans="10:18" x14ac:dyDescent="0.25">
      <c r="J1301" t="s">
        <v>1169</v>
      </c>
      <c r="K1301">
        <v>20</v>
      </c>
      <c r="L1301">
        <v>71</v>
      </c>
      <c r="M1301">
        <v>180</v>
      </c>
      <c r="N1301">
        <v>70</v>
      </c>
      <c r="O1301" t="s">
        <v>2816</v>
      </c>
      <c r="P1301" s="16">
        <v>3800000</v>
      </c>
      <c r="Q1301" s="17" t="str">
        <f>IF(AND(Table4[[#This Row],[Age]]&lt;=28,Table4[[#This Row],[Prefered foot]]="left",Table4[[#This Row],[Value]]&lt;10000000),"candidate","rejected")</f>
        <v>rejected</v>
      </c>
      <c r="R1301" s="17" t="str">
        <f>IF(OR(Table4[[#This Row],[Age]]&lt;=21,Table4[[#This Row],[Rating]]&gt;=85,Table4[[#This Row],[Height (cm)]]&gt;=187),"minimum","")</f>
        <v>minimum</v>
      </c>
    </row>
    <row r="1302" spans="10:18" x14ac:dyDescent="0.25">
      <c r="J1302" t="s">
        <v>1170</v>
      </c>
      <c r="K1302">
        <v>19</v>
      </c>
      <c r="L1302">
        <v>71</v>
      </c>
      <c r="M1302">
        <v>174</v>
      </c>
      <c r="N1302">
        <v>64</v>
      </c>
      <c r="O1302" t="s">
        <v>2816</v>
      </c>
      <c r="P1302" s="16">
        <v>4000000</v>
      </c>
      <c r="Q1302" s="17" t="str">
        <f>IF(AND(Table4[[#This Row],[Age]]&lt;=28,Table4[[#This Row],[Prefered foot]]="left",Table4[[#This Row],[Value]]&lt;10000000),"candidate","rejected")</f>
        <v>rejected</v>
      </c>
      <c r="R1302" s="17" t="str">
        <f>IF(OR(Table4[[#This Row],[Age]]&lt;=21,Table4[[#This Row],[Rating]]&gt;=85,Table4[[#This Row],[Height (cm)]]&gt;=187),"minimum","")</f>
        <v>minimum</v>
      </c>
    </row>
    <row r="1303" spans="10:18" x14ac:dyDescent="0.25">
      <c r="J1303" t="s">
        <v>1171</v>
      </c>
      <c r="K1303">
        <v>25</v>
      </c>
      <c r="L1303">
        <v>76</v>
      </c>
      <c r="M1303">
        <v>172</v>
      </c>
      <c r="N1303">
        <v>70</v>
      </c>
      <c r="O1303" t="s">
        <v>2816</v>
      </c>
      <c r="P1303" s="16">
        <v>10000000</v>
      </c>
      <c r="Q1303" s="17" t="str">
        <f>IF(AND(Table4[[#This Row],[Age]]&lt;=28,Table4[[#This Row],[Prefered foot]]="left",Table4[[#This Row],[Value]]&lt;10000000),"candidate","rejected")</f>
        <v>rejected</v>
      </c>
      <c r="R1303" s="17" t="str">
        <f>IF(OR(Table4[[#This Row],[Age]]&lt;=21,Table4[[#This Row],[Rating]]&gt;=85,Table4[[#This Row],[Height (cm)]]&gt;=187),"minimum","")</f>
        <v/>
      </c>
    </row>
    <row r="1304" spans="10:18" x14ac:dyDescent="0.25">
      <c r="J1304" t="s">
        <v>1172</v>
      </c>
      <c r="K1304">
        <v>22</v>
      </c>
      <c r="L1304">
        <v>74</v>
      </c>
      <c r="M1304">
        <v>185</v>
      </c>
      <c r="N1304">
        <v>68</v>
      </c>
      <c r="O1304" t="s">
        <v>2816</v>
      </c>
      <c r="P1304" s="16">
        <v>7500000</v>
      </c>
      <c r="Q1304" s="17" t="str">
        <f>IF(AND(Table4[[#This Row],[Age]]&lt;=28,Table4[[#This Row],[Prefered foot]]="left",Table4[[#This Row],[Value]]&lt;10000000),"candidate","rejected")</f>
        <v>rejected</v>
      </c>
      <c r="R1304" s="17" t="str">
        <f>IF(OR(Table4[[#This Row],[Age]]&lt;=21,Table4[[#This Row],[Rating]]&gt;=85,Table4[[#This Row],[Height (cm)]]&gt;=187),"minimum","")</f>
        <v/>
      </c>
    </row>
    <row r="1305" spans="10:18" x14ac:dyDescent="0.25">
      <c r="J1305" t="s">
        <v>1173</v>
      </c>
      <c r="K1305">
        <v>21</v>
      </c>
      <c r="L1305">
        <v>72</v>
      </c>
      <c r="M1305">
        <v>181</v>
      </c>
      <c r="N1305">
        <v>74</v>
      </c>
      <c r="O1305" t="s">
        <v>2816</v>
      </c>
      <c r="P1305" s="16">
        <v>5000000</v>
      </c>
      <c r="Q1305" s="17" t="str">
        <f>IF(AND(Table4[[#This Row],[Age]]&lt;=28,Table4[[#This Row],[Prefered foot]]="left",Table4[[#This Row],[Value]]&lt;10000000),"candidate","rejected")</f>
        <v>rejected</v>
      </c>
      <c r="R1305" s="17" t="str">
        <f>IF(OR(Table4[[#This Row],[Age]]&lt;=21,Table4[[#This Row],[Rating]]&gt;=85,Table4[[#This Row],[Height (cm)]]&gt;=187),"minimum","")</f>
        <v>minimum</v>
      </c>
    </row>
    <row r="1306" spans="10:18" x14ac:dyDescent="0.25">
      <c r="J1306" t="s">
        <v>1174</v>
      </c>
      <c r="K1306">
        <v>18</v>
      </c>
      <c r="L1306">
        <v>70</v>
      </c>
      <c r="M1306">
        <v>170</v>
      </c>
      <c r="N1306">
        <v>60</v>
      </c>
      <c r="O1306" t="s">
        <v>2817</v>
      </c>
      <c r="P1306" s="16">
        <v>3700000</v>
      </c>
      <c r="Q1306" s="17" t="str">
        <f>IF(AND(Table4[[#This Row],[Age]]&lt;=28,Table4[[#This Row],[Prefered foot]]="left",Table4[[#This Row],[Value]]&lt;10000000),"candidate","rejected")</f>
        <v>candidate</v>
      </c>
      <c r="R1306" s="17" t="str">
        <f>IF(OR(Table4[[#This Row],[Age]]&lt;=21,Table4[[#This Row],[Rating]]&gt;=85,Table4[[#This Row],[Height (cm)]]&gt;=187),"minimum","")</f>
        <v>minimum</v>
      </c>
    </row>
    <row r="1307" spans="10:18" x14ac:dyDescent="0.25">
      <c r="J1307" t="s">
        <v>1175</v>
      </c>
      <c r="K1307">
        <v>21</v>
      </c>
      <c r="L1307">
        <v>77</v>
      </c>
      <c r="M1307">
        <v>176</v>
      </c>
      <c r="N1307">
        <v>72</v>
      </c>
      <c r="O1307" t="s">
        <v>2817</v>
      </c>
      <c r="P1307" s="16">
        <v>14500000</v>
      </c>
      <c r="Q1307" s="17" t="str">
        <f>IF(AND(Table4[[#This Row],[Age]]&lt;=28,Table4[[#This Row],[Prefered foot]]="left",Table4[[#This Row],[Value]]&lt;10000000),"candidate","rejected")</f>
        <v>rejected</v>
      </c>
      <c r="R1307" s="17" t="str">
        <f>IF(OR(Table4[[#This Row],[Age]]&lt;=21,Table4[[#This Row],[Rating]]&gt;=85,Table4[[#This Row],[Height (cm)]]&gt;=187),"minimum","")</f>
        <v>minimum</v>
      </c>
    </row>
    <row r="1308" spans="10:18" x14ac:dyDescent="0.25">
      <c r="J1308" t="s">
        <v>1176</v>
      </c>
      <c r="K1308">
        <v>21</v>
      </c>
      <c r="L1308">
        <v>76</v>
      </c>
      <c r="M1308">
        <v>187</v>
      </c>
      <c r="N1308">
        <v>71</v>
      </c>
      <c r="O1308" t="s">
        <v>2816</v>
      </c>
      <c r="P1308" s="16">
        <v>17000000</v>
      </c>
      <c r="Q1308" s="17" t="str">
        <f>IF(AND(Table4[[#This Row],[Age]]&lt;=28,Table4[[#This Row],[Prefered foot]]="left",Table4[[#This Row],[Value]]&lt;10000000),"candidate","rejected")</f>
        <v>rejected</v>
      </c>
      <c r="R1308" s="17" t="str">
        <f>IF(OR(Table4[[#This Row],[Age]]&lt;=21,Table4[[#This Row],[Rating]]&gt;=85,Table4[[#This Row],[Height (cm)]]&gt;=187),"minimum","")</f>
        <v>minimum</v>
      </c>
    </row>
    <row r="1309" spans="10:18" x14ac:dyDescent="0.25">
      <c r="J1309" t="s">
        <v>1177</v>
      </c>
      <c r="K1309">
        <v>19</v>
      </c>
      <c r="L1309">
        <v>67</v>
      </c>
      <c r="M1309">
        <v>178</v>
      </c>
      <c r="N1309">
        <v>71</v>
      </c>
      <c r="O1309" t="s">
        <v>2816</v>
      </c>
      <c r="P1309" s="16">
        <v>2300000</v>
      </c>
      <c r="Q1309" s="17" t="str">
        <f>IF(AND(Table4[[#This Row],[Age]]&lt;=28,Table4[[#This Row],[Prefered foot]]="left",Table4[[#This Row],[Value]]&lt;10000000),"candidate","rejected")</f>
        <v>rejected</v>
      </c>
      <c r="R1309" s="17" t="str">
        <f>IF(OR(Table4[[#This Row],[Age]]&lt;=21,Table4[[#This Row],[Rating]]&gt;=85,Table4[[#This Row],[Height (cm)]]&gt;=187),"minimum","")</f>
        <v>minimum</v>
      </c>
    </row>
    <row r="1310" spans="10:18" x14ac:dyDescent="0.25">
      <c r="J1310" t="s">
        <v>1178</v>
      </c>
      <c r="K1310">
        <v>23</v>
      </c>
      <c r="L1310">
        <v>77</v>
      </c>
      <c r="M1310">
        <v>179</v>
      </c>
      <c r="N1310">
        <v>66</v>
      </c>
      <c r="O1310" t="s">
        <v>2816</v>
      </c>
      <c r="P1310" s="16">
        <v>15000000</v>
      </c>
      <c r="Q1310" s="17" t="str">
        <f>IF(AND(Table4[[#This Row],[Age]]&lt;=28,Table4[[#This Row],[Prefered foot]]="left",Table4[[#This Row],[Value]]&lt;10000000),"candidate","rejected")</f>
        <v>rejected</v>
      </c>
      <c r="R1310" s="17" t="str">
        <f>IF(OR(Table4[[#This Row],[Age]]&lt;=21,Table4[[#This Row],[Rating]]&gt;=85,Table4[[#This Row],[Height (cm)]]&gt;=187),"minimum","")</f>
        <v/>
      </c>
    </row>
    <row r="1311" spans="10:18" x14ac:dyDescent="0.25">
      <c r="J1311" t="s">
        <v>1179</v>
      </c>
      <c r="K1311">
        <v>19</v>
      </c>
      <c r="L1311">
        <v>63</v>
      </c>
      <c r="M1311">
        <v>177</v>
      </c>
      <c r="N1311">
        <v>63</v>
      </c>
      <c r="O1311" t="s">
        <v>2816</v>
      </c>
      <c r="P1311" s="16">
        <v>1200000</v>
      </c>
      <c r="Q1311" s="17" t="str">
        <f>IF(AND(Table4[[#This Row],[Age]]&lt;=28,Table4[[#This Row],[Prefered foot]]="left",Table4[[#This Row],[Value]]&lt;10000000),"candidate","rejected")</f>
        <v>rejected</v>
      </c>
      <c r="R1311" s="17" t="str">
        <f>IF(OR(Table4[[#This Row],[Age]]&lt;=21,Table4[[#This Row],[Rating]]&gt;=85,Table4[[#This Row],[Height (cm)]]&gt;=187),"minimum","")</f>
        <v>minimum</v>
      </c>
    </row>
    <row r="1312" spans="10:18" x14ac:dyDescent="0.25">
      <c r="J1312" t="s">
        <v>1180</v>
      </c>
      <c r="K1312">
        <v>23</v>
      </c>
      <c r="L1312">
        <v>67</v>
      </c>
      <c r="M1312">
        <v>188</v>
      </c>
      <c r="N1312">
        <v>80</v>
      </c>
      <c r="O1312" t="s">
        <v>2817</v>
      </c>
      <c r="P1312" s="16">
        <v>2000000</v>
      </c>
      <c r="Q1312" s="17" t="str">
        <f>IF(AND(Table4[[#This Row],[Age]]&lt;=28,Table4[[#This Row],[Prefered foot]]="left",Table4[[#This Row],[Value]]&lt;10000000),"candidate","rejected")</f>
        <v>candidate</v>
      </c>
      <c r="R1312" s="17" t="str">
        <f>IF(OR(Table4[[#This Row],[Age]]&lt;=21,Table4[[#This Row],[Rating]]&gt;=85,Table4[[#This Row],[Height (cm)]]&gt;=187),"minimum","")</f>
        <v>minimum</v>
      </c>
    </row>
    <row r="1313" spans="10:18" x14ac:dyDescent="0.25">
      <c r="J1313" t="s">
        <v>1011</v>
      </c>
      <c r="K1313">
        <v>20</v>
      </c>
      <c r="L1313">
        <v>69</v>
      </c>
      <c r="M1313">
        <v>187</v>
      </c>
      <c r="N1313">
        <v>80</v>
      </c>
      <c r="O1313" t="s">
        <v>2817</v>
      </c>
      <c r="P1313" s="16">
        <v>2900000</v>
      </c>
      <c r="Q1313" s="17" t="str">
        <f>IF(AND(Table4[[#This Row],[Age]]&lt;=28,Table4[[#This Row],[Prefered foot]]="left",Table4[[#This Row],[Value]]&lt;10000000),"candidate","rejected")</f>
        <v>candidate</v>
      </c>
      <c r="R1313" s="17" t="str">
        <f>IF(OR(Table4[[#This Row],[Age]]&lt;=21,Table4[[#This Row],[Rating]]&gt;=85,Table4[[#This Row],[Height (cm)]]&gt;=187),"minimum","")</f>
        <v>minimum</v>
      </c>
    </row>
    <row r="1314" spans="10:18" x14ac:dyDescent="0.25">
      <c r="J1314" t="s">
        <v>1014</v>
      </c>
      <c r="K1314">
        <v>21</v>
      </c>
      <c r="L1314">
        <v>73</v>
      </c>
      <c r="M1314">
        <v>176</v>
      </c>
      <c r="N1314">
        <v>72</v>
      </c>
      <c r="O1314" t="s">
        <v>2816</v>
      </c>
      <c r="P1314" s="16">
        <v>4900000</v>
      </c>
      <c r="Q1314" s="17" t="str">
        <f>IF(AND(Table4[[#This Row],[Age]]&lt;=28,Table4[[#This Row],[Prefered foot]]="left",Table4[[#This Row],[Value]]&lt;10000000),"candidate","rejected")</f>
        <v>rejected</v>
      </c>
      <c r="R1314" s="17" t="str">
        <f>IF(OR(Table4[[#This Row],[Age]]&lt;=21,Table4[[#This Row],[Rating]]&gt;=85,Table4[[#This Row],[Height (cm)]]&gt;=187),"minimum","")</f>
        <v>minimum</v>
      </c>
    </row>
    <row r="1315" spans="10:18" x14ac:dyDescent="0.25">
      <c r="J1315" t="s">
        <v>1181</v>
      </c>
      <c r="K1315">
        <v>21</v>
      </c>
      <c r="L1315">
        <v>75</v>
      </c>
      <c r="M1315">
        <v>177</v>
      </c>
      <c r="N1315">
        <v>72</v>
      </c>
      <c r="O1315" t="s">
        <v>2816</v>
      </c>
      <c r="P1315" s="16">
        <v>12500000</v>
      </c>
      <c r="Q1315" s="17" t="str">
        <f>IF(AND(Table4[[#This Row],[Age]]&lt;=28,Table4[[#This Row],[Prefered foot]]="left",Table4[[#This Row],[Value]]&lt;10000000),"candidate","rejected")</f>
        <v>rejected</v>
      </c>
      <c r="R1315" s="17" t="str">
        <f>IF(OR(Table4[[#This Row],[Age]]&lt;=21,Table4[[#This Row],[Rating]]&gt;=85,Table4[[#This Row],[Height (cm)]]&gt;=187),"minimum","")</f>
        <v>minimum</v>
      </c>
    </row>
    <row r="1316" spans="10:18" x14ac:dyDescent="0.25">
      <c r="J1316" t="s">
        <v>1182</v>
      </c>
      <c r="K1316">
        <v>23</v>
      </c>
      <c r="L1316">
        <v>75</v>
      </c>
      <c r="M1316">
        <v>184</v>
      </c>
      <c r="N1316">
        <v>76</v>
      </c>
      <c r="O1316" t="s">
        <v>2816</v>
      </c>
      <c r="P1316" s="16">
        <v>8000000</v>
      </c>
      <c r="Q1316" s="17" t="str">
        <f>IF(AND(Table4[[#This Row],[Age]]&lt;=28,Table4[[#This Row],[Prefered foot]]="left",Table4[[#This Row],[Value]]&lt;10000000),"candidate","rejected")</f>
        <v>rejected</v>
      </c>
      <c r="R1316" s="17" t="str">
        <f>IF(OR(Table4[[#This Row],[Age]]&lt;=21,Table4[[#This Row],[Rating]]&gt;=85,Table4[[#This Row],[Height (cm)]]&gt;=187),"minimum","")</f>
        <v/>
      </c>
    </row>
    <row r="1317" spans="10:18" x14ac:dyDescent="0.25">
      <c r="J1317" t="s">
        <v>1183</v>
      </c>
      <c r="K1317">
        <v>21</v>
      </c>
      <c r="L1317">
        <v>73</v>
      </c>
      <c r="M1317">
        <v>186</v>
      </c>
      <c r="N1317">
        <v>78</v>
      </c>
      <c r="O1317" t="s">
        <v>2816</v>
      </c>
      <c r="P1317" s="16">
        <v>6500000</v>
      </c>
      <c r="Q1317" s="17" t="str">
        <f>IF(AND(Table4[[#This Row],[Age]]&lt;=28,Table4[[#This Row],[Prefered foot]]="left",Table4[[#This Row],[Value]]&lt;10000000),"candidate","rejected")</f>
        <v>rejected</v>
      </c>
      <c r="R1317" s="17" t="str">
        <f>IF(OR(Table4[[#This Row],[Age]]&lt;=21,Table4[[#This Row],[Rating]]&gt;=85,Table4[[#This Row],[Height (cm)]]&gt;=187),"minimum","")</f>
        <v>minimum</v>
      </c>
    </row>
    <row r="1318" spans="10:18" x14ac:dyDescent="0.25">
      <c r="J1318" t="s">
        <v>1184</v>
      </c>
      <c r="K1318">
        <v>17</v>
      </c>
      <c r="L1318">
        <v>65</v>
      </c>
      <c r="M1318">
        <v>188</v>
      </c>
      <c r="N1318">
        <v>71</v>
      </c>
      <c r="O1318" t="s">
        <v>2816</v>
      </c>
      <c r="P1318" s="16">
        <v>1800000</v>
      </c>
      <c r="Q1318" s="17" t="str">
        <f>IF(AND(Table4[[#This Row],[Age]]&lt;=28,Table4[[#This Row],[Prefered foot]]="left",Table4[[#This Row],[Value]]&lt;10000000),"candidate","rejected")</f>
        <v>rejected</v>
      </c>
      <c r="R1318" s="17" t="str">
        <f>IF(OR(Table4[[#This Row],[Age]]&lt;=21,Table4[[#This Row],[Rating]]&gt;=85,Table4[[#This Row],[Height (cm)]]&gt;=187),"minimum","")</f>
        <v>minimum</v>
      </c>
    </row>
    <row r="1319" spans="10:18" x14ac:dyDescent="0.25">
      <c r="J1319" t="s">
        <v>1185</v>
      </c>
      <c r="K1319">
        <v>24</v>
      </c>
      <c r="L1319">
        <v>75</v>
      </c>
      <c r="M1319">
        <v>184</v>
      </c>
      <c r="N1319">
        <v>75</v>
      </c>
      <c r="O1319" t="s">
        <v>2816</v>
      </c>
      <c r="P1319" s="16">
        <v>8000000</v>
      </c>
      <c r="Q1319" s="17" t="str">
        <f>IF(AND(Table4[[#This Row],[Age]]&lt;=28,Table4[[#This Row],[Prefered foot]]="left",Table4[[#This Row],[Value]]&lt;10000000),"candidate","rejected")</f>
        <v>rejected</v>
      </c>
      <c r="R1319" s="17" t="str">
        <f>IF(OR(Table4[[#This Row],[Age]]&lt;=21,Table4[[#This Row],[Rating]]&gt;=85,Table4[[#This Row],[Height (cm)]]&gt;=187),"minimum","")</f>
        <v/>
      </c>
    </row>
    <row r="1320" spans="10:18" x14ac:dyDescent="0.25">
      <c r="J1320" t="s">
        <v>1186</v>
      </c>
      <c r="K1320">
        <v>20</v>
      </c>
      <c r="L1320">
        <v>77</v>
      </c>
      <c r="M1320">
        <v>184</v>
      </c>
      <c r="N1320">
        <v>70</v>
      </c>
      <c r="O1320" t="s">
        <v>2816</v>
      </c>
      <c r="P1320" s="16">
        <v>16500000</v>
      </c>
      <c r="Q1320" s="17" t="str">
        <f>IF(AND(Table4[[#This Row],[Age]]&lt;=28,Table4[[#This Row],[Prefered foot]]="left",Table4[[#This Row],[Value]]&lt;10000000),"candidate","rejected")</f>
        <v>rejected</v>
      </c>
      <c r="R1320" s="17" t="str">
        <f>IF(OR(Table4[[#This Row],[Age]]&lt;=21,Table4[[#This Row],[Rating]]&gt;=85,Table4[[#This Row],[Height (cm)]]&gt;=187),"minimum","")</f>
        <v>minimum</v>
      </c>
    </row>
    <row r="1321" spans="10:18" x14ac:dyDescent="0.25">
      <c r="J1321" t="s">
        <v>1187</v>
      </c>
      <c r="K1321">
        <v>20</v>
      </c>
      <c r="L1321">
        <v>65</v>
      </c>
      <c r="M1321">
        <v>175</v>
      </c>
      <c r="N1321">
        <v>62</v>
      </c>
      <c r="O1321" t="s">
        <v>2816</v>
      </c>
      <c r="P1321" s="16">
        <v>1700000</v>
      </c>
      <c r="Q1321" s="17" t="str">
        <f>IF(AND(Table4[[#This Row],[Age]]&lt;=28,Table4[[#This Row],[Prefered foot]]="left",Table4[[#This Row],[Value]]&lt;10000000),"candidate","rejected")</f>
        <v>rejected</v>
      </c>
      <c r="R1321" s="17" t="str">
        <f>IF(OR(Table4[[#This Row],[Age]]&lt;=21,Table4[[#This Row],[Rating]]&gt;=85,Table4[[#This Row],[Height (cm)]]&gt;=187),"minimum","")</f>
        <v>minimum</v>
      </c>
    </row>
    <row r="1322" spans="10:18" x14ac:dyDescent="0.25">
      <c r="J1322" t="s">
        <v>1188</v>
      </c>
      <c r="K1322">
        <v>28</v>
      </c>
      <c r="L1322">
        <v>77</v>
      </c>
      <c r="M1322">
        <v>180</v>
      </c>
      <c r="N1322">
        <v>72</v>
      </c>
      <c r="O1322" t="s">
        <v>2816</v>
      </c>
      <c r="P1322" s="16">
        <v>11000000</v>
      </c>
      <c r="Q1322" s="17" t="str">
        <f>IF(AND(Table4[[#This Row],[Age]]&lt;=28,Table4[[#This Row],[Prefered foot]]="left",Table4[[#This Row],[Value]]&lt;10000000),"candidate","rejected")</f>
        <v>rejected</v>
      </c>
      <c r="R1322" s="17" t="str">
        <f>IF(OR(Table4[[#This Row],[Age]]&lt;=21,Table4[[#This Row],[Rating]]&gt;=85,Table4[[#This Row],[Height (cm)]]&gt;=187),"minimum","")</f>
        <v/>
      </c>
    </row>
    <row r="1323" spans="10:18" x14ac:dyDescent="0.25">
      <c r="J1323" t="s">
        <v>1189</v>
      </c>
      <c r="K1323">
        <v>28</v>
      </c>
      <c r="L1323">
        <v>82</v>
      </c>
      <c r="M1323">
        <v>171</v>
      </c>
      <c r="N1323">
        <v>67</v>
      </c>
      <c r="O1323" t="s">
        <v>2816</v>
      </c>
      <c r="P1323" s="16">
        <v>30500000</v>
      </c>
      <c r="Q1323" s="17" t="str">
        <f>IF(AND(Table4[[#This Row],[Age]]&lt;=28,Table4[[#This Row],[Prefered foot]]="left",Table4[[#This Row],[Value]]&lt;10000000),"candidate","rejected")</f>
        <v>rejected</v>
      </c>
      <c r="R1323" s="17" t="str">
        <f>IF(OR(Table4[[#This Row],[Age]]&lt;=21,Table4[[#This Row],[Rating]]&gt;=85,Table4[[#This Row],[Height (cm)]]&gt;=187),"minimum","")</f>
        <v/>
      </c>
    </row>
    <row r="1324" spans="10:18" x14ac:dyDescent="0.25">
      <c r="J1324" t="s">
        <v>1190</v>
      </c>
      <c r="K1324">
        <v>30</v>
      </c>
      <c r="L1324">
        <v>77</v>
      </c>
      <c r="M1324">
        <v>168</v>
      </c>
      <c r="N1324">
        <v>70</v>
      </c>
      <c r="O1324" t="s">
        <v>2817</v>
      </c>
      <c r="P1324" s="16">
        <v>10000000</v>
      </c>
      <c r="Q1324" s="17" t="str">
        <f>IF(AND(Table4[[#This Row],[Age]]&lt;=28,Table4[[#This Row],[Prefered foot]]="left",Table4[[#This Row],[Value]]&lt;10000000),"candidate","rejected")</f>
        <v>rejected</v>
      </c>
      <c r="R1324" s="17" t="str">
        <f>IF(OR(Table4[[#This Row],[Age]]&lt;=21,Table4[[#This Row],[Rating]]&gt;=85,Table4[[#This Row],[Height (cm)]]&gt;=187),"minimum","")</f>
        <v/>
      </c>
    </row>
    <row r="1325" spans="10:18" x14ac:dyDescent="0.25">
      <c r="J1325" t="s">
        <v>1191</v>
      </c>
      <c r="K1325">
        <v>28</v>
      </c>
      <c r="L1325">
        <v>76</v>
      </c>
      <c r="M1325">
        <v>184</v>
      </c>
      <c r="N1325">
        <v>83</v>
      </c>
      <c r="O1325" t="s">
        <v>2816</v>
      </c>
      <c r="P1325" s="16">
        <v>7000000</v>
      </c>
      <c r="Q1325" s="17" t="str">
        <f>IF(AND(Table4[[#This Row],[Age]]&lt;=28,Table4[[#This Row],[Prefered foot]]="left",Table4[[#This Row],[Value]]&lt;10000000),"candidate","rejected")</f>
        <v>rejected</v>
      </c>
      <c r="R1325" s="17" t="str">
        <f>IF(OR(Table4[[#This Row],[Age]]&lt;=21,Table4[[#This Row],[Rating]]&gt;=85,Table4[[#This Row],[Height (cm)]]&gt;=187),"minimum","")</f>
        <v/>
      </c>
    </row>
    <row r="1326" spans="10:18" x14ac:dyDescent="0.25">
      <c r="J1326" t="s">
        <v>1192</v>
      </c>
      <c r="K1326">
        <v>28</v>
      </c>
      <c r="L1326">
        <v>82</v>
      </c>
      <c r="M1326">
        <v>172</v>
      </c>
      <c r="N1326">
        <v>66</v>
      </c>
      <c r="O1326" t="s">
        <v>2817</v>
      </c>
      <c r="P1326" s="16">
        <v>27500000</v>
      </c>
      <c r="Q1326" s="17" t="str">
        <f>IF(AND(Table4[[#This Row],[Age]]&lt;=28,Table4[[#This Row],[Prefered foot]]="left",Table4[[#This Row],[Value]]&lt;10000000),"candidate","rejected")</f>
        <v>rejected</v>
      </c>
      <c r="R1326" s="17" t="str">
        <f>IF(OR(Table4[[#This Row],[Age]]&lt;=21,Table4[[#This Row],[Rating]]&gt;=85,Table4[[#This Row],[Height (cm)]]&gt;=187),"minimum","")</f>
        <v/>
      </c>
    </row>
    <row r="1327" spans="10:18" x14ac:dyDescent="0.25">
      <c r="J1327" t="s">
        <v>1193</v>
      </c>
      <c r="K1327">
        <v>29</v>
      </c>
      <c r="L1327">
        <v>80</v>
      </c>
      <c r="M1327">
        <v>190</v>
      </c>
      <c r="N1327">
        <v>81</v>
      </c>
      <c r="O1327" t="s">
        <v>2816</v>
      </c>
      <c r="P1327" s="16">
        <v>14500000</v>
      </c>
      <c r="Q1327" s="17" t="str">
        <f>IF(AND(Table4[[#This Row],[Age]]&lt;=28,Table4[[#This Row],[Prefered foot]]="left",Table4[[#This Row],[Value]]&lt;10000000),"candidate","rejected")</f>
        <v>rejected</v>
      </c>
      <c r="R1327" s="17" t="str">
        <f>IF(OR(Table4[[#This Row],[Age]]&lt;=21,Table4[[#This Row],[Rating]]&gt;=85,Table4[[#This Row],[Height (cm)]]&gt;=187),"minimum","")</f>
        <v>minimum</v>
      </c>
    </row>
    <row r="1328" spans="10:18" x14ac:dyDescent="0.25">
      <c r="J1328" t="s">
        <v>1194</v>
      </c>
      <c r="K1328">
        <v>28</v>
      </c>
      <c r="L1328">
        <v>78</v>
      </c>
      <c r="M1328">
        <v>175</v>
      </c>
      <c r="N1328">
        <v>70</v>
      </c>
      <c r="O1328" t="s">
        <v>2816</v>
      </c>
      <c r="P1328" s="16">
        <v>12500000</v>
      </c>
      <c r="Q1328" s="17" t="str">
        <f>IF(AND(Table4[[#This Row],[Age]]&lt;=28,Table4[[#This Row],[Prefered foot]]="left",Table4[[#This Row],[Value]]&lt;10000000),"candidate","rejected")</f>
        <v>rejected</v>
      </c>
      <c r="R1328" s="17" t="str">
        <f>IF(OR(Table4[[#This Row],[Age]]&lt;=21,Table4[[#This Row],[Rating]]&gt;=85,Table4[[#This Row],[Height (cm)]]&gt;=187),"minimum","")</f>
        <v/>
      </c>
    </row>
    <row r="1329" spans="10:18" x14ac:dyDescent="0.25">
      <c r="J1329" t="s">
        <v>1195</v>
      </c>
      <c r="K1329">
        <v>30</v>
      </c>
      <c r="L1329">
        <v>77</v>
      </c>
      <c r="M1329">
        <v>170</v>
      </c>
      <c r="N1329">
        <v>70</v>
      </c>
      <c r="O1329" t="s">
        <v>2816</v>
      </c>
      <c r="P1329" s="16">
        <v>10000000</v>
      </c>
      <c r="Q1329" s="17" t="str">
        <f>IF(AND(Table4[[#This Row],[Age]]&lt;=28,Table4[[#This Row],[Prefered foot]]="left",Table4[[#This Row],[Value]]&lt;10000000),"candidate","rejected")</f>
        <v>rejected</v>
      </c>
      <c r="R1329" s="17" t="str">
        <f>IF(OR(Table4[[#This Row],[Age]]&lt;=21,Table4[[#This Row],[Rating]]&gt;=85,Table4[[#This Row],[Height (cm)]]&gt;=187),"minimum","")</f>
        <v/>
      </c>
    </row>
    <row r="1330" spans="10:18" x14ac:dyDescent="0.25">
      <c r="J1330" t="s">
        <v>1196</v>
      </c>
      <c r="K1330">
        <v>26</v>
      </c>
      <c r="L1330">
        <v>75</v>
      </c>
      <c r="M1330">
        <v>184</v>
      </c>
      <c r="N1330">
        <v>74</v>
      </c>
      <c r="O1330" t="s">
        <v>2816</v>
      </c>
      <c r="P1330" s="16">
        <v>6000000</v>
      </c>
      <c r="Q1330" s="17" t="str">
        <f>IF(AND(Table4[[#This Row],[Age]]&lt;=28,Table4[[#This Row],[Prefered foot]]="left",Table4[[#This Row],[Value]]&lt;10000000),"candidate","rejected")</f>
        <v>rejected</v>
      </c>
      <c r="R1330" s="17" t="str">
        <f>IF(OR(Table4[[#This Row],[Age]]&lt;=21,Table4[[#This Row],[Rating]]&gt;=85,Table4[[#This Row],[Height (cm)]]&gt;=187),"minimum","")</f>
        <v/>
      </c>
    </row>
    <row r="1331" spans="10:18" x14ac:dyDescent="0.25">
      <c r="J1331" t="s">
        <v>1197</v>
      </c>
      <c r="K1331">
        <v>29</v>
      </c>
      <c r="L1331">
        <v>77</v>
      </c>
      <c r="M1331">
        <v>185</v>
      </c>
      <c r="N1331">
        <v>77</v>
      </c>
      <c r="O1331" t="s">
        <v>2817</v>
      </c>
      <c r="P1331" s="16">
        <v>10500000</v>
      </c>
      <c r="Q1331" s="17" t="str">
        <f>IF(AND(Table4[[#This Row],[Age]]&lt;=28,Table4[[#This Row],[Prefered foot]]="left",Table4[[#This Row],[Value]]&lt;10000000),"candidate","rejected")</f>
        <v>rejected</v>
      </c>
      <c r="R1331" s="17" t="str">
        <f>IF(OR(Table4[[#This Row],[Age]]&lt;=21,Table4[[#This Row],[Rating]]&gt;=85,Table4[[#This Row],[Height (cm)]]&gt;=187),"minimum","")</f>
        <v/>
      </c>
    </row>
    <row r="1332" spans="10:18" x14ac:dyDescent="0.25">
      <c r="J1332" t="s">
        <v>1198</v>
      </c>
      <c r="K1332">
        <v>28</v>
      </c>
      <c r="L1332">
        <v>74</v>
      </c>
      <c r="M1332">
        <v>178</v>
      </c>
      <c r="N1332">
        <v>71</v>
      </c>
      <c r="O1332" t="s">
        <v>2817</v>
      </c>
      <c r="P1332" s="16">
        <v>3700000</v>
      </c>
      <c r="Q1332" s="17" t="str">
        <f>IF(AND(Table4[[#This Row],[Age]]&lt;=28,Table4[[#This Row],[Prefered foot]]="left",Table4[[#This Row],[Value]]&lt;10000000),"candidate","rejected")</f>
        <v>candidate</v>
      </c>
      <c r="R1332" s="17" t="str">
        <f>IF(OR(Table4[[#This Row],[Age]]&lt;=21,Table4[[#This Row],[Rating]]&gt;=85,Table4[[#This Row],[Height (cm)]]&gt;=187),"minimum","")</f>
        <v/>
      </c>
    </row>
    <row r="1333" spans="10:18" x14ac:dyDescent="0.25">
      <c r="J1333" t="s">
        <v>1199</v>
      </c>
      <c r="K1333">
        <v>32</v>
      </c>
      <c r="L1333">
        <v>81</v>
      </c>
      <c r="M1333">
        <v>188</v>
      </c>
      <c r="N1333">
        <v>92</v>
      </c>
      <c r="O1333" t="s">
        <v>2816</v>
      </c>
      <c r="P1333" s="16">
        <v>21000000</v>
      </c>
      <c r="Q1333" s="17" t="str">
        <f>IF(AND(Table4[[#This Row],[Age]]&lt;=28,Table4[[#This Row],[Prefered foot]]="left",Table4[[#This Row],[Value]]&lt;10000000),"candidate","rejected")</f>
        <v>rejected</v>
      </c>
      <c r="R1333" s="17" t="str">
        <f>IF(OR(Table4[[#This Row],[Age]]&lt;=21,Table4[[#This Row],[Rating]]&gt;=85,Table4[[#This Row],[Height (cm)]]&gt;=187),"minimum","")</f>
        <v>minimum</v>
      </c>
    </row>
    <row r="1334" spans="10:18" x14ac:dyDescent="0.25">
      <c r="J1334" t="s">
        <v>1200</v>
      </c>
      <c r="K1334">
        <v>27</v>
      </c>
      <c r="L1334">
        <v>74</v>
      </c>
      <c r="M1334">
        <v>185</v>
      </c>
      <c r="N1334">
        <v>81</v>
      </c>
      <c r="O1334" t="s">
        <v>2817</v>
      </c>
      <c r="P1334" s="16">
        <v>4400000</v>
      </c>
      <c r="Q1334" s="17" t="str">
        <f>IF(AND(Table4[[#This Row],[Age]]&lt;=28,Table4[[#This Row],[Prefered foot]]="left",Table4[[#This Row],[Value]]&lt;10000000),"candidate","rejected")</f>
        <v>candidate</v>
      </c>
      <c r="R1334" s="17" t="str">
        <f>IF(OR(Table4[[#This Row],[Age]]&lt;=21,Table4[[#This Row],[Rating]]&gt;=85,Table4[[#This Row],[Height (cm)]]&gt;=187),"minimum","")</f>
        <v/>
      </c>
    </row>
    <row r="1335" spans="10:18" x14ac:dyDescent="0.25">
      <c r="J1335" t="s">
        <v>1046</v>
      </c>
      <c r="K1335">
        <v>29</v>
      </c>
      <c r="L1335">
        <v>65</v>
      </c>
      <c r="M1335">
        <v>181</v>
      </c>
      <c r="N1335">
        <v>73</v>
      </c>
      <c r="O1335" t="s">
        <v>2816</v>
      </c>
      <c r="P1335" s="16">
        <v>700000</v>
      </c>
      <c r="Q1335" s="17" t="str">
        <f>IF(AND(Table4[[#This Row],[Age]]&lt;=28,Table4[[#This Row],[Prefered foot]]="left",Table4[[#This Row],[Value]]&lt;10000000),"candidate","rejected")</f>
        <v>rejected</v>
      </c>
      <c r="R1335" s="17" t="str">
        <f>IF(OR(Table4[[#This Row],[Age]]&lt;=21,Table4[[#This Row],[Rating]]&gt;=85,Table4[[#This Row],[Height (cm)]]&gt;=187),"minimum","")</f>
        <v/>
      </c>
    </row>
    <row r="1336" spans="10:18" x14ac:dyDescent="0.25">
      <c r="J1336" t="s">
        <v>1201</v>
      </c>
      <c r="K1336">
        <v>28</v>
      </c>
      <c r="L1336">
        <v>76</v>
      </c>
      <c r="M1336">
        <v>181</v>
      </c>
      <c r="N1336">
        <v>81</v>
      </c>
      <c r="O1336" t="s">
        <v>2816</v>
      </c>
      <c r="P1336" s="16">
        <v>6500000</v>
      </c>
      <c r="Q1336" s="17" t="str">
        <f>IF(AND(Table4[[#This Row],[Age]]&lt;=28,Table4[[#This Row],[Prefered foot]]="left",Table4[[#This Row],[Value]]&lt;10000000),"candidate","rejected")</f>
        <v>rejected</v>
      </c>
      <c r="R1336" s="17" t="str">
        <f>IF(OR(Table4[[#This Row],[Age]]&lt;=21,Table4[[#This Row],[Rating]]&gt;=85,Table4[[#This Row],[Height (cm)]]&gt;=187),"minimum","")</f>
        <v/>
      </c>
    </row>
    <row r="1337" spans="10:18" x14ac:dyDescent="0.25">
      <c r="J1337" t="s">
        <v>1202</v>
      </c>
      <c r="K1337">
        <v>26</v>
      </c>
      <c r="L1337">
        <v>75</v>
      </c>
      <c r="M1337">
        <v>173</v>
      </c>
      <c r="N1337">
        <v>70</v>
      </c>
      <c r="O1337" t="s">
        <v>2817</v>
      </c>
      <c r="P1337" s="16">
        <v>6000000</v>
      </c>
      <c r="Q1337" s="17" t="str">
        <f>IF(AND(Table4[[#This Row],[Age]]&lt;=28,Table4[[#This Row],[Prefered foot]]="left",Table4[[#This Row],[Value]]&lt;10000000),"candidate","rejected")</f>
        <v>candidate</v>
      </c>
      <c r="R1337" s="17" t="str">
        <f>IF(OR(Table4[[#This Row],[Age]]&lt;=21,Table4[[#This Row],[Rating]]&gt;=85,Table4[[#This Row],[Height (cm)]]&gt;=187),"minimum","")</f>
        <v/>
      </c>
    </row>
    <row r="1338" spans="10:18" x14ac:dyDescent="0.25">
      <c r="J1338" t="s">
        <v>1203</v>
      </c>
      <c r="K1338">
        <v>27</v>
      </c>
      <c r="L1338">
        <v>79</v>
      </c>
      <c r="M1338">
        <v>178</v>
      </c>
      <c r="N1338">
        <v>70</v>
      </c>
      <c r="O1338" t="s">
        <v>2817</v>
      </c>
      <c r="P1338" s="16">
        <v>11000000</v>
      </c>
      <c r="Q1338" s="17" t="str">
        <f>IF(AND(Table4[[#This Row],[Age]]&lt;=28,Table4[[#This Row],[Prefered foot]]="left",Table4[[#This Row],[Value]]&lt;10000000),"candidate","rejected")</f>
        <v>rejected</v>
      </c>
      <c r="R1338" s="17" t="str">
        <f>IF(OR(Table4[[#This Row],[Age]]&lt;=21,Table4[[#This Row],[Rating]]&gt;=85,Table4[[#This Row],[Height (cm)]]&gt;=187),"minimum","")</f>
        <v/>
      </c>
    </row>
    <row r="1339" spans="10:18" x14ac:dyDescent="0.25">
      <c r="J1339" t="s">
        <v>1204</v>
      </c>
      <c r="K1339">
        <v>28</v>
      </c>
      <c r="L1339">
        <v>78</v>
      </c>
      <c r="M1339">
        <v>189</v>
      </c>
      <c r="N1339">
        <v>77</v>
      </c>
      <c r="O1339" t="s">
        <v>2817</v>
      </c>
      <c r="P1339" s="16">
        <v>14000000</v>
      </c>
      <c r="Q1339" s="17" t="str">
        <f>IF(AND(Table4[[#This Row],[Age]]&lt;=28,Table4[[#This Row],[Prefered foot]]="left",Table4[[#This Row],[Value]]&lt;10000000),"candidate","rejected")</f>
        <v>rejected</v>
      </c>
      <c r="R1339" s="17" t="str">
        <f>IF(OR(Table4[[#This Row],[Age]]&lt;=21,Table4[[#This Row],[Rating]]&gt;=85,Table4[[#This Row],[Height (cm)]]&gt;=187),"minimum","")</f>
        <v>minimum</v>
      </c>
    </row>
    <row r="1340" spans="10:18" x14ac:dyDescent="0.25">
      <c r="J1340" t="s">
        <v>1205</v>
      </c>
      <c r="K1340">
        <v>29</v>
      </c>
      <c r="L1340">
        <v>71</v>
      </c>
      <c r="M1340">
        <v>186</v>
      </c>
      <c r="N1340">
        <v>80</v>
      </c>
      <c r="O1340" t="s">
        <v>2816</v>
      </c>
      <c r="P1340" s="16">
        <v>1600000</v>
      </c>
      <c r="Q1340" s="17" t="str">
        <f>IF(AND(Table4[[#This Row],[Age]]&lt;=28,Table4[[#This Row],[Prefered foot]]="left",Table4[[#This Row],[Value]]&lt;10000000),"candidate","rejected")</f>
        <v>rejected</v>
      </c>
      <c r="R1340" s="17" t="str">
        <f>IF(OR(Table4[[#This Row],[Age]]&lt;=21,Table4[[#This Row],[Rating]]&gt;=85,Table4[[#This Row],[Height (cm)]]&gt;=187),"minimum","")</f>
        <v/>
      </c>
    </row>
    <row r="1341" spans="10:18" x14ac:dyDescent="0.25">
      <c r="J1341" t="s">
        <v>1052</v>
      </c>
      <c r="K1341">
        <v>27</v>
      </c>
      <c r="L1341">
        <v>79</v>
      </c>
      <c r="M1341">
        <v>189</v>
      </c>
      <c r="N1341">
        <v>88</v>
      </c>
      <c r="O1341" t="s">
        <v>2816</v>
      </c>
      <c r="P1341" s="16">
        <v>17500000</v>
      </c>
      <c r="Q1341" s="17" t="str">
        <f>IF(AND(Table4[[#This Row],[Age]]&lt;=28,Table4[[#This Row],[Prefered foot]]="left",Table4[[#This Row],[Value]]&lt;10000000),"candidate","rejected")</f>
        <v>rejected</v>
      </c>
      <c r="R1341" s="17" t="str">
        <f>IF(OR(Table4[[#This Row],[Age]]&lt;=21,Table4[[#This Row],[Rating]]&gt;=85,Table4[[#This Row],[Height (cm)]]&gt;=187),"minimum","")</f>
        <v>minimum</v>
      </c>
    </row>
    <row r="1342" spans="10:18" x14ac:dyDescent="0.25">
      <c r="J1342" t="s">
        <v>1206</v>
      </c>
      <c r="K1342">
        <v>28</v>
      </c>
      <c r="L1342">
        <v>77</v>
      </c>
      <c r="M1342">
        <v>184</v>
      </c>
      <c r="N1342">
        <v>80</v>
      </c>
      <c r="O1342" t="s">
        <v>2816</v>
      </c>
      <c r="P1342" s="16">
        <v>10500000</v>
      </c>
      <c r="Q1342" s="17" t="str">
        <f>IF(AND(Table4[[#This Row],[Age]]&lt;=28,Table4[[#This Row],[Prefered foot]]="left",Table4[[#This Row],[Value]]&lt;10000000),"candidate","rejected")</f>
        <v>rejected</v>
      </c>
      <c r="R1342" s="17" t="str">
        <f>IF(OR(Table4[[#This Row],[Age]]&lt;=21,Table4[[#This Row],[Rating]]&gt;=85,Table4[[#This Row],[Height (cm)]]&gt;=187),"minimum","")</f>
        <v/>
      </c>
    </row>
    <row r="1343" spans="10:18" x14ac:dyDescent="0.25">
      <c r="J1343" t="s">
        <v>1207</v>
      </c>
      <c r="K1343">
        <v>31</v>
      </c>
      <c r="L1343">
        <v>66</v>
      </c>
      <c r="M1343">
        <v>179</v>
      </c>
      <c r="N1343">
        <v>73</v>
      </c>
      <c r="O1343" t="s">
        <v>2817</v>
      </c>
      <c r="P1343" s="16">
        <v>625000</v>
      </c>
      <c r="Q1343" s="17" t="str">
        <f>IF(AND(Table4[[#This Row],[Age]]&lt;=28,Table4[[#This Row],[Prefered foot]]="left",Table4[[#This Row],[Value]]&lt;10000000),"candidate","rejected")</f>
        <v>rejected</v>
      </c>
      <c r="R1343" s="17" t="str">
        <f>IF(OR(Table4[[#This Row],[Age]]&lt;=21,Table4[[#This Row],[Rating]]&gt;=85,Table4[[#This Row],[Height (cm)]]&gt;=187),"minimum","")</f>
        <v/>
      </c>
    </row>
    <row r="1344" spans="10:18" x14ac:dyDescent="0.25">
      <c r="J1344" t="s">
        <v>1208</v>
      </c>
      <c r="K1344">
        <v>27</v>
      </c>
      <c r="L1344">
        <v>77</v>
      </c>
      <c r="M1344">
        <v>178</v>
      </c>
      <c r="N1344">
        <v>72</v>
      </c>
      <c r="O1344" t="s">
        <v>2816</v>
      </c>
      <c r="P1344" s="16">
        <v>11000000</v>
      </c>
      <c r="Q1344" s="17" t="str">
        <f>IF(AND(Table4[[#This Row],[Age]]&lt;=28,Table4[[#This Row],[Prefered foot]]="left",Table4[[#This Row],[Value]]&lt;10000000),"candidate","rejected")</f>
        <v>rejected</v>
      </c>
      <c r="R1344" s="17" t="str">
        <f>IF(OR(Table4[[#This Row],[Age]]&lt;=21,Table4[[#This Row],[Rating]]&gt;=85,Table4[[#This Row],[Height (cm)]]&gt;=187),"minimum","")</f>
        <v/>
      </c>
    </row>
    <row r="1345" spans="10:18" x14ac:dyDescent="0.25">
      <c r="J1345" t="s">
        <v>1209</v>
      </c>
      <c r="K1345">
        <v>28</v>
      </c>
      <c r="L1345">
        <v>78</v>
      </c>
      <c r="M1345">
        <v>187</v>
      </c>
      <c r="N1345">
        <v>82</v>
      </c>
      <c r="O1345" t="s">
        <v>2817</v>
      </c>
      <c r="P1345" s="16">
        <v>12500000</v>
      </c>
      <c r="Q1345" s="17" t="str">
        <f>IF(AND(Table4[[#This Row],[Age]]&lt;=28,Table4[[#This Row],[Prefered foot]]="left",Table4[[#This Row],[Value]]&lt;10000000),"candidate","rejected")</f>
        <v>rejected</v>
      </c>
      <c r="R1345" s="17" t="str">
        <f>IF(OR(Table4[[#This Row],[Age]]&lt;=21,Table4[[#This Row],[Rating]]&gt;=85,Table4[[#This Row],[Height (cm)]]&gt;=187),"minimum","")</f>
        <v>minimum</v>
      </c>
    </row>
    <row r="1346" spans="10:18" x14ac:dyDescent="0.25">
      <c r="J1346" t="s">
        <v>1210</v>
      </c>
      <c r="K1346">
        <v>26</v>
      </c>
      <c r="L1346">
        <v>72</v>
      </c>
      <c r="M1346">
        <v>175</v>
      </c>
      <c r="N1346">
        <v>68</v>
      </c>
      <c r="O1346" t="s">
        <v>2817</v>
      </c>
      <c r="P1346" s="16">
        <v>2800000</v>
      </c>
      <c r="Q1346" s="17" t="str">
        <f>IF(AND(Table4[[#This Row],[Age]]&lt;=28,Table4[[#This Row],[Prefered foot]]="left",Table4[[#This Row],[Value]]&lt;10000000),"candidate","rejected")</f>
        <v>candidate</v>
      </c>
      <c r="R1346" s="17" t="str">
        <f>IF(OR(Table4[[#This Row],[Age]]&lt;=21,Table4[[#This Row],[Rating]]&gt;=85,Table4[[#This Row],[Height (cm)]]&gt;=187),"minimum","")</f>
        <v/>
      </c>
    </row>
    <row r="1347" spans="10:18" x14ac:dyDescent="0.25">
      <c r="J1347" t="s">
        <v>1211</v>
      </c>
      <c r="K1347">
        <v>27</v>
      </c>
      <c r="L1347">
        <v>73</v>
      </c>
      <c r="M1347">
        <v>173</v>
      </c>
      <c r="N1347">
        <v>68</v>
      </c>
      <c r="O1347" t="s">
        <v>2817</v>
      </c>
      <c r="P1347" s="16">
        <v>2900000</v>
      </c>
      <c r="Q1347" s="17" t="str">
        <f>IF(AND(Table4[[#This Row],[Age]]&lt;=28,Table4[[#This Row],[Prefered foot]]="left",Table4[[#This Row],[Value]]&lt;10000000),"candidate","rejected")</f>
        <v>candidate</v>
      </c>
      <c r="R1347" s="17" t="str">
        <f>IF(OR(Table4[[#This Row],[Age]]&lt;=21,Table4[[#This Row],[Rating]]&gt;=85,Table4[[#This Row],[Height (cm)]]&gt;=187),"minimum","")</f>
        <v/>
      </c>
    </row>
    <row r="1348" spans="10:18" x14ac:dyDescent="0.25">
      <c r="J1348" t="s">
        <v>1212</v>
      </c>
      <c r="K1348">
        <v>26</v>
      </c>
      <c r="L1348">
        <v>76</v>
      </c>
      <c r="M1348">
        <v>180</v>
      </c>
      <c r="N1348">
        <v>78</v>
      </c>
      <c r="O1348" t="s">
        <v>2816</v>
      </c>
      <c r="P1348" s="16">
        <v>7500000</v>
      </c>
      <c r="Q1348" s="17" t="str">
        <f>IF(AND(Table4[[#This Row],[Age]]&lt;=28,Table4[[#This Row],[Prefered foot]]="left",Table4[[#This Row],[Value]]&lt;10000000),"candidate","rejected")</f>
        <v>rejected</v>
      </c>
      <c r="R1348" s="17" t="str">
        <f>IF(OR(Table4[[#This Row],[Age]]&lt;=21,Table4[[#This Row],[Rating]]&gt;=85,Table4[[#This Row],[Height (cm)]]&gt;=187),"minimum","")</f>
        <v/>
      </c>
    </row>
    <row r="1349" spans="10:18" x14ac:dyDescent="0.25">
      <c r="J1349" t="s">
        <v>1213</v>
      </c>
      <c r="K1349">
        <v>26</v>
      </c>
      <c r="L1349">
        <v>82</v>
      </c>
      <c r="M1349">
        <v>192</v>
      </c>
      <c r="N1349">
        <v>82</v>
      </c>
      <c r="O1349" t="s">
        <v>2817</v>
      </c>
      <c r="P1349" s="16">
        <v>28500000</v>
      </c>
      <c r="Q1349" s="17" t="str">
        <f>IF(AND(Table4[[#This Row],[Age]]&lt;=28,Table4[[#This Row],[Prefered foot]]="left",Table4[[#This Row],[Value]]&lt;10000000),"candidate","rejected")</f>
        <v>rejected</v>
      </c>
      <c r="R1349" s="17" t="str">
        <f>IF(OR(Table4[[#This Row],[Age]]&lt;=21,Table4[[#This Row],[Rating]]&gt;=85,Table4[[#This Row],[Height (cm)]]&gt;=187),"minimum","")</f>
        <v>minimum</v>
      </c>
    </row>
    <row r="1350" spans="10:18" x14ac:dyDescent="0.25">
      <c r="J1350" t="s">
        <v>1214</v>
      </c>
      <c r="K1350">
        <v>26</v>
      </c>
      <c r="L1350">
        <v>75</v>
      </c>
      <c r="M1350">
        <v>192</v>
      </c>
      <c r="N1350">
        <v>89</v>
      </c>
      <c r="O1350" t="s">
        <v>2816</v>
      </c>
      <c r="P1350" s="16">
        <v>5500000</v>
      </c>
      <c r="Q1350" s="17" t="str">
        <f>IF(AND(Table4[[#This Row],[Age]]&lt;=28,Table4[[#This Row],[Prefered foot]]="left",Table4[[#This Row],[Value]]&lt;10000000),"candidate","rejected")</f>
        <v>rejected</v>
      </c>
      <c r="R1350" s="17" t="str">
        <f>IF(OR(Table4[[#This Row],[Age]]&lt;=21,Table4[[#This Row],[Rating]]&gt;=85,Table4[[#This Row],[Height (cm)]]&gt;=187),"minimum","")</f>
        <v>minimum</v>
      </c>
    </row>
    <row r="1351" spans="10:18" x14ac:dyDescent="0.25">
      <c r="J1351" t="s">
        <v>1215</v>
      </c>
      <c r="K1351">
        <v>25</v>
      </c>
      <c r="L1351">
        <v>76</v>
      </c>
      <c r="M1351">
        <v>182</v>
      </c>
      <c r="N1351">
        <v>71</v>
      </c>
      <c r="O1351" t="s">
        <v>2816</v>
      </c>
      <c r="P1351" s="16">
        <v>9500000</v>
      </c>
      <c r="Q1351" s="17" t="str">
        <f>IF(AND(Table4[[#This Row],[Age]]&lt;=28,Table4[[#This Row],[Prefered foot]]="left",Table4[[#This Row],[Value]]&lt;10000000),"candidate","rejected")</f>
        <v>rejected</v>
      </c>
      <c r="R1351" s="17" t="str">
        <f>IF(OR(Table4[[#This Row],[Age]]&lt;=21,Table4[[#This Row],[Rating]]&gt;=85,Table4[[#This Row],[Height (cm)]]&gt;=187),"minimum","")</f>
        <v/>
      </c>
    </row>
    <row r="1352" spans="10:18" x14ac:dyDescent="0.25">
      <c r="J1352" t="s">
        <v>1216</v>
      </c>
      <c r="K1352">
        <v>30</v>
      </c>
      <c r="L1352">
        <v>67</v>
      </c>
      <c r="M1352">
        <v>178</v>
      </c>
      <c r="N1352">
        <v>76</v>
      </c>
      <c r="O1352" t="s">
        <v>2816</v>
      </c>
      <c r="P1352" s="16">
        <v>875000</v>
      </c>
      <c r="Q1352" s="17" t="str">
        <f>IF(AND(Table4[[#This Row],[Age]]&lt;=28,Table4[[#This Row],[Prefered foot]]="left",Table4[[#This Row],[Value]]&lt;10000000),"candidate","rejected")</f>
        <v>rejected</v>
      </c>
      <c r="R1352" s="17" t="str">
        <f>IF(OR(Table4[[#This Row],[Age]]&lt;=21,Table4[[#This Row],[Rating]]&gt;=85,Table4[[#This Row],[Height (cm)]]&gt;=187),"minimum","")</f>
        <v/>
      </c>
    </row>
    <row r="1353" spans="10:18" x14ac:dyDescent="0.25">
      <c r="J1353" t="s">
        <v>1217</v>
      </c>
      <c r="K1353">
        <v>26</v>
      </c>
      <c r="L1353">
        <v>74</v>
      </c>
      <c r="M1353">
        <v>178</v>
      </c>
      <c r="N1353">
        <v>70</v>
      </c>
      <c r="O1353" t="s">
        <v>2816</v>
      </c>
      <c r="P1353" s="16">
        <v>5000000</v>
      </c>
      <c r="Q1353" s="17" t="str">
        <f>IF(AND(Table4[[#This Row],[Age]]&lt;=28,Table4[[#This Row],[Prefered foot]]="left",Table4[[#This Row],[Value]]&lt;10000000),"candidate","rejected")</f>
        <v>rejected</v>
      </c>
      <c r="R1353" s="17" t="str">
        <f>IF(OR(Table4[[#This Row],[Age]]&lt;=21,Table4[[#This Row],[Rating]]&gt;=85,Table4[[#This Row],[Height (cm)]]&gt;=187),"minimum","")</f>
        <v/>
      </c>
    </row>
    <row r="1354" spans="10:18" x14ac:dyDescent="0.25">
      <c r="J1354" t="s">
        <v>1218</v>
      </c>
      <c r="K1354">
        <v>29</v>
      </c>
      <c r="L1354">
        <v>80</v>
      </c>
      <c r="M1354">
        <v>180</v>
      </c>
      <c r="N1354">
        <v>71</v>
      </c>
      <c r="O1354" t="s">
        <v>2816</v>
      </c>
      <c r="P1354" s="16">
        <v>17500000</v>
      </c>
      <c r="Q1354" s="17" t="str">
        <f>IF(AND(Table4[[#This Row],[Age]]&lt;=28,Table4[[#This Row],[Prefered foot]]="left",Table4[[#This Row],[Value]]&lt;10000000),"candidate","rejected")</f>
        <v>rejected</v>
      </c>
      <c r="R1354" s="17" t="str">
        <f>IF(OR(Table4[[#This Row],[Age]]&lt;=21,Table4[[#This Row],[Rating]]&gt;=85,Table4[[#This Row],[Height (cm)]]&gt;=187),"minimum","")</f>
        <v/>
      </c>
    </row>
    <row r="1355" spans="10:18" x14ac:dyDescent="0.25">
      <c r="J1355" t="s">
        <v>1219</v>
      </c>
      <c r="K1355">
        <v>26</v>
      </c>
      <c r="L1355">
        <v>76</v>
      </c>
      <c r="M1355">
        <v>186</v>
      </c>
      <c r="N1355">
        <v>76</v>
      </c>
      <c r="O1355" t="s">
        <v>2816</v>
      </c>
      <c r="P1355" s="16">
        <v>8000000</v>
      </c>
      <c r="Q1355" s="17" t="str">
        <f>IF(AND(Table4[[#This Row],[Age]]&lt;=28,Table4[[#This Row],[Prefered foot]]="left",Table4[[#This Row],[Value]]&lt;10000000),"candidate","rejected")</f>
        <v>rejected</v>
      </c>
      <c r="R1355" s="17" t="str">
        <f>IF(OR(Table4[[#This Row],[Age]]&lt;=21,Table4[[#This Row],[Rating]]&gt;=85,Table4[[#This Row],[Height (cm)]]&gt;=187),"minimum","")</f>
        <v/>
      </c>
    </row>
    <row r="1356" spans="10:18" x14ac:dyDescent="0.25">
      <c r="J1356" t="s">
        <v>1220</v>
      </c>
      <c r="K1356">
        <v>26</v>
      </c>
      <c r="L1356">
        <v>80</v>
      </c>
      <c r="M1356">
        <v>183</v>
      </c>
      <c r="N1356">
        <v>79</v>
      </c>
      <c r="O1356" t="s">
        <v>2816</v>
      </c>
      <c r="P1356" s="16">
        <v>22500000</v>
      </c>
      <c r="Q1356" s="17" t="str">
        <f>IF(AND(Table4[[#This Row],[Age]]&lt;=28,Table4[[#This Row],[Prefered foot]]="left",Table4[[#This Row],[Value]]&lt;10000000),"candidate","rejected")</f>
        <v>rejected</v>
      </c>
      <c r="R1356" s="17" t="str">
        <f>IF(OR(Table4[[#This Row],[Age]]&lt;=21,Table4[[#This Row],[Rating]]&gt;=85,Table4[[#This Row],[Height (cm)]]&gt;=187),"minimum","")</f>
        <v/>
      </c>
    </row>
    <row r="1357" spans="10:18" x14ac:dyDescent="0.25">
      <c r="J1357" t="s">
        <v>1221</v>
      </c>
      <c r="K1357">
        <v>25</v>
      </c>
      <c r="L1357">
        <v>78</v>
      </c>
      <c r="M1357">
        <v>182</v>
      </c>
      <c r="N1357">
        <v>86</v>
      </c>
      <c r="O1357" t="s">
        <v>2817</v>
      </c>
      <c r="P1357" s="16">
        <v>19000000</v>
      </c>
      <c r="Q1357" s="17" t="str">
        <f>IF(AND(Table4[[#This Row],[Age]]&lt;=28,Table4[[#This Row],[Prefered foot]]="left",Table4[[#This Row],[Value]]&lt;10000000),"candidate","rejected")</f>
        <v>rejected</v>
      </c>
      <c r="R1357" s="17" t="str">
        <f>IF(OR(Table4[[#This Row],[Age]]&lt;=21,Table4[[#This Row],[Rating]]&gt;=85,Table4[[#This Row],[Height (cm)]]&gt;=187),"minimum","")</f>
        <v/>
      </c>
    </row>
    <row r="1358" spans="10:18" x14ac:dyDescent="0.25">
      <c r="J1358" t="s">
        <v>1059</v>
      </c>
      <c r="K1358">
        <v>25</v>
      </c>
      <c r="L1358">
        <v>73</v>
      </c>
      <c r="M1358">
        <v>193</v>
      </c>
      <c r="N1358">
        <v>89</v>
      </c>
      <c r="O1358" t="s">
        <v>2816</v>
      </c>
      <c r="P1358" s="16">
        <v>4099999.9999999995</v>
      </c>
      <c r="Q1358" s="17" t="str">
        <f>IF(AND(Table4[[#This Row],[Age]]&lt;=28,Table4[[#This Row],[Prefered foot]]="left",Table4[[#This Row],[Value]]&lt;10000000),"candidate","rejected")</f>
        <v>rejected</v>
      </c>
      <c r="R1358" s="17" t="str">
        <f>IF(OR(Table4[[#This Row],[Age]]&lt;=21,Table4[[#This Row],[Rating]]&gt;=85,Table4[[#This Row],[Height (cm)]]&gt;=187),"minimum","")</f>
        <v>minimum</v>
      </c>
    </row>
    <row r="1359" spans="10:18" x14ac:dyDescent="0.25">
      <c r="J1359" t="s">
        <v>1222</v>
      </c>
      <c r="K1359">
        <v>27</v>
      </c>
      <c r="L1359">
        <v>78</v>
      </c>
      <c r="M1359">
        <v>168</v>
      </c>
      <c r="N1359">
        <v>62</v>
      </c>
      <c r="O1359" t="s">
        <v>2816</v>
      </c>
      <c r="P1359" s="16">
        <v>15000000</v>
      </c>
      <c r="Q1359" s="17" t="str">
        <f>IF(AND(Table4[[#This Row],[Age]]&lt;=28,Table4[[#This Row],[Prefered foot]]="left",Table4[[#This Row],[Value]]&lt;10000000),"candidate","rejected")</f>
        <v>rejected</v>
      </c>
      <c r="R1359" s="17" t="str">
        <f>IF(OR(Table4[[#This Row],[Age]]&lt;=21,Table4[[#This Row],[Rating]]&gt;=85,Table4[[#This Row],[Height (cm)]]&gt;=187),"minimum","")</f>
        <v/>
      </c>
    </row>
    <row r="1360" spans="10:18" x14ac:dyDescent="0.25">
      <c r="J1360" t="s">
        <v>1063</v>
      </c>
      <c r="K1360">
        <v>26</v>
      </c>
      <c r="L1360">
        <v>77</v>
      </c>
      <c r="M1360">
        <v>191</v>
      </c>
      <c r="N1360">
        <v>84</v>
      </c>
      <c r="O1360" t="s">
        <v>2816</v>
      </c>
      <c r="P1360" s="16">
        <v>12000000</v>
      </c>
      <c r="Q1360" s="17" t="str">
        <f>IF(AND(Table4[[#This Row],[Age]]&lt;=28,Table4[[#This Row],[Prefered foot]]="left",Table4[[#This Row],[Value]]&lt;10000000),"candidate","rejected")</f>
        <v>rejected</v>
      </c>
      <c r="R1360" s="17" t="str">
        <f>IF(OR(Table4[[#This Row],[Age]]&lt;=21,Table4[[#This Row],[Rating]]&gt;=85,Table4[[#This Row],[Height (cm)]]&gt;=187),"minimum","")</f>
        <v>minimum</v>
      </c>
    </row>
    <row r="1361" spans="10:18" x14ac:dyDescent="0.25">
      <c r="J1361" t="s">
        <v>1223</v>
      </c>
      <c r="K1361">
        <v>26</v>
      </c>
      <c r="L1361">
        <v>80</v>
      </c>
      <c r="M1361">
        <v>181</v>
      </c>
      <c r="N1361">
        <v>77</v>
      </c>
      <c r="O1361" t="s">
        <v>2817</v>
      </c>
      <c r="P1361" s="16">
        <v>22500000</v>
      </c>
      <c r="Q1361" s="17" t="str">
        <f>IF(AND(Table4[[#This Row],[Age]]&lt;=28,Table4[[#This Row],[Prefered foot]]="left",Table4[[#This Row],[Value]]&lt;10000000),"candidate","rejected")</f>
        <v>rejected</v>
      </c>
      <c r="R1361" s="17" t="str">
        <f>IF(OR(Table4[[#This Row],[Age]]&lt;=21,Table4[[#This Row],[Rating]]&gt;=85,Table4[[#This Row],[Height (cm)]]&gt;=187),"minimum","")</f>
        <v/>
      </c>
    </row>
    <row r="1362" spans="10:18" x14ac:dyDescent="0.25">
      <c r="J1362" t="s">
        <v>1224</v>
      </c>
      <c r="K1362">
        <v>27</v>
      </c>
      <c r="L1362">
        <v>78</v>
      </c>
      <c r="M1362">
        <v>181</v>
      </c>
      <c r="N1362">
        <v>80</v>
      </c>
      <c r="O1362" t="s">
        <v>2816</v>
      </c>
      <c r="P1362" s="16">
        <v>15000000</v>
      </c>
      <c r="Q1362" s="17" t="str">
        <f>IF(AND(Table4[[#This Row],[Age]]&lt;=28,Table4[[#This Row],[Prefered foot]]="left",Table4[[#This Row],[Value]]&lt;10000000),"candidate","rejected")</f>
        <v>rejected</v>
      </c>
      <c r="R1362" s="17" t="str">
        <f>IF(OR(Table4[[#This Row],[Age]]&lt;=21,Table4[[#This Row],[Rating]]&gt;=85,Table4[[#This Row],[Height (cm)]]&gt;=187),"minimum","")</f>
        <v/>
      </c>
    </row>
    <row r="1363" spans="10:18" x14ac:dyDescent="0.25">
      <c r="J1363" t="s">
        <v>1225</v>
      </c>
      <c r="K1363">
        <v>23</v>
      </c>
      <c r="L1363">
        <v>82</v>
      </c>
      <c r="M1363">
        <v>183</v>
      </c>
      <c r="N1363">
        <v>77</v>
      </c>
      <c r="O1363" t="s">
        <v>2816</v>
      </c>
      <c r="P1363" s="16">
        <v>26000000</v>
      </c>
      <c r="Q1363" s="17" t="str">
        <f>IF(AND(Table4[[#This Row],[Age]]&lt;=28,Table4[[#This Row],[Prefered foot]]="left",Table4[[#This Row],[Value]]&lt;10000000),"candidate","rejected")</f>
        <v>rejected</v>
      </c>
      <c r="R1363" s="17" t="str">
        <f>IF(OR(Table4[[#This Row],[Age]]&lt;=21,Table4[[#This Row],[Rating]]&gt;=85,Table4[[#This Row],[Height (cm)]]&gt;=187),"minimum","")</f>
        <v/>
      </c>
    </row>
    <row r="1364" spans="10:18" x14ac:dyDescent="0.25">
      <c r="J1364" t="s">
        <v>1226</v>
      </c>
      <c r="K1364">
        <v>26</v>
      </c>
      <c r="L1364">
        <v>78</v>
      </c>
      <c r="M1364">
        <v>171</v>
      </c>
      <c r="N1364">
        <v>73</v>
      </c>
      <c r="O1364" t="s">
        <v>2816</v>
      </c>
      <c r="P1364" s="16">
        <v>16500000</v>
      </c>
      <c r="Q1364" s="17" t="str">
        <f>IF(AND(Table4[[#This Row],[Age]]&lt;=28,Table4[[#This Row],[Prefered foot]]="left",Table4[[#This Row],[Value]]&lt;10000000),"candidate","rejected")</f>
        <v>rejected</v>
      </c>
      <c r="R1364" s="17" t="str">
        <f>IF(OR(Table4[[#This Row],[Age]]&lt;=21,Table4[[#This Row],[Rating]]&gt;=85,Table4[[#This Row],[Height (cm)]]&gt;=187),"minimum","")</f>
        <v/>
      </c>
    </row>
    <row r="1365" spans="10:18" x14ac:dyDescent="0.25">
      <c r="J1365" t="s">
        <v>1227</v>
      </c>
      <c r="K1365">
        <v>29</v>
      </c>
      <c r="L1365">
        <v>80</v>
      </c>
      <c r="M1365">
        <v>174</v>
      </c>
      <c r="N1365">
        <v>70</v>
      </c>
      <c r="O1365" t="s">
        <v>2817</v>
      </c>
      <c r="P1365" s="16">
        <v>20500000</v>
      </c>
      <c r="Q1365" s="17" t="str">
        <f>IF(AND(Table4[[#This Row],[Age]]&lt;=28,Table4[[#This Row],[Prefered foot]]="left",Table4[[#This Row],[Value]]&lt;10000000),"candidate","rejected")</f>
        <v>rejected</v>
      </c>
      <c r="R1365" s="17" t="str">
        <f>IF(OR(Table4[[#This Row],[Age]]&lt;=21,Table4[[#This Row],[Rating]]&gt;=85,Table4[[#This Row],[Height (cm)]]&gt;=187),"minimum","")</f>
        <v/>
      </c>
    </row>
    <row r="1366" spans="10:18" x14ac:dyDescent="0.25">
      <c r="J1366" t="s">
        <v>1228</v>
      </c>
      <c r="K1366">
        <v>28</v>
      </c>
      <c r="L1366">
        <v>80</v>
      </c>
      <c r="M1366">
        <v>172</v>
      </c>
      <c r="N1366">
        <v>70</v>
      </c>
      <c r="O1366" t="s">
        <v>2817</v>
      </c>
      <c r="P1366" s="16">
        <v>19000000</v>
      </c>
      <c r="Q1366" s="17" t="str">
        <f>IF(AND(Table4[[#This Row],[Age]]&lt;=28,Table4[[#This Row],[Prefered foot]]="left",Table4[[#This Row],[Value]]&lt;10000000),"candidate","rejected")</f>
        <v>rejected</v>
      </c>
      <c r="R1366" s="17" t="str">
        <f>IF(OR(Table4[[#This Row],[Age]]&lt;=21,Table4[[#This Row],[Rating]]&gt;=85,Table4[[#This Row],[Height (cm)]]&gt;=187),"minimum","")</f>
        <v/>
      </c>
    </row>
    <row r="1367" spans="10:18" x14ac:dyDescent="0.25">
      <c r="J1367" t="s">
        <v>1229</v>
      </c>
      <c r="K1367">
        <v>27</v>
      </c>
      <c r="L1367">
        <v>69</v>
      </c>
      <c r="M1367">
        <v>182</v>
      </c>
      <c r="N1367">
        <v>78</v>
      </c>
      <c r="O1367" t="s">
        <v>2816</v>
      </c>
      <c r="P1367" s="16">
        <v>0</v>
      </c>
      <c r="Q1367" s="17" t="str">
        <f>IF(AND(Table4[[#This Row],[Age]]&lt;=28,Table4[[#This Row],[Prefered foot]]="left",Table4[[#This Row],[Value]]&lt;10000000),"candidate","rejected")</f>
        <v>rejected</v>
      </c>
      <c r="R1367" s="17" t="str">
        <f>IF(OR(Table4[[#This Row],[Age]]&lt;=21,Table4[[#This Row],[Rating]]&gt;=85,Table4[[#This Row],[Height (cm)]]&gt;=187),"minimum","")</f>
        <v/>
      </c>
    </row>
    <row r="1368" spans="10:18" x14ac:dyDescent="0.25">
      <c r="J1368" t="s">
        <v>1230</v>
      </c>
      <c r="K1368">
        <v>30</v>
      </c>
      <c r="L1368">
        <v>78</v>
      </c>
      <c r="M1368">
        <v>181</v>
      </c>
      <c r="N1368">
        <v>79</v>
      </c>
      <c r="O1368" t="s">
        <v>2817</v>
      </c>
      <c r="P1368" s="16">
        <v>13500000</v>
      </c>
      <c r="Q1368" s="17" t="str">
        <f>IF(AND(Table4[[#This Row],[Age]]&lt;=28,Table4[[#This Row],[Prefered foot]]="left",Table4[[#This Row],[Value]]&lt;10000000),"candidate","rejected")</f>
        <v>rejected</v>
      </c>
      <c r="R1368" s="17" t="str">
        <f>IF(OR(Table4[[#This Row],[Age]]&lt;=21,Table4[[#This Row],[Rating]]&gt;=85,Table4[[#This Row],[Height (cm)]]&gt;=187),"minimum","")</f>
        <v/>
      </c>
    </row>
    <row r="1369" spans="10:18" x14ac:dyDescent="0.25">
      <c r="J1369" t="s">
        <v>1231</v>
      </c>
      <c r="K1369">
        <v>27</v>
      </c>
      <c r="L1369">
        <v>77</v>
      </c>
      <c r="M1369">
        <v>179</v>
      </c>
      <c r="N1369">
        <v>77</v>
      </c>
      <c r="O1369" t="s">
        <v>2817</v>
      </c>
      <c r="P1369" s="16">
        <v>11000000</v>
      </c>
      <c r="Q1369" s="17" t="str">
        <f>IF(AND(Table4[[#This Row],[Age]]&lt;=28,Table4[[#This Row],[Prefered foot]]="left",Table4[[#This Row],[Value]]&lt;10000000),"candidate","rejected")</f>
        <v>rejected</v>
      </c>
      <c r="R1369" s="17" t="str">
        <f>IF(OR(Table4[[#This Row],[Age]]&lt;=21,Table4[[#This Row],[Rating]]&gt;=85,Table4[[#This Row],[Height (cm)]]&gt;=187),"minimum","")</f>
        <v/>
      </c>
    </row>
    <row r="1370" spans="10:18" x14ac:dyDescent="0.25">
      <c r="J1370" t="s">
        <v>1232</v>
      </c>
      <c r="K1370">
        <v>25</v>
      </c>
      <c r="L1370">
        <v>72</v>
      </c>
      <c r="M1370">
        <v>185</v>
      </c>
      <c r="N1370">
        <v>85</v>
      </c>
      <c r="O1370" t="s">
        <v>2816</v>
      </c>
      <c r="P1370" s="16">
        <v>2900000</v>
      </c>
      <c r="Q1370" s="17" t="str">
        <f>IF(AND(Table4[[#This Row],[Age]]&lt;=28,Table4[[#This Row],[Prefered foot]]="left",Table4[[#This Row],[Value]]&lt;10000000),"candidate","rejected")</f>
        <v>rejected</v>
      </c>
      <c r="R1370" s="17" t="str">
        <f>IF(OR(Table4[[#This Row],[Age]]&lt;=21,Table4[[#This Row],[Rating]]&gt;=85,Table4[[#This Row],[Height (cm)]]&gt;=187),"minimum","")</f>
        <v/>
      </c>
    </row>
    <row r="1371" spans="10:18" x14ac:dyDescent="0.25">
      <c r="J1371" t="s">
        <v>1233</v>
      </c>
      <c r="K1371">
        <v>28</v>
      </c>
      <c r="L1371">
        <v>75</v>
      </c>
      <c r="M1371">
        <v>173</v>
      </c>
      <c r="N1371">
        <v>71</v>
      </c>
      <c r="O1371" t="s">
        <v>2816</v>
      </c>
      <c r="P1371" s="16">
        <v>5500000</v>
      </c>
      <c r="Q1371" s="17" t="str">
        <f>IF(AND(Table4[[#This Row],[Age]]&lt;=28,Table4[[#This Row],[Prefered foot]]="left",Table4[[#This Row],[Value]]&lt;10000000),"candidate","rejected")</f>
        <v>rejected</v>
      </c>
      <c r="R1371" s="17" t="str">
        <f>IF(OR(Table4[[#This Row],[Age]]&lt;=21,Table4[[#This Row],[Rating]]&gt;=85,Table4[[#This Row],[Height (cm)]]&gt;=187),"minimum","")</f>
        <v/>
      </c>
    </row>
    <row r="1372" spans="10:18" x14ac:dyDescent="0.25">
      <c r="J1372" t="s">
        <v>1234</v>
      </c>
      <c r="K1372">
        <v>24</v>
      </c>
      <c r="L1372">
        <v>77</v>
      </c>
      <c r="M1372">
        <v>175</v>
      </c>
      <c r="N1372">
        <v>72</v>
      </c>
      <c r="O1372" t="s">
        <v>2816</v>
      </c>
      <c r="P1372" s="16">
        <v>12500000</v>
      </c>
      <c r="Q1372" s="17" t="str">
        <f>IF(AND(Table4[[#This Row],[Age]]&lt;=28,Table4[[#This Row],[Prefered foot]]="left",Table4[[#This Row],[Value]]&lt;10000000),"candidate","rejected")</f>
        <v>rejected</v>
      </c>
      <c r="R1372" s="17" t="str">
        <f>IF(OR(Table4[[#This Row],[Age]]&lt;=21,Table4[[#This Row],[Rating]]&gt;=85,Table4[[#This Row],[Height (cm)]]&gt;=187),"minimum","")</f>
        <v/>
      </c>
    </row>
    <row r="1373" spans="10:18" x14ac:dyDescent="0.25">
      <c r="J1373" t="s">
        <v>1235</v>
      </c>
      <c r="K1373">
        <v>29</v>
      </c>
      <c r="L1373">
        <v>76</v>
      </c>
      <c r="M1373">
        <v>190</v>
      </c>
      <c r="N1373">
        <v>79</v>
      </c>
      <c r="O1373" t="s">
        <v>2816</v>
      </c>
      <c r="P1373" s="16">
        <v>6000000</v>
      </c>
      <c r="Q1373" s="17" t="str">
        <f>IF(AND(Table4[[#This Row],[Age]]&lt;=28,Table4[[#This Row],[Prefered foot]]="left",Table4[[#This Row],[Value]]&lt;10000000),"candidate","rejected")</f>
        <v>rejected</v>
      </c>
      <c r="R1373" s="17" t="str">
        <f>IF(OR(Table4[[#This Row],[Age]]&lt;=21,Table4[[#This Row],[Rating]]&gt;=85,Table4[[#This Row],[Height (cm)]]&gt;=187),"minimum","")</f>
        <v>minimum</v>
      </c>
    </row>
    <row r="1374" spans="10:18" x14ac:dyDescent="0.25">
      <c r="J1374" t="s">
        <v>1236</v>
      </c>
      <c r="K1374">
        <v>26</v>
      </c>
      <c r="L1374">
        <v>79</v>
      </c>
      <c r="M1374">
        <v>183</v>
      </c>
      <c r="N1374">
        <v>73</v>
      </c>
      <c r="O1374" t="s">
        <v>2817</v>
      </c>
      <c r="P1374" s="16">
        <v>19000000</v>
      </c>
      <c r="Q1374" s="17" t="str">
        <f>IF(AND(Table4[[#This Row],[Age]]&lt;=28,Table4[[#This Row],[Prefered foot]]="left",Table4[[#This Row],[Value]]&lt;10000000),"candidate","rejected")</f>
        <v>rejected</v>
      </c>
      <c r="R1374" s="17" t="str">
        <f>IF(OR(Table4[[#This Row],[Age]]&lt;=21,Table4[[#This Row],[Rating]]&gt;=85,Table4[[#This Row],[Height (cm)]]&gt;=187),"minimum","")</f>
        <v/>
      </c>
    </row>
    <row r="1375" spans="10:18" x14ac:dyDescent="0.25">
      <c r="J1375" t="s">
        <v>1237</v>
      </c>
      <c r="K1375">
        <v>25</v>
      </c>
      <c r="L1375">
        <v>83</v>
      </c>
      <c r="M1375">
        <v>191</v>
      </c>
      <c r="N1375">
        <v>77</v>
      </c>
      <c r="O1375" t="s">
        <v>2816</v>
      </c>
      <c r="P1375" s="16">
        <v>37000000</v>
      </c>
      <c r="Q1375" s="17" t="str">
        <f>IF(AND(Table4[[#This Row],[Age]]&lt;=28,Table4[[#This Row],[Prefered foot]]="left",Table4[[#This Row],[Value]]&lt;10000000),"candidate","rejected")</f>
        <v>rejected</v>
      </c>
      <c r="R1375" s="17" t="str">
        <f>IF(OR(Table4[[#This Row],[Age]]&lt;=21,Table4[[#This Row],[Rating]]&gt;=85,Table4[[#This Row],[Height (cm)]]&gt;=187),"minimum","")</f>
        <v>minimum</v>
      </c>
    </row>
    <row r="1376" spans="10:18" x14ac:dyDescent="0.25">
      <c r="J1376" t="s">
        <v>1238</v>
      </c>
      <c r="K1376">
        <v>26</v>
      </c>
      <c r="L1376">
        <v>78</v>
      </c>
      <c r="M1376">
        <v>180</v>
      </c>
      <c r="N1376">
        <v>76</v>
      </c>
      <c r="O1376" t="s">
        <v>2816</v>
      </c>
      <c r="P1376" s="16">
        <v>16500000</v>
      </c>
      <c r="Q1376" s="17" t="str">
        <f>IF(AND(Table4[[#This Row],[Age]]&lt;=28,Table4[[#This Row],[Prefered foot]]="left",Table4[[#This Row],[Value]]&lt;10000000),"candidate","rejected")</f>
        <v>rejected</v>
      </c>
      <c r="R1376" s="17" t="str">
        <f>IF(OR(Table4[[#This Row],[Age]]&lt;=21,Table4[[#This Row],[Rating]]&gt;=85,Table4[[#This Row],[Height (cm)]]&gt;=187),"minimum","")</f>
        <v/>
      </c>
    </row>
    <row r="1377" spans="10:18" x14ac:dyDescent="0.25">
      <c r="J1377" t="s">
        <v>1239</v>
      </c>
      <c r="K1377">
        <v>25</v>
      </c>
      <c r="L1377">
        <v>70</v>
      </c>
      <c r="M1377">
        <v>187</v>
      </c>
      <c r="N1377">
        <v>80</v>
      </c>
      <c r="O1377" t="s">
        <v>2816</v>
      </c>
      <c r="P1377" s="16">
        <v>1900000</v>
      </c>
      <c r="Q1377" s="17" t="str">
        <f>IF(AND(Table4[[#This Row],[Age]]&lt;=28,Table4[[#This Row],[Prefered foot]]="left",Table4[[#This Row],[Value]]&lt;10000000),"candidate","rejected")</f>
        <v>rejected</v>
      </c>
      <c r="R1377" s="17" t="str">
        <f>IF(OR(Table4[[#This Row],[Age]]&lt;=21,Table4[[#This Row],[Rating]]&gt;=85,Table4[[#This Row],[Height (cm)]]&gt;=187),"minimum","")</f>
        <v>minimum</v>
      </c>
    </row>
    <row r="1378" spans="10:18" x14ac:dyDescent="0.25">
      <c r="J1378" t="s">
        <v>1240</v>
      </c>
      <c r="K1378">
        <v>25</v>
      </c>
      <c r="L1378">
        <v>71</v>
      </c>
      <c r="M1378">
        <v>183</v>
      </c>
      <c r="N1378">
        <v>83</v>
      </c>
      <c r="O1378" t="s">
        <v>2816</v>
      </c>
      <c r="P1378" s="16">
        <v>2100000</v>
      </c>
      <c r="Q1378" s="17" t="str">
        <f>IF(AND(Table4[[#This Row],[Age]]&lt;=28,Table4[[#This Row],[Prefered foot]]="left",Table4[[#This Row],[Value]]&lt;10000000),"candidate","rejected")</f>
        <v>rejected</v>
      </c>
      <c r="R1378" s="17" t="str">
        <f>IF(OR(Table4[[#This Row],[Age]]&lt;=21,Table4[[#This Row],[Rating]]&gt;=85,Table4[[#This Row],[Height (cm)]]&gt;=187),"minimum","")</f>
        <v/>
      </c>
    </row>
    <row r="1379" spans="10:18" x14ac:dyDescent="0.25">
      <c r="J1379" t="s">
        <v>1241</v>
      </c>
      <c r="K1379">
        <v>25</v>
      </c>
      <c r="L1379">
        <v>80</v>
      </c>
      <c r="M1379">
        <v>185</v>
      </c>
      <c r="N1379">
        <v>72</v>
      </c>
      <c r="O1379" t="s">
        <v>2816</v>
      </c>
      <c r="P1379" s="16">
        <v>25000000</v>
      </c>
      <c r="Q1379" s="17" t="str">
        <f>IF(AND(Table4[[#This Row],[Age]]&lt;=28,Table4[[#This Row],[Prefered foot]]="left",Table4[[#This Row],[Value]]&lt;10000000),"candidate","rejected")</f>
        <v>rejected</v>
      </c>
      <c r="R1379" s="17" t="str">
        <f>IF(OR(Table4[[#This Row],[Age]]&lt;=21,Table4[[#This Row],[Rating]]&gt;=85,Table4[[#This Row],[Height (cm)]]&gt;=187),"minimum","")</f>
        <v/>
      </c>
    </row>
    <row r="1380" spans="10:18" x14ac:dyDescent="0.25">
      <c r="J1380" t="s">
        <v>1242</v>
      </c>
      <c r="K1380">
        <v>25</v>
      </c>
      <c r="L1380">
        <v>75</v>
      </c>
      <c r="M1380">
        <v>175</v>
      </c>
      <c r="N1380">
        <v>70</v>
      </c>
      <c r="O1380" t="s">
        <v>2816</v>
      </c>
      <c r="P1380" s="16">
        <v>8000000</v>
      </c>
      <c r="Q1380" s="17" t="str">
        <f>IF(AND(Table4[[#This Row],[Age]]&lt;=28,Table4[[#This Row],[Prefered foot]]="left",Table4[[#This Row],[Value]]&lt;10000000),"candidate","rejected")</f>
        <v>rejected</v>
      </c>
      <c r="R1380" s="17" t="str">
        <f>IF(OR(Table4[[#This Row],[Age]]&lt;=21,Table4[[#This Row],[Rating]]&gt;=85,Table4[[#This Row],[Height (cm)]]&gt;=187),"minimum","")</f>
        <v/>
      </c>
    </row>
    <row r="1381" spans="10:18" x14ac:dyDescent="0.25">
      <c r="J1381" t="s">
        <v>1243</v>
      </c>
      <c r="K1381">
        <v>26</v>
      </c>
      <c r="L1381">
        <v>77</v>
      </c>
      <c r="M1381">
        <v>185</v>
      </c>
      <c r="N1381">
        <v>77</v>
      </c>
      <c r="O1381" t="s">
        <v>2816</v>
      </c>
      <c r="P1381" s="16">
        <v>12500000</v>
      </c>
      <c r="Q1381" s="17" t="str">
        <f>IF(AND(Table4[[#This Row],[Age]]&lt;=28,Table4[[#This Row],[Prefered foot]]="left",Table4[[#This Row],[Value]]&lt;10000000),"candidate","rejected")</f>
        <v>rejected</v>
      </c>
      <c r="R1381" s="17" t="str">
        <f>IF(OR(Table4[[#This Row],[Age]]&lt;=21,Table4[[#This Row],[Rating]]&gt;=85,Table4[[#This Row],[Height (cm)]]&gt;=187),"minimum","")</f>
        <v/>
      </c>
    </row>
    <row r="1382" spans="10:18" x14ac:dyDescent="0.25">
      <c r="J1382" t="s">
        <v>1244</v>
      </c>
      <c r="K1382">
        <v>36</v>
      </c>
      <c r="L1382">
        <v>76</v>
      </c>
      <c r="M1382">
        <v>187</v>
      </c>
      <c r="N1382">
        <v>90</v>
      </c>
      <c r="O1382" t="s">
        <v>2816</v>
      </c>
      <c r="P1382" s="16">
        <v>1000000</v>
      </c>
      <c r="Q1382" s="17" t="str">
        <f>IF(AND(Table4[[#This Row],[Age]]&lt;=28,Table4[[#This Row],[Prefered foot]]="left",Table4[[#This Row],[Value]]&lt;10000000),"candidate","rejected")</f>
        <v>rejected</v>
      </c>
      <c r="R1382" s="17" t="str">
        <f>IF(OR(Table4[[#This Row],[Age]]&lt;=21,Table4[[#This Row],[Rating]]&gt;=85,Table4[[#This Row],[Height (cm)]]&gt;=187),"minimum","")</f>
        <v>minimum</v>
      </c>
    </row>
    <row r="1383" spans="10:18" x14ac:dyDescent="0.25">
      <c r="J1383" t="s">
        <v>1245</v>
      </c>
      <c r="K1383">
        <v>17</v>
      </c>
      <c r="L1383">
        <v>63</v>
      </c>
      <c r="M1383">
        <v>183</v>
      </c>
      <c r="N1383">
        <v>69</v>
      </c>
      <c r="O1383" t="s">
        <v>2817</v>
      </c>
      <c r="P1383" s="16">
        <v>1300000</v>
      </c>
      <c r="Q1383" s="17" t="str">
        <f>IF(AND(Table4[[#This Row],[Age]]&lt;=28,Table4[[#This Row],[Prefered foot]]="left",Table4[[#This Row],[Value]]&lt;10000000),"candidate","rejected")</f>
        <v>candidate</v>
      </c>
      <c r="R1383" s="17" t="str">
        <f>IF(OR(Table4[[#This Row],[Age]]&lt;=21,Table4[[#This Row],[Rating]]&gt;=85,Table4[[#This Row],[Height (cm)]]&gt;=187),"minimum","")</f>
        <v>minimum</v>
      </c>
    </row>
    <row r="1384" spans="10:18" x14ac:dyDescent="0.25">
      <c r="J1384" t="s">
        <v>1246</v>
      </c>
      <c r="K1384">
        <v>34</v>
      </c>
      <c r="L1384">
        <v>75</v>
      </c>
      <c r="M1384">
        <v>172</v>
      </c>
      <c r="N1384">
        <v>70</v>
      </c>
      <c r="O1384" t="s">
        <v>2816</v>
      </c>
      <c r="P1384" s="16">
        <v>2100000</v>
      </c>
      <c r="Q1384" s="17" t="str">
        <f>IF(AND(Table4[[#This Row],[Age]]&lt;=28,Table4[[#This Row],[Prefered foot]]="left",Table4[[#This Row],[Value]]&lt;10000000),"candidate","rejected")</f>
        <v>rejected</v>
      </c>
      <c r="R1384" s="17" t="str">
        <f>IF(OR(Table4[[#This Row],[Age]]&lt;=21,Table4[[#This Row],[Rating]]&gt;=85,Table4[[#This Row],[Height (cm)]]&gt;=187),"minimum","")</f>
        <v/>
      </c>
    </row>
    <row r="1385" spans="10:18" x14ac:dyDescent="0.25">
      <c r="J1385" t="s">
        <v>1247</v>
      </c>
      <c r="K1385">
        <v>36</v>
      </c>
      <c r="L1385">
        <v>81</v>
      </c>
      <c r="M1385">
        <v>189</v>
      </c>
      <c r="N1385">
        <v>88</v>
      </c>
      <c r="O1385" t="s">
        <v>2816</v>
      </c>
      <c r="P1385" s="16">
        <v>2900000</v>
      </c>
      <c r="Q1385" s="17" t="str">
        <f>IF(AND(Table4[[#This Row],[Age]]&lt;=28,Table4[[#This Row],[Prefered foot]]="left",Table4[[#This Row],[Value]]&lt;10000000),"candidate","rejected")</f>
        <v>rejected</v>
      </c>
      <c r="R1385" s="17" t="str">
        <f>IF(OR(Table4[[#This Row],[Age]]&lt;=21,Table4[[#This Row],[Rating]]&gt;=85,Table4[[#This Row],[Height (cm)]]&gt;=187),"minimum","")</f>
        <v>minimum</v>
      </c>
    </row>
    <row r="1386" spans="10:18" x14ac:dyDescent="0.25">
      <c r="J1386" t="s">
        <v>1248</v>
      </c>
      <c r="K1386">
        <v>32</v>
      </c>
      <c r="L1386">
        <v>81</v>
      </c>
      <c r="M1386">
        <v>185</v>
      </c>
      <c r="N1386">
        <v>82</v>
      </c>
      <c r="O1386" t="s">
        <v>2817</v>
      </c>
      <c r="P1386" s="16">
        <v>20500000</v>
      </c>
      <c r="Q1386" s="17" t="str">
        <f>IF(AND(Table4[[#This Row],[Age]]&lt;=28,Table4[[#This Row],[Prefered foot]]="left",Table4[[#This Row],[Value]]&lt;10000000),"candidate","rejected")</f>
        <v>rejected</v>
      </c>
      <c r="R1386" s="17" t="str">
        <f>IF(OR(Table4[[#This Row],[Age]]&lt;=21,Table4[[#This Row],[Rating]]&gt;=85,Table4[[#This Row],[Height (cm)]]&gt;=187),"minimum","")</f>
        <v/>
      </c>
    </row>
    <row r="1387" spans="10:18" x14ac:dyDescent="0.25">
      <c r="J1387" t="s">
        <v>1249</v>
      </c>
      <c r="K1387">
        <v>36</v>
      </c>
      <c r="L1387">
        <v>77</v>
      </c>
      <c r="M1387">
        <v>180</v>
      </c>
      <c r="N1387">
        <v>75</v>
      </c>
      <c r="O1387" t="s">
        <v>2816</v>
      </c>
      <c r="P1387" s="16">
        <v>3300000</v>
      </c>
      <c r="Q1387" s="17" t="str">
        <f>IF(AND(Table4[[#This Row],[Age]]&lt;=28,Table4[[#This Row],[Prefered foot]]="left",Table4[[#This Row],[Value]]&lt;10000000),"candidate","rejected")</f>
        <v>rejected</v>
      </c>
      <c r="R1387" s="17" t="str">
        <f>IF(OR(Table4[[#This Row],[Age]]&lt;=21,Table4[[#This Row],[Rating]]&gt;=85,Table4[[#This Row],[Height (cm)]]&gt;=187),"minimum","")</f>
        <v/>
      </c>
    </row>
    <row r="1388" spans="10:18" x14ac:dyDescent="0.25">
      <c r="J1388" t="s">
        <v>1250</v>
      </c>
      <c r="K1388">
        <v>32</v>
      </c>
      <c r="L1388">
        <v>80</v>
      </c>
      <c r="M1388">
        <v>189</v>
      </c>
      <c r="N1388">
        <v>86</v>
      </c>
      <c r="O1388" t="s">
        <v>2816</v>
      </c>
      <c r="P1388" s="16">
        <v>17000000</v>
      </c>
      <c r="Q1388" s="17" t="str">
        <f>IF(AND(Table4[[#This Row],[Age]]&lt;=28,Table4[[#This Row],[Prefered foot]]="left",Table4[[#This Row],[Value]]&lt;10000000),"candidate","rejected")</f>
        <v>rejected</v>
      </c>
      <c r="R1388" s="17" t="str">
        <f>IF(OR(Table4[[#This Row],[Age]]&lt;=21,Table4[[#This Row],[Rating]]&gt;=85,Table4[[#This Row],[Height (cm)]]&gt;=187),"minimum","")</f>
        <v>minimum</v>
      </c>
    </row>
    <row r="1389" spans="10:18" x14ac:dyDescent="0.25">
      <c r="J1389" t="s">
        <v>1251</v>
      </c>
      <c r="K1389">
        <v>31</v>
      </c>
      <c r="L1389">
        <v>82</v>
      </c>
      <c r="M1389">
        <v>189</v>
      </c>
      <c r="N1389">
        <v>83</v>
      </c>
      <c r="O1389" t="s">
        <v>2816</v>
      </c>
      <c r="P1389" s="16">
        <v>16000000</v>
      </c>
      <c r="Q1389" s="17" t="str">
        <f>IF(AND(Table4[[#This Row],[Age]]&lt;=28,Table4[[#This Row],[Prefered foot]]="left",Table4[[#This Row],[Value]]&lt;10000000),"candidate","rejected")</f>
        <v>rejected</v>
      </c>
      <c r="R1389" s="17" t="str">
        <f>IF(OR(Table4[[#This Row],[Age]]&lt;=21,Table4[[#This Row],[Rating]]&gt;=85,Table4[[#This Row],[Height (cm)]]&gt;=187),"minimum","")</f>
        <v>minimum</v>
      </c>
    </row>
    <row r="1390" spans="10:18" x14ac:dyDescent="0.25">
      <c r="J1390" t="s">
        <v>1252</v>
      </c>
      <c r="K1390">
        <v>35</v>
      </c>
      <c r="L1390">
        <v>79</v>
      </c>
      <c r="M1390">
        <v>179</v>
      </c>
      <c r="N1390">
        <v>72</v>
      </c>
      <c r="O1390" t="s">
        <v>2816</v>
      </c>
      <c r="P1390" s="16">
        <v>7000000</v>
      </c>
      <c r="Q1390" s="17" t="str">
        <f>IF(AND(Table4[[#This Row],[Age]]&lt;=28,Table4[[#This Row],[Prefered foot]]="left",Table4[[#This Row],[Value]]&lt;10000000),"candidate","rejected")</f>
        <v>rejected</v>
      </c>
      <c r="R1390" s="17" t="str">
        <f>IF(OR(Table4[[#This Row],[Age]]&lt;=21,Table4[[#This Row],[Rating]]&gt;=85,Table4[[#This Row],[Height (cm)]]&gt;=187),"minimum","")</f>
        <v/>
      </c>
    </row>
    <row r="1391" spans="10:18" x14ac:dyDescent="0.25">
      <c r="J1391" t="s">
        <v>1253</v>
      </c>
      <c r="K1391">
        <v>30</v>
      </c>
      <c r="L1391">
        <v>70</v>
      </c>
      <c r="M1391">
        <v>185</v>
      </c>
      <c r="N1391">
        <v>71</v>
      </c>
      <c r="O1391" t="s">
        <v>2816</v>
      </c>
      <c r="P1391" s="16">
        <v>1300000</v>
      </c>
      <c r="Q1391" s="17" t="str">
        <f>IF(AND(Table4[[#This Row],[Age]]&lt;=28,Table4[[#This Row],[Prefered foot]]="left",Table4[[#This Row],[Value]]&lt;10000000),"candidate","rejected")</f>
        <v>rejected</v>
      </c>
      <c r="R1391" s="17" t="str">
        <f>IF(OR(Table4[[#This Row],[Age]]&lt;=21,Table4[[#This Row],[Rating]]&gt;=85,Table4[[#This Row],[Height (cm)]]&gt;=187),"minimum","")</f>
        <v/>
      </c>
    </row>
    <row r="1392" spans="10:18" x14ac:dyDescent="0.25">
      <c r="J1392" t="s">
        <v>1254</v>
      </c>
      <c r="K1392">
        <v>32</v>
      </c>
      <c r="L1392">
        <v>76</v>
      </c>
      <c r="M1392">
        <v>186</v>
      </c>
      <c r="N1392">
        <v>84</v>
      </c>
      <c r="O1392" t="s">
        <v>2817</v>
      </c>
      <c r="P1392" s="16">
        <v>6000000</v>
      </c>
      <c r="Q1392" s="17" t="str">
        <f>IF(AND(Table4[[#This Row],[Age]]&lt;=28,Table4[[#This Row],[Prefered foot]]="left",Table4[[#This Row],[Value]]&lt;10000000),"candidate","rejected")</f>
        <v>rejected</v>
      </c>
      <c r="R1392" s="17" t="str">
        <f>IF(OR(Table4[[#This Row],[Age]]&lt;=21,Table4[[#This Row],[Rating]]&gt;=85,Table4[[#This Row],[Height (cm)]]&gt;=187),"minimum","")</f>
        <v/>
      </c>
    </row>
    <row r="1393" spans="10:18" x14ac:dyDescent="0.25">
      <c r="J1393" t="s">
        <v>1255</v>
      </c>
      <c r="K1393">
        <v>30</v>
      </c>
      <c r="L1393">
        <v>73</v>
      </c>
      <c r="M1393">
        <v>192</v>
      </c>
      <c r="N1393">
        <v>90</v>
      </c>
      <c r="O1393" t="s">
        <v>2817</v>
      </c>
      <c r="P1393" s="16">
        <v>2300000</v>
      </c>
      <c r="Q1393" s="17" t="str">
        <f>IF(AND(Table4[[#This Row],[Age]]&lt;=28,Table4[[#This Row],[Prefered foot]]="left",Table4[[#This Row],[Value]]&lt;10000000),"candidate","rejected")</f>
        <v>rejected</v>
      </c>
      <c r="R1393" s="17" t="str">
        <f>IF(OR(Table4[[#This Row],[Age]]&lt;=21,Table4[[#This Row],[Rating]]&gt;=85,Table4[[#This Row],[Height (cm)]]&gt;=187),"minimum","")</f>
        <v>minimum</v>
      </c>
    </row>
    <row r="1394" spans="10:18" x14ac:dyDescent="0.25">
      <c r="J1394" t="s">
        <v>1256</v>
      </c>
      <c r="K1394">
        <v>30</v>
      </c>
      <c r="L1394">
        <v>88</v>
      </c>
      <c r="M1394">
        <v>188</v>
      </c>
      <c r="N1394">
        <v>87</v>
      </c>
      <c r="O1394" t="s">
        <v>2816</v>
      </c>
      <c r="P1394" s="16">
        <v>61000000</v>
      </c>
      <c r="Q1394" s="17" t="str">
        <f>IF(AND(Table4[[#This Row],[Age]]&lt;=28,Table4[[#This Row],[Prefered foot]]="left",Table4[[#This Row],[Value]]&lt;10000000),"candidate","rejected")</f>
        <v>rejected</v>
      </c>
      <c r="R1394" s="17" t="str">
        <f>IF(OR(Table4[[#This Row],[Age]]&lt;=21,Table4[[#This Row],[Rating]]&gt;=85,Table4[[#This Row],[Height (cm)]]&gt;=187),"minimum","")</f>
        <v>minimum</v>
      </c>
    </row>
    <row r="1395" spans="10:18" x14ac:dyDescent="0.25">
      <c r="J1395" t="s">
        <v>1257</v>
      </c>
      <c r="K1395">
        <v>32</v>
      </c>
      <c r="L1395">
        <v>77</v>
      </c>
      <c r="M1395">
        <v>185</v>
      </c>
      <c r="N1395">
        <v>72</v>
      </c>
      <c r="O1395" t="s">
        <v>2816</v>
      </c>
      <c r="P1395" s="16">
        <v>7000000</v>
      </c>
      <c r="Q1395" s="17" t="str">
        <f>IF(AND(Table4[[#This Row],[Age]]&lt;=28,Table4[[#This Row],[Prefered foot]]="left",Table4[[#This Row],[Value]]&lt;10000000),"candidate","rejected")</f>
        <v>rejected</v>
      </c>
      <c r="R1395" s="17" t="str">
        <f>IF(OR(Table4[[#This Row],[Age]]&lt;=21,Table4[[#This Row],[Rating]]&gt;=85,Table4[[#This Row],[Height (cm)]]&gt;=187),"minimum","")</f>
        <v/>
      </c>
    </row>
    <row r="1396" spans="10:18" x14ac:dyDescent="0.25">
      <c r="J1396" t="s">
        <v>1258</v>
      </c>
      <c r="K1396">
        <v>32</v>
      </c>
      <c r="L1396">
        <v>86</v>
      </c>
      <c r="M1396">
        <v>179</v>
      </c>
      <c r="N1396">
        <v>67</v>
      </c>
      <c r="O1396" t="s">
        <v>2817</v>
      </c>
      <c r="P1396" s="16">
        <v>54000000</v>
      </c>
      <c r="Q1396" s="17" t="str">
        <f>IF(AND(Table4[[#This Row],[Age]]&lt;=28,Table4[[#This Row],[Prefered foot]]="left",Table4[[#This Row],[Value]]&lt;10000000),"candidate","rejected")</f>
        <v>rejected</v>
      </c>
      <c r="R1396" s="17" t="str">
        <f>IF(OR(Table4[[#This Row],[Age]]&lt;=21,Table4[[#This Row],[Rating]]&gt;=85,Table4[[#This Row],[Height (cm)]]&gt;=187),"minimum","")</f>
        <v>minimum</v>
      </c>
    </row>
    <row r="1397" spans="10:18" x14ac:dyDescent="0.25">
      <c r="J1397" t="s">
        <v>1259</v>
      </c>
      <c r="K1397">
        <v>32</v>
      </c>
      <c r="L1397">
        <v>81</v>
      </c>
      <c r="M1397">
        <v>170</v>
      </c>
      <c r="N1397">
        <v>67</v>
      </c>
      <c r="O1397" t="s">
        <v>2817</v>
      </c>
      <c r="P1397" s="16">
        <v>18000000</v>
      </c>
      <c r="Q1397" s="17" t="str">
        <f>IF(AND(Table4[[#This Row],[Age]]&lt;=28,Table4[[#This Row],[Prefered foot]]="left",Table4[[#This Row],[Value]]&lt;10000000),"candidate","rejected")</f>
        <v>rejected</v>
      </c>
      <c r="R1397" s="17" t="str">
        <f>IF(OR(Table4[[#This Row],[Age]]&lt;=21,Table4[[#This Row],[Rating]]&gt;=85,Table4[[#This Row],[Height (cm)]]&gt;=187),"minimum","")</f>
        <v/>
      </c>
    </row>
    <row r="1398" spans="10:18" x14ac:dyDescent="0.25">
      <c r="J1398" t="s">
        <v>1260</v>
      </c>
      <c r="K1398">
        <v>30</v>
      </c>
      <c r="L1398">
        <v>83</v>
      </c>
      <c r="M1398">
        <v>186</v>
      </c>
      <c r="N1398">
        <v>87</v>
      </c>
      <c r="O1398" t="s">
        <v>2816</v>
      </c>
      <c r="P1398" s="16">
        <v>30000000</v>
      </c>
      <c r="Q1398" s="17" t="str">
        <f>IF(AND(Table4[[#This Row],[Age]]&lt;=28,Table4[[#This Row],[Prefered foot]]="left",Table4[[#This Row],[Value]]&lt;10000000),"candidate","rejected")</f>
        <v>rejected</v>
      </c>
      <c r="R1398" s="17" t="str">
        <f>IF(OR(Table4[[#This Row],[Age]]&lt;=21,Table4[[#This Row],[Rating]]&gt;=85,Table4[[#This Row],[Height (cm)]]&gt;=187),"minimum","")</f>
        <v/>
      </c>
    </row>
    <row r="1399" spans="10:18" x14ac:dyDescent="0.25">
      <c r="J1399" t="s">
        <v>1261</v>
      </c>
      <c r="K1399">
        <v>32</v>
      </c>
      <c r="L1399">
        <v>81</v>
      </c>
      <c r="M1399">
        <v>187</v>
      </c>
      <c r="N1399">
        <v>80</v>
      </c>
      <c r="O1399" t="s">
        <v>2816</v>
      </c>
      <c r="P1399" s="16">
        <v>16500000</v>
      </c>
      <c r="Q1399" s="17" t="str">
        <f>IF(AND(Table4[[#This Row],[Age]]&lt;=28,Table4[[#This Row],[Prefered foot]]="left",Table4[[#This Row],[Value]]&lt;10000000),"candidate","rejected")</f>
        <v>rejected</v>
      </c>
      <c r="R1399" s="17" t="str">
        <f>IF(OR(Table4[[#This Row],[Age]]&lt;=21,Table4[[#This Row],[Rating]]&gt;=85,Table4[[#This Row],[Height (cm)]]&gt;=187),"minimum","")</f>
        <v>minimum</v>
      </c>
    </row>
    <row r="1400" spans="10:18" x14ac:dyDescent="0.25">
      <c r="J1400" t="s">
        <v>1262</v>
      </c>
      <c r="K1400">
        <v>29</v>
      </c>
      <c r="L1400">
        <v>74</v>
      </c>
      <c r="M1400">
        <v>185</v>
      </c>
      <c r="N1400">
        <v>70</v>
      </c>
      <c r="O1400" t="s">
        <v>2817</v>
      </c>
      <c r="P1400" s="16">
        <v>3700000</v>
      </c>
      <c r="Q1400" s="17" t="str">
        <f>IF(AND(Table4[[#This Row],[Age]]&lt;=28,Table4[[#This Row],[Prefered foot]]="left",Table4[[#This Row],[Value]]&lt;10000000),"candidate","rejected")</f>
        <v>rejected</v>
      </c>
      <c r="R1400" s="17" t="str">
        <f>IF(OR(Table4[[#This Row],[Age]]&lt;=21,Table4[[#This Row],[Rating]]&gt;=85,Table4[[#This Row],[Height (cm)]]&gt;=187),"minimum","")</f>
        <v/>
      </c>
    </row>
    <row r="1401" spans="10:18" x14ac:dyDescent="0.25">
      <c r="J1401" t="s">
        <v>1263</v>
      </c>
      <c r="K1401">
        <v>32</v>
      </c>
      <c r="L1401">
        <v>75</v>
      </c>
      <c r="M1401">
        <v>188</v>
      </c>
      <c r="N1401">
        <v>81</v>
      </c>
      <c r="O1401" t="s">
        <v>2816</v>
      </c>
      <c r="P1401" s="16">
        <v>4600000</v>
      </c>
      <c r="Q1401" s="17" t="str">
        <f>IF(AND(Table4[[#This Row],[Age]]&lt;=28,Table4[[#This Row],[Prefered foot]]="left",Table4[[#This Row],[Value]]&lt;10000000),"candidate","rejected")</f>
        <v>rejected</v>
      </c>
      <c r="R1401" s="17" t="str">
        <f>IF(OR(Table4[[#This Row],[Age]]&lt;=21,Table4[[#This Row],[Rating]]&gt;=85,Table4[[#This Row],[Height (cm)]]&gt;=187),"minimum","")</f>
        <v>minimum</v>
      </c>
    </row>
    <row r="1402" spans="10:18" x14ac:dyDescent="0.25">
      <c r="J1402" t="s">
        <v>1264</v>
      </c>
      <c r="K1402">
        <v>31</v>
      </c>
      <c r="L1402">
        <v>81</v>
      </c>
      <c r="M1402">
        <v>196</v>
      </c>
      <c r="N1402">
        <v>90</v>
      </c>
      <c r="O1402" t="s">
        <v>2816</v>
      </c>
      <c r="P1402" s="16">
        <v>13500000</v>
      </c>
      <c r="Q1402" s="17" t="str">
        <f>IF(AND(Table4[[#This Row],[Age]]&lt;=28,Table4[[#This Row],[Prefered foot]]="left",Table4[[#This Row],[Value]]&lt;10000000),"candidate","rejected")</f>
        <v>rejected</v>
      </c>
      <c r="R1402" s="17" t="str">
        <f>IF(OR(Table4[[#This Row],[Age]]&lt;=21,Table4[[#This Row],[Rating]]&gt;=85,Table4[[#This Row],[Height (cm)]]&gt;=187),"minimum","")</f>
        <v>minimum</v>
      </c>
    </row>
    <row r="1403" spans="10:18" x14ac:dyDescent="0.25">
      <c r="J1403" t="s">
        <v>1037</v>
      </c>
      <c r="K1403">
        <v>29</v>
      </c>
      <c r="L1403">
        <v>77</v>
      </c>
      <c r="M1403">
        <v>182</v>
      </c>
      <c r="N1403">
        <v>75</v>
      </c>
      <c r="O1403" t="s">
        <v>2817</v>
      </c>
      <c r="P1403" s="16">
        <v>9000000</v>
      </c>
      <c r="Q1403" s="17" t="str">
        <f>IF(AND(Table4[[#This Row],[Age]]&lt;=28,Table4[[#This Row],[Prefered foot]]="left",Table4[[#This Row],[Value]]&lt;10000000),"candidate","rejected")</f>
        <v>rejected</v>
      </c>
      <c r="R1403" s="17" t="str">
        <f>IF(OR(Table4[[#This Row],[Age]]&lt;=21,Table4[[#This Row],[Rating]]&gt;=85,Table4[[#This Row],[Height (cm)]]&gt;=187),"minimum","")</f>
        <v/>
      </c>
    </row>
    <row r="1404" spans="10:18" x14ac:dyDescent="0.25">
      <c r="J1404" t="s">
        <v>1265</v>
      </c>
      <c r="K1404">
        <v>29</v>
      </c>
      <c r="L1404">
        <v>81</v>
      </c>
      <c r="M1404">
        <v>191</v>
      </c>
      <c r="N1404">
        <v>90</v>
      </c>
      <c r="O1404" t="s">
        <v>2816</v>
      </c>
      <c r="P1404" s="16">
        <v>25500000</v>
      </c>
      <c r="Q1404" s="17" t="str">
        <f>IF(AND(Table4[[#This Row],[Age]]&lt;=28,Table4[[#This Row],[Prefered foot]]="left",Table4[[#This Row],[Value]]&lt;10000000),"candidate","rejected")</f>
        <v>rejected</v>
      </c>
      <c r="R1404" s="17" t="str">
        <f>IF(OR(Table4[[#This Row],[Age]]&lt;=21,Table4[[#This Row],[Rating]]&gt;=85,Table4[[#This Row],[Height (cm)]]&gt;=187),"minimum","")</f>
        <v>minimum</v>
      </c>
    </row>
    <row r="1405" spans="10:18" x14ac:dyDescent="0.25">
      <c r="J1405" t="s">
        <v>1266</v>
      </c>
      <c r="K1405">
        <v>29</v>
      </c>
      <c r="L1405">
        <v>78</v>
      </c>
      <c r="M1405">
        <v>180</v>
      </c>
      <c r="N1405">
        <v>75</v>
      </c>
      <c r="O1405" t="s">
        <v>2816</v>
      </c>
      <c r="P1405" s="16">
        <v>13500000</v>
      </c>
      <c r="Q1405" s="17" t="str">
        <f>IF(AND(Table4[[#This Row],[Age]]&lt;=28,Table4[[#This Row],[Prefered foot]]="left",Table4[[#This Row],[Value]]&lt;10000000),"candidate","rejected")</f>
        <v>rejected</v>
      </c>
      <c r="R1405" s="17" t="str">
        <f>IF(OR(Table4[[#This Row],[Age]]&lt;=21,Table4[[#This Row],[Rating]]&gt;=85,Table4[[#This Row],[Height (cm)]]&gt;=187),"minimum","")</f>
        <v/>
      </c>
    </row>
    <row r="1406" spans="10:18" x14ac:dyDescent="0.25">
      <c r="J1406" t="s">
        <v>1267</v>
      </c>
      <c r="K1406">
        <v>29</v>
      </c>
      <c r="L1406">
        <v>73</v>
      </c>
      <c r="M1406">
        <v>163</v>
      </c>
      <c r="N1406">
        <v>70</v>
      </c>
      <c r="O1406" t="s">
        <v>2816</v>
      </c>
      <c r="P1406" s="16">
        <v>3000000</v>
      </c>
      <c r="Q1406" s="17" t="str">
        <f>IF(AND(Table4[[#This Row],[Age]]&lt;=28,Table4[[#This Row],[Prefered foot]]="left",Table4[[#This Row],[Value]]&lt;10000000),"candidate","rejected")</f>
        <v>rejected</v>
      </c>
      <c r="R1406" s="17" t="str">
        <f>IF(OR(Table4[[#This Row],[Age]]&lt;=21,Table4[[#This Row],[Rating]]&gt;=85,Table4[[#This Row],[Height (cm)]]&gt;=187),"minimum","")</f>
        <v/>
      </c>
    </row>
    <row r="1407" spans="10:18" x14ac:dyDescent="0.25">
      <c r="J1407" t="s">
        <v>1268</v>
      </c>
      <c r="K1407">
        <v>29</v>
      </c>
      <c r="L1407">
        <v>71</v>
      </c>
      <c r="M1407">
        <v>175</v>
      </c>
      <c r="N1407">
        <v>74</v>
      </c>
      <c r="O1407" t="s">
        <v>2816</v>
      </c>
      <c r="P1407" s="16">
        <v>1800000</v>
      </c>
      <c r="Q1407" s="17" t="str">
        <f>IF(AND(Table4[[#This Row],[Age]]&lt;=28,Table4[[#This Row],[Prefered foot]]="left",Table4[[#This Row],[Value]]&lt;10000000),"candidate","rejected")</f>
        <v>rejected</v>
      </c>
      <c r="R1407" s="17" t="str">
        <f>IF(OR(Table4[[#This Row],[Age]]&lt;=21,Table4[[#This Row],[Rating]]&gt;=85,Table4[[#This Row],[Height (cm)]]&gt;=187),"minimum","")</f>
        <v/>
      </c>
    </row>
    <row r="1408" spans="10:18" x14ac:dyDescent="0.25">
      <c r="J1408" t="s">
        <v>1269</v>
      </c>
      <c r="K1408">
        <v>30</v>
      </c>
      <c r="L1408">
        <v>83</v>
      </c>
      <c r="M1408">
        <v>184</v>
      </c>
      <c r="N1408">
        <v>84</v>
      </c>
      <c r="O1408" t="s">
        <v>2817</v>
      </c>
      <c r="P1408" s="16">
        <v>35000000</v>
      </c>
      <c r="Q1408" s="17" t="str">
        <f>IF(AND(Table4[[#This Row],[Age]]&lt;=28,Table4[[#This Row],[Prefered foot]]="left",Table4[[#This Row],[Value]]&lt;10000000),"candidate","rejected")</f>
        <v>rejected</v>
      </c>
      <c r="R1408" s="17" t="str">
        <f>IF(OR(Table4[[#This Row],[Age]]&lt;=21,Table4[[#This Row],[Rating]]&gt;=85,Table4[[#This Row],[Height (cm)]]&gt;=187),"minimum","")</f>
        <v/>
      </c>
    </row>
    <row r="1409" spans="10:18" x14ac:dyDescent="0.25">
      <c r="J1409" t="s">
        <v>1270</v>
      </c>
      <c r="K1409">
        <v>23</v>
      </c>
      <c r="L1409">
        <v>64</v>
      </c>
      <c r="M1409">
        <v>177</v>
      </c>
      <c r="N1409">
        <v>68</v>
      </c>
      <c r="O1409" t="s">
        <v>2816</v>
      </c>
      <c r="P1409" s="16">
        <v>0</v>
      </c>
      <c r="Q1409" s="17" t="str">
        <f>IF(AND(Table4[[#This Row],[Age]]&lt;=28,Table4[[#This Row],[Prefered foot]]="left",Table4[[#This Row],[Value]]&lt;10000000),"candidate","rejected")</f>
        <v>rejected</v>
      </c>
      <c r="R1409" s="17" t="str">
        <f>IF(OR(Table4[[#This Row],[Age]]&lt;=21,Table4[[#This Row],[Rating]]&gt;=85,Table4[[#This Row],[Height (cm)]]&gt;=187),"minimum","")</f>
        <v/>
      </c>
    </row>
    <row r="1410" spans="10:18" x14ac:dyDescent="0.25">
      <c r="J1410" t="s">
        <v>1271</v>
      </c>
      <c r="K1410">
        <v>20</v>
      </c>
      <c r="L1410">
        <v>70</v>
      </c>
      <c r="M1410">
        <v>186</v>
      </c>
      <c r="N1410">
        <v>78</v>
      </c>
      <c r="O1410" t="s">
        <v>2817</v>
      </c>
      <c r="P1410" s="16">
        <v>3700000</v>
      </c>
      <c r="Q1410" s="17" t="str">
        <f>IF(AND(Table4[[#This Row],[Age]]&lt;=28,Table4[[#This Row],[Prefered foot]]="left",Table4[[#This Row],[Value]]&lt;10000000),"candidate","rejected")</f>
        <v>candidate</v>
      </c>
      <c r="R1410" s="17" t="str">
        <f>IF(OR(Table4[[#This Row],[Age]]&lt;=21,Table4[[#This Row],[Rating]]&gt;=85,Table4[[#This Row],[Height (cm)]]&gt;=187),"minimum","")</f>
        <v>minimum</v>
      </c>
    </row>
    <row r="1411" spans="10:18" x14ac:dyDescent="0.25">
      <c r="J1411" t="s">
        <v>1272</v>
      </c>
      <c r="K1411">
        <v>19</v>
      </c>
      <c r="L1411">
        <v>66</v>
      </c>
      <c r="M1411">
        <v>190</v>
      </c>
      <c r="N1411">
        <v>84</v>
      </c>
      <c r="O1411" t="s">
        <v>2816</v>
      </c>
      <c r="P1411" s="16">
        <v>1900000</v>
      </c>
      <c r="Q1411" s="17" t="str">
        <f>IF(AND(Table4[[#This Row],[Age]]&lt;=28,Table4[[#This Row],[Prefered foot]]="left",Table4[[#This Row],[Value]]&lt;10000000),"candidate","rejected")</f>
        <v>rejected</v>
      </c>
      <c r="R1411" s="17" t="str">
        <f>IF(OR(Table4[[#This Row],[Age]]&lt;=21,Table4[[#This Row],[Rating]]&gt;=85,Table4[[#This Row],[Height (cm)]]&gt;=187),"minimum","")</f>
        <v>minimum</v>
      </c>
    </row>
    <row r="1412" spans="10:18" x14ac:dyDescent="0.25">
      <c r="J1412" t="s">
        <v>1273</v>
      </c>
      <c r="K1412">
        <v>19</v>
      </c>
      <c r="L1412">
        <v>70</v>
      </c>
      <c r="M1412">
        <v>172</v>
      </c>
      <c r="N1412">
        <v>66</v>
      </c>
      <c r="O1412" t="s">
        <v>2816</v>
      </c>
      <c r="P1412" s="16">
        <v>2400000</v>
      </c>
      <c r="Q1412" s="17" t="str">
        <f>IF(AND(Table4[[#This Row],[Age]]&lt;=28,Table4[[#This Row],[Prefered foot]]="left",Table4[[#This Row],[Value]]&lt;10000000),"candidate","rejected")</f>
        <v>rejected</v>
      </c>
      <c r="R1412" s="17" t="str">
        <f>IF(OR(Table4[[#This Row],[Age]]&lt;=21,Table4[[#This Row],[Rating]]&gt;=85,Table4[[#This Row],[Height (cm)]]&gt;=187),"minimum","")</f>
        <v>minimum</v>
      </c>
    </row>
    <row r="1413" spans="10:18" x14ac:dyDescent="0.25">
      <c r="J1413" t="s">
        <v>1274</v>
      </c>
      <c r="K1413">
        <v>21</v>
      </c>
      <c r="L1413">
        <v>70</v>
      </c>
      <c r="M1413">
        <v>184</v>
      </c>
      <c r="N1413">
        <v>76</v>
      </c>
      <c r="O1413" t="s">
        <v>2816</v>
      </c>
      <c r="P1413" s="16">
        <v>3600000</v>
      </c>
      <c r="Q1413" s="17" t="str">
        <f>IF(AND(Table4[[#This Row],[Age]]&lt;=28,Table4[[#This Row],[Prefered foot]]="left",Table4[[#This Row],[Value]]&lt;10000000),"candidate","rejected")</f>
        <v>rejected</v>
      </c>
      <c r="R1413" s="17" t="str">
        <f>IF(OR(Table4[[#This Row],[Age]]&lt;=21,Table4[[#This Row],[Rating]]&gt;=85,Table4[[#This Row],[Height (cm)]]&gt;=187),"minimum","")</f>
        <v>minimum</v>
      </c>
    </row>
    <row r="1414" spans="10:18" x14ac:dyDescent="0.25">
      <c r="J1414" t="s">
        <v>1275</v>
      </c>
      <c r="K1414">
        <v>21</v>
      </c>
      <c r="L1414">
        <v>72</v>
      </c>
      <c r="M1414">
        <v>173</v>
      </c>
      <c r="N1414">
        <v>66</v>
      </c>
      <c r="O1414" t="s">
        <v>2816</v>
      </c>
      <c r="P1414" s="16">
        <v>5500000</v>
      </c>
      <c r="Q1414" s="17" t="str">
        <f>IF(AND(Table4[[#This Row],[Age]]&lt;=28,Table4[[#This Row],[Prefered foot]]="left",Table4[[#This Row],[Value]]&lt;10000000),"candidate","rejected")</f>
        <v>rejected</v>
      </c>
      <c r="R1414" s="17" t="str">
        <f>IF(OR(Table4[[#This Row],[Age]]&lt;=21,Table4[[#This Row],[Rating]]&gt;=85,Table4[[#This Row],[Height (cm)]]&gt;=187),"minimum","")</f>
        <v>minimum</v>
      </c>
    </row>
    <row r="1415" spans="10:18" x14ac:dyDescent="0.25">
      <c r="J1415" t="s">
        <v>1276</v>
      </c>
      <c r="K1415">
        <v>20</v>
      </c>
      <c r="L1415">
        <v>71</v>
      </c>
      <c r="M1415">
        <v>182</v>
      </c>
      <c r="N1415">
        <v>75</v>
      </c>
      <c r="O1415" t="s">
        <v>2816</v>
      </c>
      <c r="P1415" s="16">
        <v>3300000</v>
      </c>
      <c r="Q1415" s="17" t="str">
        <f>IF(AND(Table4[[#This Row],[Age]]&lt;=28,Table4[[#This Row],[Prefered foot]]="left",Table4[[#This Row],[Value]]&lt;10000000),"candidate","rejected")</f>
        <v>rejected</v>
      </c>
      <c r="R1415" s="17" t="str">
        <f>IF(OR(Table4[[#This Row],[Age]]&lt;=21,Table4[[#This Row],[Rating]]&gt;=85,Table4[[#This Row],[Height (cm)]]&gt;=187),"minimum","")</f>
        <v>minimum</v>
      </c>
    </row>
    <row r="1416" spans="10:18" x14ac:dyDescent="0.25">
      <c r="J1416" t="s">
        <v>1277</v>
      </c>
      <c r="K1416">
        <v>18</v>
      </c>
      <c r="L1416">
        <v>61</v>
      </c>
      <c r="M1416">
        <v>188</v>
      </c>
      <c r="N1416">
        <v>78</v>
      </c>
      <c r="O1416" t="s">
        <v>2817</v>
      </c>
      <c r="P1416" s="16">
        <v>825000</v>
      </c>
      <c r="Q1416" s="17" t="str">
        <f>IF(AND(Table4[[#This Row],[Age]]&lt;=28,Table4[[#This Row],[Prefered foot]]="left",Table4[[#This Row],[Value]]&lt;10000000),"candidate","rejected")</f>
        <v>candidate</v>
      </c>
      <c r="R1416" s="17" t="str">
        <f>IF(OR(Table4[[#This Row],[Age]]&lt;=21,Table4[[#This Row],[Rating]]&gt;=85,Table4[[#This Row],[Height (cm)]]&gt;=187),"minimum","")</f>
        <v>minimum</v>
      </c>
    </row>
    <row r="1417" spans="10:18" x14ac:dyDescent="0.25">
      <c r="J1417" t="s">
        <v>1278</v>
      </c>
      <c r="K1417">
        <v>19</v>
      </c>
      <c r="L1417">
        <v>65</v>
      </c>
      <c r="M1417">
        <v>182</v>
      </c>
      <c r="N1417">
        <v>75</v>
      </c>
      <c r="O1417" t="s">
        <v>2816</v>
      </c>
      <c r="P1417" s="16">
        <v>1600000</v>
      </c>
      <c r="Q1417" s="17" t="str">
        <f>IF(AND(Table4[[#This Row],[Age]]&lt;=28,Table4[[#This Row],[Prefered foot]]="left",Table4[[#This Row],[Value]]&lt;10000000),"candidate","rejected")</f>
        <v>rejected</v>
      </c>
      <c r="R1417" s="17" t="str">
        <f>IF(OR(Table4[[#This Row],[Age]]&lt;=21,Table4[[#This Row],[Rating]]&gt;=85,Table4[[#This Row],[Height (cm)]]&gt;=187),"minimum","")</f>
        <v>minimum</v>
      </c>
    </row>
    <row r="1418" spans="10:18" x14ac:dyDescent="0.25">
      <c r="J1418" t="s">
        <v>1279</v>
      </c>
      <c r="K1418">
        <v>19</v>
      </c>
      <c r="L1418">
        <v>70</v>
      </c>
      <c r="M1418">
        <v>184</v>
      </c>
      <c r="N1418">
        <v>76</v>
      </c>
      <c r="O1418" t="s">
        <v>2816</v>
      </c>
      <c r="P1418" s="16">
        <v>3500000</v>
      </c>
      <c r="Q1418" s="17" t="str">
        <f>IF(AND(Table4[[#This Row],[Age]]&lt;=28,Table4[[#This Row],[Prefered foot]]="left",Table4[[#This Row],[Value]]&lt;10000000),"candidate","rejected")</f>
        <v>rejected</v>
      </c>
      <c r="R1418" s="17" t="str">
        <f>IF(OR(Table4[[#This Row],[Age]]&lt;=21,Table4[[#This Row],[Rating]]&gt;=85,Table4[[#This Row],[Height (cm)]]&gt;=187),"minimum","")</f>
        <v>minimum</v>
      </c>
    </row>
    <row r="1419" spans="10:18" x14ac:dyDescent="0.25">
      <c r="J1419" t="s">
        <v>1280</v>
      </c>
      <c r="K1419">
        <v>19</v>
      </c>
      <c r="L1419">
        <v>63</v>
      </c>
      <c r="M1419">
        <v>190</v>
      </c>
      <c r="N1419">
        <v>80</v>
      </c>
      <c r="O1419" t="s">
        <v>2816</v>
      </c>
      <c r="P1419" s="16">
        <v>1000000</v>
      </c>
      <c r="Q1419" s="17" t="str">
        <f>IF(AND(Table4[[#This Row],[Age]]&lt;=28,Table4[[#This Row],[Prefered foot]]="left",Table4[[#This Row],[Value]]&lt;10000000),"candidate","rejected")</f>
        <v>rejected</v>
      </c>
      <c r="R1419" s="17" t="str">
        <f>IF(OR(Table4[[#This Row],[Age]]&lt;=21,Table4[[#This Row],[Rating]]&gt;=85,Table4[[#This Row],[Height (cm)]]&gt;=187),"minimum","")</f>
        <v>minimum</v>
      </c>
    </row>
    <row r="1420" spans="10:18" x14ac:dyDescent="0.25">
      <c r="J1420" t="s">
        <v>1281</v>
      </c>
      <c r="K1420">
        <v>22</v>
      </c>
      <c r="L1420">
        <v>72</v>
      </c>
      <c r="M1420">
        <v>162</v>
      </c>
      <c r="N1420">
        <v>69</v>
      </c>
      <c r="O1420" t="s">
        <v>2816</v>
      </c>
      <c r="P1420" s="16">
        <v>5500000</v>
      </c>
      <c r="Q1420" s="17" t="str">
        <f>IF(AND(Table4[[#This Row],[Age]]&lt;=28,Table4[[#This Row],[Prefered foot]]="left",Table4[[#This Row],[Value]]&lt;10000000),"candidate","rejected")</f>
        <v>rejected</v>
      </c>
      <c r="R1420" s="17" t="str">
        <f>IF(OR(Table4[[#This Row],[Age]]&lt;=21,Table4[[#This Row],[Rating]]&gt;=85,Table4[[#This Row],[Height (cm)]]&gt;=187),"minimum","")</f>
        <v/>
      </c>
    </row>
    <row r="1421" spans="10:18" x14ac:dyDescent="0.25">
      <c r="J1421" t="s">
        <v>1121</v>
      </c>
      <c r="K1421">
        <v>18</v>
      </c>
      <c r="L1421">
        <v>66</v>
      </c>
      <c r="M1421">
        <v>175</v>
      </c>
      <c r="N1421">
        <v>70</v>
      </c>
      <c r="O1421" t="s">
        <v>2817</v>
      </c>
      <c r="P1421" s="16">
        <v>2000000</v>
      </c>
      <c r="Q1421" s="17" t="str">
        <f>IF(AND(Table4[[#This Row],[Age]]&lt;=28,Table4[[#This Row],[Prefered foot]]="left",Table4[[#This Row],[Value]]&lt;10000000),"candidate","rejected")</f>
        <v>candidate</v>
      </c>
      <c r="R1421" s="17" t="str">
        <f>IF(OR(Table4[[#This Row],[Age]]&lt;=21,Table4[[#This Row],[Rating]]&gt;=85,Table4[[#This Row],[Height (cm)]]&gt;=187),"minimum","")</f>
        <v>minimum</v>
      </c>
    </row>
    <row r="1422" spans="10:18" x14ac:dyDescent="0.25">
      <c r="J1422" t="s">
        <v>1282</v>
      </c>
      <c r="K1422">
        <v>20</v>
      </c>
      <c r="L1422">
        <v>66</v>
      </c>
      <c r="M1422">
        <v>173</v>
      </c>
      <c r="N1422">
        <v>67</v>
      </c>
      <c r="O1422" t="s">
        <v>2816</v>
      </c>
      <c r="P1422" s="16">
        <v>1900000</v>
      </c>
      <c r="Q1422" s="17" t="str">
        <f>IF(AND(Table4[[#This Row],[Age]]&lt;=28,Table4[[#This Row],[Prefered foot]]="left",Table4[[#This Row],[Value]]&lt;10000000),"candidate","rejected")</f>
        <v>rejected</v>
      </c>
      <c r="R1422" s="17" t="str">
        <f>IF(OR(Table4[[#This Row],[Age]]&lt;=21,Table4[[#This Row],[Rating]]&gt;=85,Table4[[#This Row],[Height (cm)]]&gt;=187),"minimum","")</f>
        <v>minimum</v>
      </c>
    </row>
    <row r="1423" spans="10:18" x14ac:dyDescent="0.25">
      <c r="J1423" t="s">
        <v>1283</v>
      </c>
      <c r="K1423">
        <v>20</v>
      </c>
      <c r="L1423">
        <v>67</v>
      </c>
      <c r="M1423">
        <v>185</v>
      </c>
      <c r="N1423">
        <v>71</v>
      </c>
      <c r="O1423" t="s">
        <v>2817</v>
      </c>
      <c r="P1423" s="16">
        <v>2300000</v>
      </c>
      <c r="Q1423" s="17" t="str">
        <f>IF(AND(Table4[[#This Row],[Age]]&lt;=28,Table4[[#This Row],[Prefered foot]]="left",Table4[[#This Row],[Value]]&lt;10000000),"candidate","rejected")</f>
        <v>candidate</v>
      </c>
      <c r="R1423" s="17" t="str">
        <f>IF(OR(Table4[[#This Row],[Age]]&lt;=21,Table4[[#This Row],[Rating]]&gt;=85,Table4[[#This Row],[Height (cm)]]&gt;=187),"minimum","")</f>
        <v>minimum</v>
      </c>
    </row>
    <row r="1424" spans="10:18" x14ac:dyDescent="0.25">
      <c r="J1424" t="s">
        <v>1284</v>
      </c>
      <c r="K1424">
        <v>18</v>
      </c>
      <c r="L1424">
        <v>69</v>
      </c>
      <c r="M1424">
        <v>181</v>
      </c>
      <c r="N1424">
        <v>75</v>
      </c>
      <c r="O1424" t="s">
        <v>2816</v>
      </c>
      <c r="P1424" s="16">
        <v>3200000</v>
      </c>
      <c r="Q1424" s="17" t="str">
        <f>IF(AND(Table4[[#This Row],[Age]]&lt;=28,Table4[[#This Row],[Prefered foot]]="left",Table4[[#This Row],[Value]]&lt;10000000),"candidate","rejected")</f>
        <v>rejected</v>
      </c>
      <c r="R1424" s="17" t="str">
        <f>IF(OR(Table4[[#This Row],[Age]]&lt;=21,Table4[[#This Row],[Rating]]&gt;=85,Table4[[#This Row],[Height (cm)]]&gt;=187),"minimum","")</f>
        <v>minimum</v>
      </c>
    </row>
    <row r="1425" spans="10:18" x14ac:dyDescent="0.25">
      <c r="J1425" t="s">
        <v>1285</v>
      </c>
      <c r="K1425">
        <v>18</v>
      </c>
      <c r="L1425">
        <v>64</v>
      </c>
      <c r="M1425">
        <v>193</v>
      </c>
      <c r="N1425">
        <v>81</v>
      </c>
      <c r="O1425" t="s">
        <v>2817</v>
      </c>
      <c r="P1425" s="16">
        <v>1500000</v>
      </c>
      <c r="Q1425" s="17" t="str">
        <f>IF(AND(Table4[[#This Row],[Age]]&lt;=28,Table4[[#This Row],[Prefered foot]]="left",Table4[[#This Row],[Value]]&lt;10000000),"candidate","rejected")</f>
        <v>candidate</v>
      </c>
      <c r="R1425" s="17" t="str">
        <f>IF(OR(Table4[[#This Row],[Age]]&lt;=21,Table4[[#This Row],[Rating]]&gt;=85,Table4[[#This Row],[Height (cm)]]&gt;=187),"minimum","")</f>
        <v>minimum</v>
      </c>
    </row>
    <row r="1426" spans="10:18" x14ac:dyDescent="0.25">
      <c r="J1426" t="s">
        <v>1286</v>
      </c>
      <c r="K1426">
        <v>19</v>
      </c>
      <c r="L1426">
        <v>65</v>
      </c>
      <c r="M1426">
        <v>173</v>
      </c>
      <c r="N1426">
        <v>70</v>
      </c>
      <c r="O1426" t="s">
        <v>2816</v>
      </c>
      <c r="P1426" s="16">
        <v>1700000</v>
      </c>
      <c r="Q1426" s="17" t="str">
        <f>IF(AND(Table4[[#This Row],[Age]]&lt;=28,Table4[[#This Row],[Prefered foot]]="left",Table4[[#This Row],[Value]]&lt;10000000),"candidate","rejected")</f>
        <v>rejected</v>
      </c>
      <c r="R1426" s="17" t="str">
        <f>IF(OR(Table4[[#This Row],[Age]]&lt;=21,Table4[[#This Row],[Rating]]&gt;=85,Table4[[#This Row],[Height (cm)]]&gt;=187),"minimum","")</f>
        <v>minimum</v>
      </c>
    </row>
    <row r="1427" spans="10:18" x14ac:dyDescent="0.25">
      <c r="J1427" t="s">
        <v>1287</v>
      </c>
      <c r="K1427">
        <v>18</v>
      </c>
      <c r="L1427">
        <v>71</v>
      </c>
      <c r="M1427">
        <v>177</v>
      </c>
      <c r="N1427">
        <v>65</v>
      </c>
      <c r="O1427" t="s">
        <v>2816</v>
      </c>
      <c r="P1427" s="16">
        <v>3200000</v>
      </c>
      <c r="Q1427" s="17" t="str">
        <f>IF(AND(Table4[[#This Row],[Age]]&lt;=28,Table4[[#This Row],[Prefered foot]]="left",Table4[[#This Row],[Value]]&lt;10000000),"candidate","rejected")</f>
        <v>rejected</v>
      </c>
      <c r="R1427" s="17" t="str">
        <f>IF(OR(Table4[[#This Row],[Age]]&lt;=21,Table4[[#This Row],[Rating]]&gt;=85,Table4[[#This Row],[Height (cm)]]&gt;=187),"minimum","")</f>
        <v>minimum</v>
      </c>
    </row>
    <row r="1428" spans="10:18" x14ac:dyDescent="0.25">
      <c r="J1428" t="s">
        <v>1288</v>
      </c>
      <c r="K1428">
        <v>18</v>
      </c>
      <c r="L1428">
        <v>62</v>
      </c>
      <c r="M1428">
        <v>172</v>
      </c>
      <c r="N1428">
        <v>68</v>
      </c>
      <c r="O1428" t="s">
        <v>2817</v>
      </c>
      <c r="P1428" s="16">
        <v>1000000</v>
      </c>
      <c r="Q1428" s="17" t="str">
        <f>IF(AND(Table4[[#This Row],[Age]]&lt;=28,Table4[[#This Row],[Prefered foot]]="left",Table4[[#This Row],[Value]]&lt;10000000),"candidate","rejected")</f>
        <v>candidate</v>
      </c>
      <c r="R1428" s="17" t="str">
        <f>IF(OR(Table4[[#This Row],[Age]]&lt;=21,Table4[[#This Row],[Rating]]&gt;=85,Table4[[#This Row],[Height (cm)]]&gt;=187),"minimum","")</f>
        <v>minimum</v>
      </c>
    </row>
    <row r="1429" spans="10:18" x14ac:dyDescent="0.25">
      <c r="J1429" t="s">
        <v>1289</v>
      </c>
      <c r="K1429">
        <v>18</v>
      </c>
      <c r="L1429">
        <v>65</v>
      </c>
      <c r="M1429">
        <v>182</v>
      </c>
      <c r="N1429">
        <v>80</v>
      </c>
      <c r="O1429" t="s">
        <v>2817</v>
      </c>
      <c r="P1429" s="16">
        <v>1600000</v>
      </c>
      <c r="Q1429" s="17" t="str">
        <f>IF(AND(Table4[[#This Row],[Age]]&lt;=28,Table4[[#This Row],[Prefered foot]]="left",Table4[[#This Row],[Value]]&lt;10000000),"candidate","rejected")</f>
        <v>candidate</v>
      </c>
      <c r="R1429" s="17" t="str">
        <f>IF(OR(Table4[[#This Row],[Age]]&lt;=21,Table4[[#This Row],[Rating]]&gt;=85,Table4[[#This Row],[Height (cm)]]&gt;=187),"minimum","")</f>
        <v>minimum</v>
      </c>
    </row>
    <row r="1430" spans="10:18" x14ac:dyDescent="0.25">
      <c r="J1430" t="s">
        <v>1290</v>
      </c>
      <c r="K1430">
        <v>17</v>
      </c>
      <c r="L1430">
        <v>61</v>
      </c>
      <c r="M1430">
        <v>185</v>
      </c>
      <c r="N1430">
        <v>78</v>
      </c>
      <c r="O1430" t="s">
        <v>2817</v>
      </c>
      <c r="P1430" s="16">
        <v>1000000</v>
      </c>
      <c r="Q1430" s="17" t="str">
        <f>IF(AND(Table4[[#This Row],[Age]]&lt;=28,Table4[[#This Row],[Prefered foot]]="left",Table4[[#This Row],[Value]]&lt;10000000),"candidate","rejected")</f>
        <v>candidate</v>
      </c>
      <c r="R1430" s="17" t="str">
        <f>IF(OR(Table4[[#This Row],[Age]]&lt;=21,Table4[[#This Row],[Rating]]&gt;=85,Table4[[#This Row],[Height (cm)]]&gt;=187),"minimum","")</f>
        <v>minimum</v>
      </c>
    </row>
    <row r="1431" spans="10:18" x14ac:dyDescent="0.25">
      <c r="J1431" t="s">
        <v>1291</v>
      </c>
      <c r="K1431">
        <v>18</v>
      </c>
      <c r="L1431">
        <v>67</v>
      </c>
      <c r="M1431">
        <v>188</v>
      </c>
      <c r="N1431">
        <v>72</v>
      </c>
      <c r="O1431" t="s">
        <v>2817</v>
      </c>
      <c r="P1431" s="16">
        <v>1900000</v>
      </c>
      <c r="Q1431" s="17" t="str">
        <f>IF(AND(Table4[[#This Row],[Age]]&lt;=28,Table4[[#This Row],[Prefered foot]]="left",Table4[[#This Row],[Value]]&lt;10000000),"candidate","rejected")</f>
        <v>candidate</v>
      </c>
      <c r="R1431" s="17" t="str">
        <f>IF(OR(Table4[[#This Row],[Age]]&lt;=21,Table4[[#This Row],[Rating]]&gt;=85,Table4[[#This Row],[Height (cm)]]&gt;=187),"minimum","")</f>
        <v>minimum</v>
      </c>
    </row>
    <row r="1432" spans="10:18" x14ac:dyDescent="0.25">
      <c r="J1432" t="s">
        <v>1292</v>
      </c>
      <c r="K1432">
        <v>18</v>
      </c>
      <c r="L1432">
        <v>62</v>
      </c>
      <c r="M1432">
        <v>192</v>
      </c>
      <c r="N1432">
        <v>80</v>
      </c>
      <c r="O1432" t="s">
        <v>2816</v>
      </c>
      <c r="P1432" s="16">
        <v>1100000</v>
      </c>
      <c r="Q1432" s="17" t="str">
        <f>IF(AND(Table4[[#This Row],[Age]]&lt;=28,Table4[[#This Row],[Prefered foot]]="left",Table4[[#This Row],[Value]]&lt;10000000),"candidate","rejected")</f>
        <v>rejected</v>
      </c>
      <c r="R1432" s="17" t="str">
        <f>IF(OR(Table4[[#This Row],[Age]]&lt;=21,Table4[[#This Row],[Rating]]&gt;=85,Table4[[#This Row],[Height (cm)]]&gt;=187),"minimum","")</f>
        <v>minimum</v>
      </c>
    </row>
    <row r="1433" spans="10:18" x14ac:dyDescent="0.25">
      <c r="J1433" t="s">
        <v>1293</v>
      </c>
      <c r="K1433">
        <v>17</v>
      </c>
      <c r="L1433">
        <v>64</v>
      </c>
      <c r="M1433">
        <v>177</v>
      </c>
      <c r="N1433">
        <v>69</v>
      </c>
      <c r="O1433" t="s">
        <v>2816</v>
      </c>
      <c r="P1433" s="16">
        <v>1500000</v>
      </c>
      <c r="Q1433" s="17" t="str">
        <f>IF(AND(Table4[[#This Row],[Age]]&lt;=28,Table4[[#This Row],[Prefered foot]]="left",Table4[[#This Row],[Value]]&lt;10000000),"candidate","rejected")</f>
        <v>rejected</v>
      </c>
      <c r="R1433" s="17" t="str">
        <f>IF(OR(Table4[[#This Row],[Age]]&lt;=21,Table4[[#This Row],[Rating]]&gt;=85,Table4[[#This Row],[Height (cm)]]&gt;=187),"minimum","")</f>
        <v>minimum</v>
      </c>
    </row>
    <row r="1434" spans="10:18" x14ac:dyDescent="0.25">
      <c r="J1434" t="s">
        <v>1294</v>
      </c>
      <c r="K1434">
        <v>19</v>
      </c>
      <c r="L1434">
        <v>72</v>
      </c>
      <c r="M1434">
        <v>188</v>
      </c>
      <c r="N1434">
        <v>75</v>
      </c>
      <c r="O1434" t="s">
        <v>2816</v>
      </c>
      <c r="P1434" s="16">
        <v>4700000</v>
      </c>
      <c r="Q1434" s="17" t="str">
        <f>IF(AND(Table4[[#This Row],[Age]]&lt;=28,Table4[[#This Row],[Prefered foot]]="left",Table4[[#This Row],[Value]]&lt;10000000),"candidate","rejected")</f>
        <v>rejected</v>
      </c>
      <c r="R1434" s="17" t="str">
        <f>IF(OR(Table4[[#This Row],[Age]]&lt;=21,Table4[[#This Row],[Rating]]&gt;=85,Table4[[#This Row],[Height (cm)]]&gt;=187),"minimum","")</f>
        <v>minimum</v>
      </c>
    </row>
    <row r="1435" spans="10:18" x14ac:dyDescent="0.25">
      <c r="J1435" t="s">
        <v>1295</v>
      </c>
      <c r="K1435">
        <v>20</v>
      </c>
      <c r="L1435">
        <v>69</v>
      </c>
      <c r="M1435">
        <v>187</v>
      </c>
      <c r="N1435">
        <v>84</v>
      </c>
      <c r="O1435" t="s">
        <v>2816</v>
      </c>
      <c r="P1435" s="16">
        <v>2800000</v>
      </c>
      <c r="Q1435" s="17" t="str">
        <f>IF(AND(Table4[[#This Row],[Age]]&lt;=28,Table4[[#This Row],[Prefered foot]]="left",Table4[[#This Row],[Value]]&lt;10000000),"candidate","rejected")</f>
        <v>rejected</v>
      </c>
      <c r="R1435" s="17" t="str">
        <f>IF(OR(Table4[[#This Row],[Age]]&lt;=21,Table4[[#This Row],[Rating]]&gt;=85,Table4[[#This Row],[Height (cm)]]&gt;=187),"minimum","")</f>
        <v>minimum</v>
      </c>
    </row>
    <row r="1436" spans="10:18" x14ac:dyDescent="0.25">
      <c r="J1436" t="s">
        <v>1296</v>
      </c>
      <c r="K1436">
        <v>18</v>
      </c>
      <c r="L1436">
        <v>66</v>
      </c>
      <c r="M1436">
        <v>185</v>
      </c>
      <c r="N1436">
        <v>83</v>
      </c>
      <c r="O1436" t="s">
        <v>2816</v>
      </c>
      <c r="P1436" s="16">
        <v>2200000</v>
      </c>
      <c r="Q1436" s="17" t="str">
        <f>IF(AND(Table4[[#This Row],[Age]]&lt;=28,Table4[[#This Row],[Prefered foot]]="left",Table4[[#This Row],[Value]]&lt;10000000),"candidate","rejected")</f>
        <v>rejected</v>
      </c>
      <c r="R1436" s="17" t="str">
        <f>IF(OR(Table4[[#This Row],[Age]]&lt;=21,Table4[[#This Row],[Rating]]&gt;=85,Table4[[#This Row],[Height (cm)]]&gt;=187),"minimum","")</f>
        <v>minimum</v>
      </c>
    </row>
    <row r="1437" spans="10:18" x14ac:dyDescent="0.25">
      <c r="J1437" t="s">
        <v>1297</v>
      </c>
      <c r="K1437">
        <v>16</v>
      </c>
      <c r="L1437">
        <v>57</v>
      </c>
      <c r="M1437">
        <v>165</v>
      </c>
      <c r="N1437">
        <v>57</v>
      </c>
      <c r="O1437" t="s">
        <v>2816</v>
      </c>
      <c r="P1437" s="16">
        <v>525000</v>
      </c>
      <c r="Q1437" s="17" t="str">
        <f>IF(AND(Table4[[#This Row],[Age]]&lt;=28,Table4[[#This Row],[Prefered foot]]="left",Table4[[#This Row],[Value]]&lt;10000000),"candidate","rejected")</f>
        <v>rejected</v>
      </c>
      <c r="R1437" s="17" t="str">
        <f>IF(OR(Table4[[#This Row],[Age]]&lt;=21,Table4[[#This Row],[Rating]]&gt;=85,Table4[[#This Row],[Height (cm)]]&gt;=187),"minimum","")</f>
        <v>minimum</v>
      </c>
    </row>
    <row r="1438" spans="10:18" x14ac:dyDescent="0.25">
      <c r="J1438" t="s">
        <v>1129</v>
      </c>
      <c r="K1438">
        <v>20</v>
      </c>
      <c r="L1438">
        <v>68</v>
      </c>
      <c r="M1438">
        <v>189</v>
      </c>
      <c r="N1438">
        <v>80</v>
      </c>
      <c r="O1438" t="s">
        <v>2817</v>
      </c>
      <c r="P1438" s="16">
        <v>2500000</v>
      </c>
      <c r="Q1438" s="17" t="str">
        <f>IF(AND(Table4[[#This Row],[Age]]&lt;=28,Table4[[#This Row],[Prefered foot]]="left",Table4[[#This Row],[Value]]&lt;10000000),"candidate","rejected")</f>
        <v>candidate</v>
      </c>
      <c r="R1438" s="17" t="str">
        <f>IF(OR(Table4[[#This Row],[Age]]&lt;=21,Table4[[#This Row],[Rating]]&gt;=85,Table4[[#This Row],[Height (cm)]]&gt;=187),"minimum","")</f>
        <v>minimum</v>
      </c>
    </row>
    <row r="1439" spans="10:18" x14ac:dyDescent="0.25">
      <c r="J1439" t="s">
        <v>1298</v>
      </c>
      <c r="K1439">
        <v>23</v>
      </c>
      <c r="L1439">
        <v>74</v>
      </c>
      <c r="M1439">
        <v>179</v>
      </c>
      <c r="N1439">
        <v>71</v>
      </c>
      <c r="O1439" t="s">
        <v>2816</v>
      </c>
      <c r="P1439" s="16">
        <v>6500000</v>
      </c>
      <c r="Q1439" s="17" t="str">
        <f>IF(AND(Table4[[#This Row],[Age]]&lt;=28,Table4[[#This Row],[Prefered foot]]="left",Table4[[#This Row],[Value]]&lt;10000000),"candidate","rejected")</f>
        <v>rejected</v>
      </c>
      <c r="R1439" s="17" t="str">
        <f>IF(OR(Table4[[#This Row],[Age]]&lt;=21,Table4[[#This Row],[Rating]]&gt;=85,Table4[[#This Row],[Height (cm)]]&gt;=187),"minimum","")</f>
        <v/>
      </c>
    </row>
    <row r="1440" spans="10:18" x14ac:dyDescent="0.25">
      <c r="J1440" t="s">
        <v>1132</v>
      </c>
      <c r="K1440">
        <v>17</v>
      </c>
      <c r="L1440">
        <v>61</v>
      </c>
      <c r="M1440">
        <v>172</v>
      </c>
      <c r="N1440">
        <v>68</v>
      </c>
      <c r="O1440" t="s">
        <v>2817</v>
      </c>
      <c r="P1440" s="16">
        <v>850000</v>
      </c>
      <c r="Q1440" s="17" t="str">
        <f>IF(AND(Table4[[#This Row],[Age]]&lt;=28,Table4[[#This Row],[Prefered foot]]="left",Table4[[#This Row],[Value]]&lt;10000000),"candidate","rejected")</f>
        <v>candidate</v>
      </c>
      <c r="R1440" s="17" t="str">
        <f>IF(OR(Table4[[#This Row],[Age]]&lt;=21,Table4[[#This Row],[Rating]]&gt;=85,Table4[[#This Row],[Height (cm)]]&gt;=187),"minimum","")</f>
        <v>minimum</v>
      </c>
    </row>
    <row r="1441" spans="10:18" x14ac:dyDescent="0.25">
      <c r="J1441" t="s">
        <v>1299</v>
      </c>
      <c r="K1441">
        <v>17</v>
      </c>
      <c r="L1441">
        <v>61</v>
      </c>
      <c r="M1441">
        <v>187</v>
      </c>
      <c r="N1441">
        <v>70</v>
      </c>
      <c r="O1441" t="s">
        <v>2816</v>
      </c>
      <c r="P1441" s="16">
        <v>1000000</v>
      </c>
      <c r="Q1441" s="17" t="str">
        <f>IF(AND(Table4[[#This Row],[Age]]&lt;=28,Table4[[#This Row],[Prefered foot]]="left",Table4[[#This Row],[Value]]&lt;10000000),"candidate","rejected")</f>
        <v>rejected</v>
      </c>
      <c r="R1441" s="17" t="str">
        <f>IF(OR(Table4[[#This Row],[Age]]&lt;=21,Table4[[#This Row],[Rating]]&gt;=85,Table4[[#This Row],[Height (cm)]]&gt;=187),"minimum","")</f>
        <v>minimum</v>
      </c>
    </row>
    <row r="1442" spans="10:18" x14ac:dyDescent="0.25">
      <c r="J1442" t="s">
        <v>1300</v>
      </c>
      <c r="K1442">
        <v>21</v>
      </c>
      <c r="L1442">
        <v>69</v>
      </c>
      <c r="M1442">
        <v>180</v>
      </c>
      <c r="N1442">
        <v>75</v>
      </c>
      <c r="O1442" t="s">
        <v>2816</v>
      </c>
      <c r="P1442" s="16">
        <v>3100000</v>
      </c>
      <c r="Q1442" s="17" t="str">
        <f>IF(AND(Table4[[#This Row],[Age]]&lt;=28,Table4[[#This Row],[Prefered foot]]="left",Table4[[#This Row],[Value]]&lt;10000000),"candidate","rejected")</f>
        <v>rejected</v>
      </c>
      <c r="R1442" s="17" t="str">
        <f>IF(OR(Table4[[#This Row],[Age]]&lt;=21,Table4[[#This Row],[Rating]]&gt;=85,Table4[[#This Row],[Height (cm)]]&gt;=187),"minimum","")</f>
        <v>minimum</v>
      </c>
    </row>
    <row r="1443" spans="10:18" x14ac:dyDescent="0.25">
      <c r="J1443" t="s">
        <v>1301</v>
      </c>
      <c r="K1443">
        <v>22</v>
      </c>
      <c r="L1443">
        <v>74</v>
      </c>
      <c r="M1443">
        <v>192</v>
      </c>
      <c r="N1443">
        <v>70</v>
      </c>
      <c r="O1443" t="s">
        <v>2816</v>
      </c>
      <c r="P1443" s="16">
        <v>9500000</v>
      </c>
      <c r="Q1443" s="17" t="str">
        <f>IF(AND(Table4[[#This Row],[Age]]&lt;=28,Table4[[#This Row],[Prefered foot]]="left",Table4[[#This Row],[Value]]&lt;10000000),"candidate","rejected")</f>
        <v>rejected</v>
      </c>
      <c r="R1443" s="17" t="str">
        <f>IF(OR(Table4[[#This Row],[Age]]&lt;=21,Table4[[#This Row],[Rating]]&gt;=85,Table4[[#This Row],[Height (cm)]]&gt;=187),"minimum","")</f>
        <v>minimum</v>
      </c>
    </row>
    <row r="1444" spans="10:18" x14ac:dyDescent="0.25">
      <c r="J1444" t="s">
        <v>1302</v>
      </c>
      <c r="K1444">
        <v>22</v>
      </c>
      <c r="L1444">
        <v>77</v>
      </c>
      <c r="M1444">
        <v>173</v>
      </c>
      <c r="N1444">
        <v>65</v>
      </c>
      <c r="O1444" t="s">
        <v>2817</v>
      </c>
      <c r="P1444" s="16">
        <v>15000000</v>
      </c>
      <c r="Q1444" s="17" t="str">
        <f>IF(AND(Table4[[#This Row],[Age]]&lt;=28,Table4[[#This Row],[Prefered foot]]="left",Table4[[#This Row],[Value]]&lt;10000000),"candidate","rejected")</f>
        <v>rejected</v>
      </c>
      <c r="R1444" s="17" t="str">
        <f>IF(OR(Table4[[#This Row],[Age]]&lt;=21,Table4[[#This Row],[Rating]]&gt;=85,Table4[[#This Row],[Height (cm)]]&gt;=187),"minimum","")</f>
        <v/>
      </c>
    </row>
    <row r="1445" spans="10:18" x14ac:dyDescent="0.25">
      <c r="J1445" t="s">
        <v>1303</v>
      </c>
      <c r="K1445">
        <v>23</v>
      </c>
      <c r="L1445">
        <v>77</v>
      </c>
      <c r="M1445">
        <v>191</v>
      </c>
      <c r="N1445">
        <v>89</v>
      </c>
      <c r="O1445" t="s">
        <v>2816</v>
      </c>
      <c r="P1445" s="16">
        <v>19500000</v>
      </c>
      <c r="Q1445" s="17" t="str">
        <f>IF(AND(Table4[[#This Row],[Age]]&lt;=28,Table4[[#This Row],[Prefered foot]]="left",Table4[[#This Row],[Value]]&lt;10000000),"candidate","rejected")</f>
        <v>rejected</v>
      </c>
      <c r="R1445" s="17" t="str">
        <f>IF(OR(Table4[[#This Row],[Age]]&lt;=21,Table4[[#This Row],[Rating]]&gt;=85,Table4[[#This Row],[Height (cm)]]&gt;=187),"minimum","")</f>
        <v>minimum</v>
      </c>
    </row>
    <row r="1446" spans="10:18" x14ac:dyDescent="0.25">
      <c r="J1446" t="s">
        <v>1304</v>
      </c>
      <c r="K1446">
        <v>23</v>
      </c>
      <c r="L1446">
        <v>74</v>
      </c>
      <c r="M1446">
        <v>182</v>
      </c>
      <c r="N1446">
        <v>62</v>
      </c>
      <c r="O1446" t="s">
        <v>2816</v>
      </c>
      <c r="P1446" s="16">
        <v>8500000</v>
      </c>
      <c r="Q1446" s="17" t="str">
        <f>IF(AND(Table4[[#This Row],[Age]]&lt;=28,Table4[[#This Row],[Prefered foot]]="left",Table4[[#This Row],[Value]]&lt;10000000),"candidate","rejected")</f>
        <v>rejected</v>
      </c>
      <c r="R1446" s="17" t="str">
        <f>IF(OR(Table4[[#This Row],[Age]]&lt;=21,Table4[[#This Row],[Rating]]&gt;=85,Table4[[#This Row],[Height (cm)]]&gt;=187),"minimum","")</f>
        <v/>
      </c>
    </row>
    <row r="1447" spans="10:18" x14ac:dyDescent="0.25">
      <c r="J1447" t="s">
        <v>1305</v>
      </c>
      <c r="K1447">
        <v>22</v>
      </c>
      <c r="L1447">
        <v>75</v>
      </c>
      <c r="M1447">
        <v>178</v>
      </c>
      <c r="N1447">
        <v>77</v>
      </c>
      <c r="O1447" t="s">
        <v>2816</v>
      </c>
      <c r="P1447" s="16">
        <v>10500000</v>
      </c>
      <c r="Q1447" s="17" t="str">
        <f>IF(AND(Table4[[#This Row],[Age]]&lt;=28,Table4[[#This Row],[Prefered foot]]="left",Table4[[#This Row],[Value]]&lt;10000000),"candidate","rejected")</f>
        <v>rejected</v>
      </c>
      <c r="R1447" s="17" t="str">
        <f>IF(OR(Table4[[#This Row],[Age]]&lt;=21,Table4[[#This Row],[Rating]]&gt;=85,Table4[[#This Row],[Height (cm)]]&gt;=187),"minimum","")</f>
        <v/>
      </c>
    </row>
    <row r="1448" spans="10:18" x14ac:dyDescent="0.25">
      <c r="J1448" t="s">
        <v>1306</v>
      </c>
      <c r="K1448">
        <v>22</v>
      </c>
      <c r="L1448">
        <v>74</v>
      </c>
      <c r="M1448">
        <v>183</v>
      </c>
      <c r="N1448">
        <v>75</v>
      </c>
      <c r="O1448" t="s">
        <v>2817</v>
      </c>
      <c r="P1448" s="16">
        <v>9000000</v>
      </c>
      <c r="Q1448" s="17" t="str">
        <f>IF(AND(Table4[[#This Row],[Age]]&lt;=28,Table4[[#This Row],[Prefered foot]]="left",Table4[[#This Row],[Value]]&lt;10000000),"candidate","rejected")</f>
        <v>candidate</v>
      </c>
      <c r="R1448" s="17" t="str">
        <f>IF(OR(Table4[[#This Row],[Age]]&lt;=21,Table4[[#This Row],[Rating]]&gt;=85,Table4[[#This Row],[Height (cm)]]&gt;=187),"minimum","")</f>
        <v/>
      </c>
    </row>
    <row r="1449" spans="10:18" x14ac:dyDescent="0.25">
      <c r="J1449" t="s">
        <v>1307</v>
      </c>
      <c r="K1449">
        <v>21</v>
      </c>
      <c r="L1449">
        <v>68</v>
      </c>
      <c r="M1449">
        <v>185</v>
      </c>
      <c r="N1449">
        <v>66</v>
      </c>
      <c r="O1449" t="s">
        <v>2816</v>
      </c>
      <c r="P1449" s="16">
        <v>2700000</v>
      </c>
      <c r="Q1449" s="17" t="str">
        <f>IF(AND(Table4[[#This Row],[Age]]&lt;=28,Table4[[#This Row],[Prefered foot]]="left",Table4[[#This Row],[Value]]&lt;10000000),"candidate","rejected")</f>
        <v>rejected</v>
      </c>
      <c r="R1449" s="17" t="str">
        <f>IF(OR(Table4[[#This Row],[Age]]&lt;=21,Table4[[#This Row],[Rating]]&gt;=85,Table4[[#This Row],[Height (cm)]]&gt;=187),"minimum","")</f>
        <v>minimum</v>
      </c>
    </row>
    <row r="1450" spans="10:18" x14ac:dyDescent="0.25">
      <c r="J1450" t="s">
        <v>1308</v>
      </c>
      <c r="K1450">
        <v>23</v>
      </c>
      <c r="L1450">
        <v>72</v>
      </c>
      <c r="M1450">
        <v>172</v>
      </c>
      <c r="N1450">
        <v>62</v>
      </c>
      <c r="O1450" t="s">
        <v>2816</v>
      </c>
      <c r="P1450" s="16">
        <v>3700000</v>
      </c>
      <c r="Q1450" s="17" t="str">
        <f>IF(AND(Table4[[#This Row],[Age]]&lt;=28,Table4[[#This Row],[Prefered foot]]="left",Table4[[#This Row],[Value]]&lt;10000000),"candidate","rejected")</f>
        <v>rejected</v>
      </c>
      <c r="R1450" s="17" t="str">
        <f>IF(OR(Table4[[#This Row],[Age]]&lt;=21,Table4[[#This Row],[Rating]]&gt;=85,Table4[[#This Row],[Height (cm)]]&gt;=187),"minimum","")</f>
        <v/>
      </c>
    </row>
    <row r="1451" spans="10:18" x14ac:dyDescent="0.25">
      <c r="J1451" t="s">
        <v>1173</v>
      </c>
      <c r="K1451">
        <v>21</v>
      </c>
      <c r="L1451">
        <v>72</v>
      </c>
      <c r="M1451">
        <v>181</v>
      </c>
      <c r="N1451">
        <v>74</v>
      </c>
      <c r="O1451" t="s">
        <v>2816</v>
      </c>
      <c r="P1451" s="16">
        <v>5000000</v>
      </c>
      <c r="Q1451" s="17" t="str">
        <f>IF(AND(Table4[[#This Row],[Age]]&lt;=28,Table4[[#This Row],[Prefered foot]]="left",Table4[[#This Row],[Value]]&lt;10000000),"candidate","rejected")</f>
        <v>rejected</v>
      </c>
      <c r="R1451" s="17" t="str">
        <f>IF(OR(Table4[[#This Row],[Age]]&lt;=21,Table4[[#This Row],[Rating]]&gt;=85,Table4[[#This Row],[Height (cm)]]&gt;=187),"minimum","")</f>
        <v>minimum</v>
      </c>
    </row>
    <row r="1452" spans="10:18" x14ac:dyDescent="0.25">
      <c r="J1452" t="s">
        <v>1174</v>
      </c>
      <c r="K1452">
        <v>18</v>
      </c>
      <c r="L1452">
        <v>70</v>
      </c>
      <c r="M1452">
        <v>170</v>
      </c>
      <c r="N1452">
        <v>60</v>
      </c>
      <c r="O1452" t="s">
        <v>2817</v>
      </c>
      <c r="P1452" s="16">
        <v>3700000</v>
      </c>
      <c r="Q1452" s="17" t="str">
        <f>IF(AND(Table4[[#This Row],[Age]]&lt;=28,Table4[[#This Row],[Prefered foot]]="left",Table4[[#This Row],[Value]]&lt;10000000),"candidate","rejected")</f>
        <v>candidate</v>
      </c>
      <c r="R1452" s="17" t="str">
        <f>IF(OR(Table4[[#This Row],[Age]]&lt;=21,Table4[[#This Row],[Rating]]&gt;=85,Table4[[#This Row],[Height (cm)]]&gt;=187),"minimum","")</f>
        <v>minimum</v>
      </c>
    </row>
    <row r="1453" spans="10:18" x14ac:dyDescent="0.25">
      <c r="J1453" t="s">
        <v>1309</v>
      </c>
      <c r="K1453">
        <v>20</v>
      </c>
      <c r="L1453">
        <v>72</v>
      </c>
      <c r="M1453">
        <v>175</v>
      </c>
      <c r="N1453">
        <v>70</v>
      </c>
      <c r="O1453" t="s">
        <v>2816</v>
      </c>
      <c r="P1453" s="16">
        <v>5000000</v>
      </c>
      <c r="Q1453" s="17" t="str">
        <f>IF(AND(Table4[[#This Row],[Age]]&lt;=28,Table4[[#This Row],[Prefered foot]]="left",Table4[[#This Row],[Value]]&lt;10000000),"candidate","rejected")</f>
        <v>rejected</v>
      </c>
      <c r="R1453" s="17" t="str">
        <f>IF(OR(Table4[[#This Row],[Age]]&lt;=21,Table4[[#This Row],[Rating]]&gt;=85,Table4[[#This Row],[Height (cm)]]&gt;=187),"minimum","")</f>
        <v>minimum</v>
      </c>
    </row>
    <row r="1454" spans="10:18" x14ac:dyDescent="0.25">
      <c r="J1454" t="s">
        <v>1310</v>
      </c>
      <c r="K1454">
        <v>23</v>
      </c>
      <c r="L1454">
        <v>76</v>
      </c>
      <c r="M1454">
        <v>185</v>
      </c>
      <c r="N1454">
        <v>78</v>
      </c>
      <c r="O1454" t="s">
        <v>2817</v>
      </c>
      <c r="P1454" s="16">
        <v>6500000</v>
      </c>
      <c r="Q1454" s="17" t="str">
        <f>IF(AND(Table4[[#This Row],[Age]]&lt;=28,Table4[[#This Row],[Prefered foot]]="left",Table4[[#This Row],[Value]]&lt;10000000),"candidate","rejected")</f>
        <v>candidate</v>
      </c>
      <c r="R1454" s="17" t="str">
        <f>IF(OR(Table4[[#This Row],[Age]]&lt;=21,Table4[[#This Row],[Rating]]&gt;=85,Table4[[#This Row],[Height (cm)]]&gt;=187),"minimum","")</f>
        <v/>
      </c>
    </row>
    <row r="1455" spans="10:18" x14ac:dyDescent="0.25">
      <c r="J1455" t="s">
        <v>1311</v>
      </c>
      <c r="K1455">
        <v>21</v>
      </c>
      <c r="L1455">
        <v>72</v>
      </c>
      <c r="M1455">
        <v>178</v>
      </c>
      <c r="N1455">
        <v>71</v>
      </c>
      <c r="O1455" t="s">
        <v>2816</v>
      </c>
      <c r="P1455" s="16">
        <v>5500000</v>
      </c>
      <c r="Q1455" s="17" t="str">
        <f>IF(AND(Table4[[#This Row],[Age]]&lt;=28,Table4[[#This Row],[Prefered foot]]="left",Table4[[#This Row],[Value]]&lt;10000000),"candidate","rejected")</f>
        <v>rejected</v>
      </c>
      <c r="R1455" s="17" t="str">
        <f>IF(OR(Table4[[#This Row],[Age]]&lt;=21,Table4[[#This Row],[Rating]]&gt;=85,Table4[[#This Row],[Height (cm)]]&gt;=187),"minimum","")</f>
        <v>minimum</v>
      </c>
    </row>
    <row r="1456" spans="10:18" x14ac:dyDescent="0.25">
      <c r="J1456" t="s">
        <v>1312</v>
      </c>
      <c r="K1456">
        <v>21</v>
      </c>
      <c r="L1456">
        <v>74</v>
      </c>
      <c r="M1456">
        <v>179</v>
      </c>
      <c r="N1456">
        <v>73</v>
      </c>
      <c r="O1456" t="s">
        <v>2816</v>
      </c>
      <c r="P1456" s="16">
        <v>7000000</v>
      </c>
      <c r="Q1456" s="17" t="str">
        <f>IF(AND(Table4[[#This Row],[Age]]&lt;=28,Table4[[#This Row],[Prefered foot]]="left",Table4[[#This Row],[Value]]&lt;10000000),"candidate","rejected")</f>
        <v>rejected</v>
      </c>
      <c r="R1456" s="17" t="str">
        <f>IF(OR(Table4[[#This Row],[Age]]&lt;=21,Table4[[#This Row],[Rating]]&gt;=85,Table4[[#This Row],[Height (cm)]]&gt;=187),"minimum","")</f>
        <v>minimum</v>
      </c>
    </row>
    <row r="1457" spans="10:18" x14ac:dyDescent="0.25">
      <c r="J1457" t="s">
        <v>1313</v>
      </c>
      <c r="K1457">
        <v>20</v>
      </c>
      <c r="L1457">
        <v>70</v>
      </c>
      <c r="M1457">
        <v>169</v>
      </c>
      <c r="N1457">
        <v>66</v>
      </c>
      <c r="O1457" t="s">
        <v>2816</v>
      </c>
      <c r="P1457" s="16">
        <v>3500000</v>
      </c>
      <c r="Q1457" s="17" t="str">
        <f>IF(AND(Table4[[#This Row],[Age]]&lt;=28,Table4[[#This Row],[Prefered foot]]="left",Table4[[#This Row],[Value]]&lt;10000000),"candidate","rejected")</f>
        <v>rejected</v>
      </c>
      <c r="R1457" s="17" t="str">
        <f>IF(OR(Table4[[#This Row],[Age]]&lt;=21,Table4[[#This Row],[Rating]]&gt;=85,Table4[[#This Row],[Height (cm)]]&gt;=187),"minimum","")</f>
        <v>minimum</v>
      </c>
    </row>
    <row r="1458" spans="10:18" x14ac:dyDescent="0.25">
      <c r="J1458" t="s">
        <v>1314</v>
      </c>
      <c r="K1458">
        <v>20</v>
      </c>
      <c r="L1458">
        <v>72</v>
      </c>
      <c r="M1458">
        <v>181</v>
      </c>
      <c r="N1458">
        <v>82</v>
      </c>
      <c r="O1458" t="s">
        <v>2817</v>
      </c>
      <c r="P1458" s="16">
        <v>4800000</v>
      </c>
      <c r="Q1458" s="17" t="str">
        <f>IF(AND(Table4[[#This Row],[Age]]&lt;=28,Table4[[#This Row],[Prefered foot]]="left",Table4[[#This Row],[Value]]&lt;10000000),"candidate","rejected")</f>
        <v>candidate</v>
      </c>
      <c r="R1458" s="17" t="str">
        <f>IF(OR(Table4[[#This Row],[Age]]&lt;=21,Table4[[#This Row],[Rating]]&gt;=85,Table4[[#This Row],[Height (cm)]]&gt;=187),"minimum","")</f>
        <v>minimum</v>
      </c>
    </row>
    <row r="1459" spans="10:18" x14ac:dyDescent="0.25">
      <c r="J1459" t="s">
        <v>1315</v>
      </c>
      <c r="K1459">
        <v>22</v>
      </c>
      <c r="L1459">
        <v>74</v>
      </c>
      <c r="M1459">
        <v>178</v>
      </c>
      <c r="N1459">
        <v>69</v>
      </c>
      <c r="O1459" t="s">
        <v>2816</v>
      </c>
      <c r="P1459" s="16">
        <v>7000000</v>
      </c>
      <c r="Q1459" s="17" t="str">
        <f>IF(AND(Table4[[#This Row],[Age]]&lt;=28,Table4[[#This Row],[Prefered foot]]="left",Table4[[#This Row],[Value]]&lt;10000000),"candidate","rejected")</f>
        <v>rejected</v>
      </c>
      <c r="R1459" s="17" t="str">
        <f>IF(OR(Table4[[#This Row],[Age]]&lt;=21,Table4[[#This Row],[Rating]]&gt;=85,Table4[[#This Row],[Height (cm)]]&gt;=187),"minimum","")</f>
        <v/>
      </c>
    </row>
    <row r="1460" spans="10:18" x14ac:dyDescent="0.25">
      <c r="J1460" t="s">
        <v>1316</v>
      </c>
      <c r="K1460">
        <v>23</v>
      </c>
      <c r="L1460">
        <v>72</v>
      </c>
      <c r="M1460">
        <v>182</v>
      </c>
      <c r="N1460">
        <v>80</v>
      </c>
      <c r="O1460" t="s">
        <v>2816</v>
      </c>
      <c r="P1460" s="16">
        <v>3600000</v>
      </c>
      <c r="Q1460" s="17" t="str">
        <f>IF(AND(Table4[[#This Row],[Age]]&lt;=28,Table4[[#This Row],[Prefered foot]]="left",Table4[[#This Row],[Value]]&lt;10000000),"candidate","rejected")</f>
        <v>rejected</v>
      </c>
      <c r="R1460" s="17" t="str">
        <f>IF(OR(Table4[[#This Row],[Age]]&lt;=21,Table4[[#This Row],[Rating]]&gt;=85,Table4[[#This Row],[Height (cm)]]&gt;=187),"minimum","")</f>
        <v/>
      </c>
    </row>
    <row r="1461" spans="10:18" x14ac:dyDescent="0.25">
      <c r="J1461" t="s">
        <v>1317</v>
      </c>
      <c r="K1461">
        <v>21</v>
      </c>
      <c r="L1461">
        <v>73</v>
      </c>
      <c r="M1461">
        <v>176</v>
      </c>
      <c r="N1461">
        <v>72</v>
      </c>
      <c r="O1461" t="s">
        <v>2816</v>
      </c>
      <c r="P1461" s="16">
        <v>6000000</v>
      </c>
      <c r="Q1461" s="17" t="str">
        <f>IF(AND(Table4[[#This Row],[Age]]&lt;=28,Table4[[#This Row],[Prefered foot]]="left",Table4[[#This Row],[Value]]&lt;10000000),"candidate","rejected")</f>
        <v>rejected</v>
      </c>
      <c r="R1461" s="17" t="str">
        <f>IF(OR(Table4[[#This Row],[Age]]&lt;=21,Table4[[#This Row],[Rating]]&gt;=85,Table4[[#This Row],[Height (cm)]]&gt;=187),"minimum","")</f>
        <v>minimum</v>
      </c>
    </row>
    <row r="1462" spans="10:18" x14ac:dyDescent="0.25">
      <c r="J1462" t="s">
        <v>1318</v>
      </c>
      <c r="K1462">
        <v>20</v>
      </c>
      <c r="L1462">
        <v>73</v>
      </c>
      <c r="M1462">
        <v>176</v>
      </c>
      <c r="N1462">
        <v>71</v>
      </c>
      <c r="O1462" t="s">
        <v>2816</v>
      </c>
      <c r="P1462" s="16">
        <v>4300000</v>
      </c>
      <c r="Q1462" s="17" t="str">
        <f>IF(AND(Table4[[#This Row],[Age]]&lt;=28,Table4[[#This Row],[Prefered foot]]="left",Table4[[#This Row],[Value]]&lt;10000000),"candidate","rejected")</f>
        <v>rejected</v>
      </c>
      <c r="R1462" s="17" t="str">
        <f>IF(OR(Table4[[#This Row],[Age]]&lt;=21,Table4[[#This Row],[Rating]]&gt;=85,Table4[[#This Row],[Height (cm)]]&gt;=187),"minimum","")</f>
        <v>minimum</v>
      </c>
    </row>
    <row r="1463" spans="10:18" x14ac:dyDescent="0.25">
      <c r="J1463" t="s">
        <v>1319</v>
      </c>
      <c r="K1463">
        <v>21</v>
      </c>
      <c r="L1463">
        <v>71</v>
      </c>
      <c r="M1463">
        <v>175</v>
      </c>
      <c r="N1463">
        <v>77</v>
      </c>
      <c r="O1463" t="s">
        <v>2816</v>
      </c>
      <c r="P1463" s="16">
        <v>4200000</v>
      </c>
      <c r="Q1463" s="17" t="str">
        <f>IF(AND(Table4[[#This Row],[Age]]&lt;=28,Table4[[#This Row],[Prefered foot]]="left",Table4[[#This Row],[Value]]&lt;10000000),"candidate","rejected")</f>
        <v>rejected</v>
      </c>
      <c r="R1463" s="17" t="str">
        <f>IF(OR(Table4[[#This Row],[Age]]&lt;=21,Table4[[#This Row],[Rating]]&gt;=85,Table4[[#This Row],[Height (cm)]]&gt;=187),"minimum","")</f>
        <v>minimum</v>
      </c>
    </row>
    <row r="1464" spans="10:18" x14ac:dyDescent="0.25">
      <c r="J1464" t="s">
        <v>1320</v>
      </c>
      <c r="K1464">
        <v>19</v>
      </c>
      <c r="L1464">
        <v>64</v>
      </c>
      <c r="M1464">
        <v>178</v>
      </c>
      <c r="N1464">
        <v>66</v>
      </c>
      <c r="O1464" t="s">
        <v>2816</v>
      </c>
      <c r="P1464" s="16">
        <v>1500000</v>
      </c>
      <c r="Q1464" s="17" t="str">
        <f>IF(AND(Table4[[#This Row],[Age]]&lt;=28,Table4[[#This Row],[Prefered foot]]="left",Table4[[#This Row],[Value]]&lt;10000000),"candidate","rejected")</f>
        <v>rejected</v>
      </c>
      <c r="R1464" s="17" t="str">
        <f>IF(OR(Table4[[#This Row],[Age]]&lt;=21,Table4[[#This Row],[Rating]]&gt;=85,Table4[[#This Row],[Height (cm)]]&gt;=187),"minimum","")</f>
        <v>minimum</v>
      </c>
    </row>
    <row r="1465" spans="10:18" x14ac:dyDescent="0.25">
      <c r="J1465" t="s">
        <v>1321</v>
      </c>
      <c r="K1465">
        <v>22</v>
      </c>
      <c r="L1465">
        <v>75</v>
      </c>
      <c r="M1465">
        <v>194</v>
      </c>
      <c r="N1465">
        <v>88</v>
      </c>
      <c r="O1465" t="s">
        <v>2816</v>
      </c>
      <c r="P1465" s="16">
        <v>11000000</v>
      </c>
      <c r="Q1465" s="17" t="str">
        <f>IF(AND(Table4[[#This Row],[Age]]&lt;=28,Table4[[#This Row],[Prefered foot]]="left",Table4[[#This Row],[Value]]&lt;10000000),"candidate","rejected")</f>
        <v>rejected</v>
      </c>
      <c r="R1465" s="17" t="str">
        <f>IF(OR(Table4[[#This Row],[Age]]&lt;=21,Table4[[#This Row],[Rating]]&gt;=85,Table4[[#This Row],[Height (cm)]]&gt;=187),"minimum","")</f>
        <v>minimum</v>
      </c>
    </row>
    <row r="1466" spans="10:18" x14ac:dyDescent="0.25">
      <c r="J1466" t="s">
        <v>1322</v>
      </c>
      <c r="K1466">
        <v>21</v>
      </c>
      <c r="L1466">
        <v>70</v>
      </c>
      <c r="M1466">
        <v>183</v>
      </c>
      <c r="N1466">
        <v>75</v>
      </c>
      <c r="O1466" t="s">
        <v>2816</v>
      </c>
      <c r="P1466" s="16">
        <v>3400000</v>
      </c>
      <c r="Q1466" s="17" t="str">
        <f>IF(AND(Table4[[#This Row],[Age]]&lt;=28,Table4[[#This Row],[Prefered foot]]="left",Table4[[#This Row],[Value]]&lt;10000000),"candidate","rejected")</f>
        <v>rejected</v>
      </c>
      <c r="R1466" s="17" t="str">
        <f>IF(OR(Table4[[#This Row],[Age]]&lt;=21,Table4[[#This Row],[Rating]]&gt;=85,Table4[[#This Row],[Height (cm)]]&gt;=187),"minimum","")</f>
        <v>minimum</v>
      </c>
    </row>
    <row r="1467" spans="10:18" x14ac:dyDescent="0.25">
      <c r="J1467" t="s">
        <v>1323</v>
      </c>
      <c r="K1467">
        <v>23</v>
      </c>
      <c r="L1467">
        <v>76</v>
      </c>
      <c r="M1467">
        <v>185</v>
      </c>
      <c r="N1467">
        <v>78</v>
      </c>
      <c r="O1467" t="s">
        <v>2816</v>
      </c>
      <c r="P1467" s="16">
        <v>7500000</v>
      </c>
      <c r="Q1467" s="17" t="str">
        <f>IF(AND(Table4[[#This Row],[Age]]&lt;=28,Table4[[#This Row],[Prefered foot]]="left",Table4[[#This Row],[Value]]&lt;10000000),"candidate","rejected")</f>
        <v>rejected</v>
      </c>
      <c r="R1467" s="17" t="str">
        <f>IF(OR(Table4[[#This Row],[Age]]&lt;=21,Table4[[#This Row],[Rating]]&gt;=85,Table4[[#This Row],[Height (cm)]]&gt;=187),"minimum","")</f>
        <v/>
      </c>
    </row>
    <row r="1468" spans="10:18" x14ac:dyDescent="0.25">
      <c r="J1468" t="s">
        <v>1324</v>
      </c>
      <c r="K1468">
        <v>21</v>
      </c>
      <c r="L1468">
        <v>67</v>
      </c>
      <c r="M1468">
        <v>175</v>
      </c>
      <c r="N1468">
        <v>68</v>
      </c>
      <c r="O1468" t="s">
        <v>2817</v>
      </c>
      <c r="P1468" s="16">
        <v>1800000</v>
      </c>
      <c r="Q1468" s="17" t="str">
        <f>IF(AND(Table4[[#This Row],[Age]]&lt;=28,Table4[[#This Row],[Prefered foot]]="left",Table4[[#This Row],[Value]]&lt;10000000),"candidate","rejected")</f>
        <v>candidate</v>
      </c>
      <c r="R1468" s="17" t="str">
        <f>IF(OR(Table4[[#This Row],[Age]]&lt;=21,Table4[[#This Row],[Rating]]&gt;=85,Table4[[#This Row],[Height (cm)]]&gt;=187),"minimum","")</f>
        <v>minimum</v>
      </c>
    </row>
    <row r="1469" spans="10:18" x14ac:dyDescent="0.25">
      <c r="J1469" t="s">
        <v>1325</v>
      </c>
      <c r="K1469">
        <v>20</v>
      </c>
      <c r="L1469">
        <v>64</v>
      </c>
      <c r="M1469">
        <v>174</v>
      </c>
      <c r="N1469">
        <v>65</v>
      </c>
      <c r="O1469" t="s">
        <v>2816</v>
      </c>
      <c r="P1469" s="16">
        <v>1400000</v>
      </c>
      <c r="Q1469" s="17" t="str">
        <f>IF(AND(Table4[[#This Row],[Age]]&lt;=28,Table4[[#This Row],[Prefered foot]]="left",Table4[[#This Row],[Value]]&lt;10000000),"candidate","rejected")</f>
        <v>rejected</v>
      </c>
      <c r="R1469" s="17" t="str">
        <f>IF(OR(Table4[[#This Row],[Age]]&lt;=21,Table4[[#This Row],[Rating]]&gt;=85,Table4[[#This Row],[Height (cm)]]&gt;=187),"minimum","")</f>
        <v>minimum</v>
      </c>
    </row>
    <row r="1470" spans="10:18" x14ac:dyDescent="0.25">
      <c r="J1470" t="s">
        <v>1326</v>
      </c>
      <c r="K1470">
        <v>21</v>
      </c>
      <c r="L1470">
        <v>72</v>
      </c>
      <c r="M1470">
        <v>171</v>
      </c>
      <c r="N1470">
        <v>65</v>
      </c>
      <c r="O1470" t="s">
        <v>2817</v>
      </c>
      <c r="P1470" s="16">
        <v>5500000</v>
      </c>
      <c r="Q1470" s="17" t="str">
        <f>IF(AND(Table4[[#This Row],[Age]]&lt;=28,Table4[[#This Row],[Prefered foot]]="left",Table4[[#This Row],[Value]]&lt;10000000),"candidate","rejected")</f>
        <v>candidate</v>
      </c>
      <c r="R1470" s="17" t="str">
        <f>IF(OR(Table4[[#This Row],[Age]]&lt;=21,Table4[[#This Row],[Rating]]&gt;=85,Table4[[#This Row],[Height (cm)]]&gt;=187),"minimum","")</f>
        <v>minimum</v>
      </c>
    </row>
    <row r="1471" spans="10:18" x14ac:dyDescent="0.25">
      <c r="J1471" t="s">
        <v>1327</v>
      </c>
      <c r="K1471">
        <v>22</v>
      </c>
      <c r="L1471">
        <v>69</v>
      </c>
      <c r="M1471">
        <v>192</v>
      </c>
      <c r="N1471">
        <v>78</v>
      </c>
      <c r="O1471" t="s">
        <v>2816</v>
      </c>
      <c r="P1471" s="16">
        <v>1800000</v>
      </c>
      <c r="Q1471" s="17" t="str">
        <f>IF(AND(Table4[[#This Row],[Age]]&lt;=28,Table4[[#This Row],[Prefered foot]]="left",Table4[[#This Row],[Value]]&lt;10000000),"candidate","rejected")</f>
        <v>rejected</v>
      </c>
      <c r="R1471" s="17" t="str">
        <f>IF(OR(Table4[[#This Row],[Age]]&lt;=21,Table4[[#This Row],[Rating]]&gt;=85,Table4[[#This Row],[Height (cm)]]&gt;=187),"minimum","")</f>
        <v>minimum</v>
      </c>
    </row>
    <row r="1472" spans="10:18" x14ac:dyDescent="0.25">
      <c r="J1472" t="s">
        <v>1328</v>
      </c>
      <c r="K1472">
        <v>21</v>
      </c>
      <c r="L1472">
        <v>70</v>
      </c>
      <c r="M1472">
        <v>183</v>
      </c>
      <c r="N1472">
        <v>73</v>
      </c>
      <c r="O1472" t="s">
        <v>2816</v>
      </c>
      <c r="P1472" s="16">
        <v>3600000</v>
      </c>
      <c r="Q1472" s="17" t="str">
        <f>IF(AND(Table4[[#This Row],[Age]]&lt;=28,Table4[[#This Row],[Prefered foot]]="left",Table4[[#This Row],[Value]]&lt;10000000),"candidate","rejected")</f>
        <v>rejected</v>
      </c>
      <c r="R1472" s="17" t="str">
        <f>IF(OR(Table4[[#This Row],[Age]]&lt;=21,Table4[[#This Row],[Rating]]&gt;=85,Table4[[#This Row],[Height (cm)]]&gt;=187),"minimum","")</f>
        <v>minimum</v>
      </c>
    </row>
    <row r="1473" spans="10:18" x14ac:dyDescent="0.25">
      <c r="J1473" t="s">
        <v>1183</v>
      </c>
      <c r="K1473">
        <v>21</v>
      </c>
      <c r="L1473">
        <v>73</v>
      </c>
      <c r="M1473">
        <v>186</v>
      </c>
      <c r="N1473">
        <v>78</v>
      </c>
      <c r="O1473" t="s">
        <v>2816</v>
      </c>
      <c r="P1473" s="16">
        <v>6500000</v>
      </c>
      <c r="Q1473" s="17" t="str">
        <f>IF(AND(Table4[[#This Row],[Age]]&lt;=28,Table4[[#This Row],[Prefered foot]]="left",Table4[[#This Row],[Value]]&lt;10000000),"candidate","rejected")</f>
        <v>rejected</v>
      </c>
      <c r="R1473" s="17" t="str">
        <f>IF(OR(Table4[[#This Row],[Age]]&lt;=21,Table4[[#This Row],[Rating]]&gt;=85,Table4[[#This Row],[Height (cm)]]&gt;=187),"minimum","")</f>
        <v>minimum</v>
      </c>
    </row>
    <row r="1474" spans="10:18" x14ac:dyDescent="0.25">
      <c r="J1474" t="s">
        <v>1329</v>
      </c>
      <c r="K1474">
        <v>19</v>
      </c>
      <c r="L1474">
        <v>65</v>
      </c>
      <c r="M1474">
        <v>189</v>
      </c>
      <c r="N1474">
        <v>86</v>
      </c>
      <c r="O1474" t="s">
        <v>2816</v>
      </c>
      <c r="P1474" s="16">
        <v>1900000</v>
      </c>
      <c r="Q1474" s="17" t="str">
        <f>IF(AND(Table4[[#This Row],[Age]]&lt;=28,Table4[[#This Row],[Prefered foot]]="left",Table4[[#This Row],[Value]]&lt;10000000),"candidate","rejected")</f>
        <v>rejected</v>
      </c>
      <c r="R1474" s="17" t="str">
        <f>IF(OR(Table4[[#This Row],[Age]]&lt;=21,Table4[[#This Row],[Rating]]&gt;=85,Table4[[#This Row],[Height (cm)]]&gt;=187),"minimum","")</f>
        <v>minimum</v>
      </c>
    </row>
    <row r="1475" spans="10:18" x14ac:dyDescent="0.25">
      <c r="J1475" t="s">
        <v>1330</v>
      </c>
      <c r="K1475">
        <v>21</v>
      </c>
      <c r="L1475">
        <v>71</v>
      </c>
      <c r="M1475">
        <v>184</v>
      </c>
      <c r="N1475">
        <v>73</v>
      </c>
      <c r="O1475" t="s">
        <v>2817</v>
      </c>
      <c r="P1475" s="16">
        <v>4000000</v>
      </c>
      <c r="Q1475" s="17" t="str">
        <f>IF(AND(Table4[[#This Row],[Age]]&lt;=28,Table4[[#This Row],[Prefered foot]]="left",Table4[[#This Row],[Value]]&lt;10000000),"candidate","rejected")</f>
        <v>candidate</v>
      </c>
      <c r="R1475" s="17" t="str">
        <f>IF(OR(Table4[[#This Row],[Age]]&lt;=21,Table4[[#This Row],[Rating]]&gt;=85,Table4[[#This Row],[Height (cm)]]&gt;=187),"minimum","")</f>
        <v>minimum</v>
      </c>
    </row>
    <row r="1476" spans="10:18" x14ac:dyDescent="0.25">
      <c r="J1476" t="s">
        <v>1331</v>
      </c>
      <c r="K1476">
        <v>21</v>
      </c>
      <c r="L1476">
        <v>72</v>
      </c>
      <c r="M1476">
        <v>180</v>
      </c>
      <c r="N1476">
        <v>70</v>
      </c>
      <c r="O1476" t="s">
        <v>2817</v>
      </c>
      <c r="P1476" s="16">
        <v>4800000</v>
      </c>
      <c r="Q1476" s="17" t="str">
        <f>IF(AND(Table4[[#This Row],[Age]]&lt;=28,Table4[[#This Row],[Prefered foot]]="left",Table4[[#This Row],[Value]]&lt;10000000),"candidate","rejected")</f>
        <v>candidate</v>
      </c>
      <c r="R1476" s="17" t="str">
        <f>IF(OR(Table4[[#This Row],[Age]]&lt;=21,Table4[[#This Row],[Rating]]&gt;=85,Table4[[#This Row],[Height (cm)]]&gt;=187),"minimum","")</f>
        <v>minimum</v>
      </c>
    </row>
    <row r="1477" spans="10:18" x14ac:dyDescent="0.25">
      <c r="J1477" t="s">
        <v>1332</v>
      </c>
      <c r="K1477">
        <v>20</v>
      </c>
      <c r="L1477">
        <v>69</v>
      </c>
      <c r="M1477">
        <v>188</v>
      </c>
      <c r="N1477">
        <v>80</v>
      </c>
      <c r="O1477" t="s">
        <v>2816</v>
      </c>
      <c r="P1477" s="16">
        <v>3100000</v>
      </c>
      <c r="Q1477" s="17" t="str">
        <f>IF(AND(Table4[[#This Row],[Age]]&lt;=28,Table4[[#This Row],[Prefered foot]]="left",Table4[[#This Row],[Value]]&lt;10000000),"candidate","rejected")</f>
        <v>rejected</v>
      </c>
      <c r="R1477" s="17" t="str">
        <f>IF(OR(Table4[[#This Row],[Age]]&lt;=21,Table4[[#This Row],[Rating]]&gt;=85,Table4[[#This Row],[Height (cm)]]&gt;=187),"minimum","")</f>
        <v>minimum</v>
      </c>
    </row>
    <row r="1478" spans="10:18" x14ac:dyDescent="0.25">
      <c r="J1478" t="s">
        <v>1333</v>
      </c>
      <c r="K1478">
        <v>21</v>
      </c>
      <c r="L1478">
        <v>69</v>
      </c>
      <c r="M1478">
        <v>176</v>
      </c>
      <c r="N1478">
        <v>69</v>
      </c>
      <c r="O1478" t="s">
        <v>2816</v>
      </c>
      <c r="P1478" s="16">
        <v>3100000</v>
      </c>
      <c r="Q1478" s="17" t="str">
        <f>IF(AND(Table4[[#This Row],[Age]]&lt;=28,Table4[[#This Row],[Prefered foot]]="left",Table4[[#This Row],[Value]]&lt;10000000),"candidate","rejected")</f>
        <v>rejected</v>
      </c>
      <c r="R1478" s="17" t="str">
        <f>IF(OR(Table4[[#This Row],[Age]]&lt;=21,Table4[[#This Row],[Rating]]&gt;=85,Table4[[#This Row],[Height (cm)]]&gt;=187),"minimum","")</f>
        <v>minimum</v>
      </c>
    </row>
    <row r="1479" spans="10:18" x14ac:dyDescent="0.25">
      <c r="J1479" t="s">
        <v>1334</v>
      </c>
      <c r="K1479">
        <v>20</v>
      </c>
      <c r="L1479">
        <v>69</v>
      </c>
      <c r="M1479">
        <v>178</v>
      </c>
      <c r="N1479">
        <v>69</v>
      </c>
      <c r="O1479" t="s">
        <v>2816</v>
      </c>
      <c r="P1479" s="16">
        <v>2900000</v>
      </c>
      <c r="Q1479" s="17" t="str">
        <f>IF(AND(Table4[[#This Row],[Age]]&lt;=28,Table4[[#This Row],[Prefered foot]]="left",Table4[[#This Row],[Value]]&lt;10000000),"candidate","rejected")</f>
        <v>rejected</v>
      </c>
      <c r="R1479" s="17" t="str">
        <f>IF(OR(Table4[[#This Row],[Age]]&lt;=21,Table4[[#This Row],[Rating]]&gt;=85,Table4[[#This Row],[Height (cm)]]&gt;=187),"minimum","")</f>
        <v>minimum</v>
      </c>
    </row>
    <row r="1480" spans="10:18" x14ac:dyDescent="0.25">
      <c r="J1480" t="s">
        <v>1335</v>
      </c>
      <c r="K1480">
        <v>21</v>
      </c>
      <c r="L1480">
        <v>71</v>
      </c>
      <c r="M1480">
        <v>174</v>
      </c>
      <c r="N1480">
        <v>68</v>
      </c>
      <c r="O1480" t="s">
        <v>2817</v>
      </c>
      <c r="P1480" s="16">
        <v>4200000</v>
      </c>
      <c r="Q1480" s="17" t="str">
        <f>IF(AND(Table4[[#This Row],[Age]]&lt;=28,Table4[[#This Row],[Prefered foot]]="left",Table4[[#This Row],[Value]]&lt;10000000),"candidate","rejected")</f>
        <v>candidate</v>
      </c>
      <c r="R1480" s="17" t="str">
        <f>IF(OR(Table4[[#This Row],[Age]]&lt;=21,Table4[[#This Row],[Rating]]&gt;=85,Table4[[#This Row],[Height (cm)]]&gt;=187),"minimum","")</f>
        <v>minimum</v>
      </c>
    </row>
    <row r="1481" spans="10:18" x14ac:dyDescent="0.25">
      <c r="J1481" t="s">
        <v>1336</v>
      </c>
      <c r="K1481">
        <v>17</v>
      </c>
      <c r="L1481">
        <v>64</v>
      </c>
      <c r="M1481">
        <v>175</v>
      </c>
      <c r="N1481">
        <v>68</v>
      </c>
      <c r="O1481" t="s">
        <v>2816</v>
      </c>
      <c r="P1481" s="16">
        <v>1500000</v>
      </c>
      <c r="Q1481" s="17" t="str">
        <f>IF(AND(Table4[[#This Row],[Age]]&lt;=28,Table4[[#This Row],[Prefered foot]]="left",Table4[[#This Row],[Value]]&lt;10000000),"candidate","rejected")</f>
        <v>rejected</v>
      </c>
      <c r="R1481" s="17" t="str">
        <f>IF(OR(Table4[[#This Row],[Age]]&lt;=21,Table4[[#This Row],[Rating]]&gt;=85,Table4[[#This Row],[Height (cm)]]&gt;=187),"minimum","")</f>
        <v>minimum</v>
      </c>
    </row>
    <row r="1482" spans="10:18" x14ac:dyDescent="0.25">
      <c r="J1482" t="s">
        <v>1337</v>
      </c>
      <c r="K1482">
        <v>20</v>
      </c>
      <c r="L1482">
        <v>67</v>
      </c>
      <c r="M1482">
        <v>183</v>
      </c>
      <c r="N1482">
        <v>78</v>
      </c>
      <c r="O1482" t="s">
        <v>2816</v>
      </c>
      <c r="P1482" s="16">
        <v>2100000</v>
      </c>
      <c r="Q1482" s="17" t="str">
        <f>IF(AND(Table4[[#This Row],[Age]]&lt;=28,Table4[[#This Row],[Prefered foot]]="left",Table4[[#This Row],[Value]]&lt;10000000),"candidate","rejected")</f>
        <v>rejected</v>
      </c>
      <c r="R1482" s="17" t="str">
        <f>IF(OR(Table4[[#This Row],[Age]]&lt;=21,Table4[[#This Row],[Rating]]&gt;=85,Table4[[#This Row],[Height (cm)]]&gt;=187),"minimum","")</f>
        <v>minimum</v>
      </c>
    </row>
    <row r="1483" spans="10:18" x14ac:dyDescent="0.25">
      <c r="J1483" t="s">
        <v>1338</v>
      </c>
      <c r="K1483">
        <v>22</v>
      </c>
      <c r="L1483">
        <v>76</v>
      </c>
      <c r="M1483">
        <v>187</v>
      </c>
      <c r="N1483">
        <v>80</v>
      </c>
      <c r="O1483" t="s">
        <v>2817</v>
      </c>
      <c r="P1483" s="16">
        <v>11000000</v>
      </c>
      <c r="Q1483" s="17" t="str">
        <f>IF(AND(Table4[[#This Row],[Age]]&lt;=28,Table4[[#This Row],[Prefered foot]]="left",Table4[[#This Row],[Value]]&lt;10000000),"candidate","rejected")</f>
        <v>rejected</v>
      </c>
      <c r="R1483" s="17" t="str">
        <f>IF(OR(Table4[[#This Row],[Age]]&lt;=21,Table4[[#This Row],[Rating]]&gt;=85,Table4[[#This Row],[Height (cm)]]&gt;=187),"minimum","")</f>
        <v>minimum</v>
      </c>
    </row>
    <row r="1484" spans="10:18" x14ac:dyDescent="0.25">
      <c r="J1484" t="s">
        <v>1339</v>
      </c>
      <c r="K1484">
        <v>21</v>
      </c>
      <c r="L1484">
        <v>71</v>
      </c>
      <c r="M1484">
        <v>190</v>
      </c>
      <c r="N1484">
        <v>82</v>
      </c>
      <c r="O1484" t="s">
        <v>2817</v>
      </c>
      <c r="P1484" s="16">
        <v>3900000</v>
      </c>
      <c r="Q1484" s="17" t="str">
        <f>IF(AND(Table4[[#This Row],[Age]]&lt;=28,Table4[[#This Row],[Prefered foot]]="left",Table4[[#This Row],[Value]]&lt;10000000),"candidate","rejected")</f>
        <v>candidate</v>
      </c>
      <c r="R1484" s="17" t="str">
        <f>IF(OR(Table4[[#This Row],[Age]]&lt;=21,Table4[[#This Row],[Rating]]&gt;=85,Table4[[#This Row],[Height (cm)]]&gt;=187),"minimum","")</f>
        <v>minimum</v>
      </c>
    </row>
    <row r="1485" spans="10:18" x14ac:dyDescent="0.25">
      <c r="J1485" t="s">
        <v>1340</v>
      </c>
      <c r="K1485">
        <v>18</v>
      </c>
      <c r="L1485">
        <v>63</v>
      </c>
      <c r="M1485">
        <v>172</v>
      </c>
      <c r="N1485">
        <v>65</v>
      </c>
      <c r="O1485" t="s">
        <v>2816</v>
      </c>
      <c r="P1485" s="16">
        <v>1100000</v>
      </c>
      <c r="Q1485" s="17" t="str">
        <f>IF(AND(Table4[[#This Row],[Age]]&lt;=28,Table4[[#This Row],[Prefered foot]]="left",Table4[[#This Row],[Value]]&lt;10000000),"candidate","rejected")</f>
        <v>rejected</v>
      </c>
      <c r="R1485" s="17" t="str">
        <f>IF(OR(Table4[[#This Row],[Age]]&lt;=21,Table4[[#This Row],[Rating]]&gt;=85,Table4[[#This Row],[Height (cm)]]&gt;=187),"minimum","")</f>
        <v>minimum</v>
      </c>
    </row>
    <row r="1486" spans="10:18" x14ac:dyDescent="0.25">
      <c r="J1486" t="s">
        <v>1341</v>
      </c>
      <c r="K1486">
        <v>20</v>
      </c>
      <c r="L1486">
        <v>64</v>
      </c>
      <c r="M1486">
        <v>191</v>
      </c>
      <c r="N1486">
        <v>78</v>
      </c>
      <c r="O1486" t="s">
        <v>2816</v>
      </c>
      <c r="P1486" s="16">
        <v>1400000</v>
      </c>
      <c r="Q1486" s="17" t="str">
        <f>IF(AND(Table4[[#This Row],[Age]]&lt;=28,Table4[[#This Row],[Prefered foot]]="left",Table4[[#This Row],[Value]]&lt;10000000),"candidate","rejected")</f>
        <v>rejected</v>
      </c>
      <c r="R1486" s="17" t="str">
        <f>IF(OR(Table4[[#This Row],[Age]]&lt;=21,Table4[[#This Row],[Rating]]&gt;=85,Table4[[#This Row],[Height (cm)]]&gt;=187),"minimum","")</f>
        <v>minimum</v>
      </c>
    </row>
    <row r="1487" spans="10:18" x14ac:dyDescent="0.25">
      <c r="J1487" t="s">
        <v>1342</v>
      </c>
      <c r="K1487">
        <v>20</v>
      </c>
      <c r="L1487">
        <v>73</v>
      </c>
      <c r="M1487">
        <v>173</v>
      </c>
      <c r="N1487">
        <v>75</v>
      </c>
      <c r="O1487" t="s">
        <v>2816</v>
      </c>
      <c r="P1487" s="16">
        <v>8500000</v>
      </c>
      <c r="Q1487" s="17" t="str">
        <f>IF(AND(Table4[[#This Row],[Age]]&lt;=28,Table4[[#This Row],[Prefered foot]]="left",Table4[[#This Row],[Value]]&lt;10000000),"candidate","rejected")</f>
        <v>rejected</v>
      </c>
      <c r="R1487" s="17" t="str">
        <f>IF(OR(Table4[[#This Row],[Age]]&lt;=21,Table4[[#This Row],[Rating]]&gt;=85,Table4[[#This Row],[Height (cm)]]&gt;=187),"minimum","")</f>
        <v>minimum</v>
      </c>
    </row>
    <row r="1488" spans="10:18" x14ac:dyDescent="0.25">
      <c r="J1488" t="s">
        <v>1343</v>
      </c>
      <c r="K1488">
        <v>20</v>
      </c>
      <c r="L1488">
        <v>71</v>
      </c>
      <c r="M1488">
        <v>178</v>
      </c>
      <c r="N1488">
        <v>70</v>
      </c>
      <c r="O1488" t="s">
        <v>2816</v>
      </c>
      <c r="P1488" s="16">
        <v>3900000</v>
      </c>
      <c r="Q1488" s="17" t="str">
        <f>IF(AND(Table4[[#This Row],[Age]]&lt;=28,Table4[[#This Row],[Prefered foot]]="left",Table4[[#This Row],[Value]]&lt;10000000),"candidate","rejected")</f>
        <v>rejected</v>
      </c>
      <c r="R1488" s="17" t="str">
        <f>IF(OR(Table4[[#This Row],[Age]]&lt;=21,Table4[[#This Row],[Rating]]&gt;=85,Table4[[#This Row],[Height (cm)]]&gt;=187),"minimum","")</f>
        <v>minimum</v>
      </c>
    </row>
    <row r="1489" spans="10:18" x14ac:dyDescent="0.25">
      <c r="J1489" t="s">
        <v>1344</v>
      </c>
      <c r="K1489">
        <v>19</v>
      </c>
      <c r="L1489">
        <v>71</v>
      </c>
      <c r="M1489">
        <v>190</v>
      </c>
      <c r="N1489">
        <v>83</v>
      </c>
      <c r="O1489" t="s">
        <v>2816</v>
      </c>
      <c r="P1489" s="16">
        <v>3800000</v>
      </c>
      <c r="Q1489" s="17" t="str">
        <f>IF(AND(Table4[[#This Row],[Age]]&lt;=28,Table4[[#This Row],[Prefered foot]]="left",Table4[[#This Row],[Value]]&lt;10000000),"candidate","rejected")</f>
        <v>rejected</v>
      </c>
      <c r="R1489" s="17" t="str">
        <f>IF(OR(Table4[[#This Row],[Age]]&lt;=21,Table4[[#This Row],[Rating]]&gt;=85,Table4[[#This Row],[Height (cm)]]&gt;=187),"minimum","")</f>
        <v>minimum</v>
      </c>
    </row>
    <row r="1490" spans="10:18" x14ac:dyDescent="0.25">
      <c r="J1490" t="s">
        <v>1345</v>
      </c>
      <c r="K1490">
        <v>20</v>
      </c>
      <c r="L1490">
        <v>63</v>
      </c>
      <c r="M1490">
        <v>181</v>
      </c>
      <c r="N1490">
        <v>65</v>
      </c>
      <c r="O1490" t="s">
        <v>2816</v>
      </c>
      <c r="P1490" s="16">
        <v>1200000</v>
      </c>
      <c r="Q1490" s="17" t="str">
        <f>IF(AND(Table4[[#This Row],[Age]]&lt;=28,Table4[[#This Row],[Prefered foot]]="left",Table4[[#This Row],[Value]]&lt;10000000),"candidate","rejected")</f>
        <v>rejected</v>
      </c>
      <c r="R1490" s="17" t="str">
        <f>IF(OR(Table4[[#This Row],[Age]]&lt;=21,Table4[[#This Row],[Rating]]&gt;=85,Table4[[#This Row],[Height (cm)]]&gt;=187),"minimum","")</f>
        <v>minimum</v>
      </c>
    </row>
    <row r="1491" spans="10:18" x14ac:dyDescent="0.25">
      <c r="J1491" t="s">
        <v>1346</v>
      </c>
      <c r="K1491">
        <v>22</v>
      </c>
      <c r="L1491">
        <v>72</v>
      </c>
      <c r="M1491">
        <v>184</v>
      </c>
      <c r="N1491">
        <v>75</v>
      </c>
      <c r="O1491" t="s">
        <v>2816</v>
      </c>
      <c r="P1491" s="16">
        <v>5500000</v>
      </c>
      <c r="Q1491" s="17" t="str">
        <f>IF(AND(Table4[[#This Row],[Age]]&lt;=28,Table4[[#This Row],[Prefered foot]]="left",Table4[[#This Row],[Value]]&lt;10000000),"candidate","rejected")</f>
        <v>rejected</v>
      </c>
      <c r="R1491" s="17" t="str">
        <f>IF(OR(Table4[[#This Row],[Age]]&lt;=21,Table4[[#This Row],[Rating]]&gt;=85,Table4[[#This Row],[Height (cm)]]&gt;=187),"minimum","")</f>
        <v/>
      </c>
    </row>
    <row r="1492" spans="10:18" x14ac:dyDescent="0.25">
      <c r="J1492" t="s">
        <v>1347</v>
      </c>
      <c r="K1492">
        <v>24</v>
      </c>
      <c r="L1492">
        <v>63</v>
      </c>
      <c r="M1492">
        <v>178</v>
      </c>
      <c r="N1492">
        <v>73</v>
      </c>
      <c r="O1492" t="s">
        <v>2816</v>
      </c>
      <c r="P1492" s="16">
        <v>0</v>
      </c>
      <c r="Q1492" s="17" t="str">
        <f>IF(AND(Table4[[#This Row],[Age]]&lt;=28,Table4[[#This Row],[Prefered foot]]="left",Table4[[#This Row],[Value]]&lt;10000000),"candidate","rejected")</f>
        <v>rejected</v>
      </c>
      <c r="R1492" s="17" t="str">
        <f>IF(OR(Table4[[#This Row],[Age]]&lt;=21,Table4[[#This Row],[Rating]]&gt;=85,Table4[[#This Row],[Height (cm)]]&gt;=187),"minimum","")</f>
        <v/>
      </c>
    </row>
    <row r="1493" spans="10:18" x14ac:dyDescent="0.25">
      <c r="J1493" t="s">
        <v>1116</v>
      </c>
      <c r="K1493">
        <v>18</v>
      </c>
      <c r="L1493">
        <v>64</v>
      </c>
      <c r="M1493">
        <v>178</v>
      </c>
      <c r="N1493">
        <v>73</v>
      </c>
      <c r="O1493" t="s">
        <v>2817</v>
      </c>
      <c r="P1493" s="16">
        <v>1500000</v>
      </c>
      <c r="Q1493" s="17" t="str">
        <f>IF(AND(Table4[[#This Row],[Age]]&lt;=28,Table4[[#This Row],[Prefered foot]]="left",Table4[[#This Row],[Value]]&lt;10000000),"candidate","rejected")</f>
        <v>candidate</v>
      </c>
      <c r="R1493" s="17" t="str">
        <f>IF(OR(Table4[[#This Row],[Age]]&lt;=21,Table4[[#This Row],[Rating]]&gt;=85,Table4[[#This Row],[Height (cm)]]&gt;=187),"minimum","")</f>
        <v>minimum</v>
      </c>
    </row>
    <row r="1494" spans="10:18" x14ac:dyDescent="0.25">
      <c r="J1494" t="s">
        <v>1348</v>
      </c>
      <c r="K1494">
        <v>19</v>
      </c>
      <c r="L1494">
        <v>65</v>
      </c>
      <c r="M1494">
        <v>175</v>
      </c>
      <c r="N1494">
        <v>66</v>
      </c>
      <c r="O1494" t="s">
        <v>2816</v>
      </c>
      <c r="P1494" s="16">
        <v>1800000</v>
      </c>
      <c r="Q1494" s="17" t="str">
        <f>IF(AND(Table4[[#This Row],[Age]]&lt;=28,Table4[[#This Row],[Prefered foot]]="left",Table4[[#This Row],[Value]]&lt;10000000),"candidate","rejected")</f>
        <v>rejected</v>
      </c>
      <c r="R1494" s="17" t="str">
        <f>IF(OR(Table4[[#This Row],[Age]]&lt;=21,Table4[[#This Row],[Rating]]&gt;=85,Table4[[#This Row],[Height (cm)]]&gt;=187),"minimum","")</f>
        <v>minimum</v>
      </c>
    </row>
    <row r="1495" spans="10:18" x14ac:dyDescent="0.25">
      <c r="J1495" t="s">
        <v>1349</v>
      </c>
      <c r="K1495">
        <v>18</v>
      </c>
      <c r="L1495">
        <v>61</v>
      </c>
      <c r="M1495">
        <v>192</v>
      </c>
      <c r="N1495">
        <v>77</v>
      </c>
      <c r="O1495" t="s">
        <v>2816</v>
      </c>
      <c r="P1495" s="16">
        <v>775000</v>
      </c>
      <c r="Q1495" s="17" t="str">
        <f>IF(AND(Table4[[#This Row],[Age]]&lt;=28,Table4[[#This Row],[Prefered foot]]="left",Table4[[#This Row],[Value]]&lt;10000000),"candidate","rejected")</f>
        <v>rejected</v>
      </c>
      <c r="R1495" s="17" t="str">
        <f>IF(OR(Table4[[#This Row],[Age]]&lt;=21,Table4[[#This Row],[Rating]]&gt;=85,Table4[[#This Row],[Height (cm)]]&gt;=187),"minimum","")</f>
        <v>minimum</v>
      </c>
    </row>
    <row r="1496" spans="10:18" x14ac:dyDescent="0.25">
      <c r="J1496" t="s">
        <v>1350</v>
      </c>
      <c r="K1496">
        <v>24</v>
      </c>
      <c r="L1496">
        <v>74</v>
      </c>
      <c r="M1496">
        <v>188</v>
      </c>
      <c r="N1496">
        <v>80</v>
      </c>
      <c r="O1496" t="s">
        <v>2816</v>
      </c>
      <c r="P1496" s="16">
        <v>6000000</v>
      </c>
      <c r="Q1496" s="17" t="str">
        <f>IF(AND(Table4[[#This Row],[Age]]&lt;=28,Table4[[#This Row],[Prefered foot]]="left",Table4[[#This Row],[Value]]&lt;10000000),"candidate","rejected")</f>
        <v>rejected</v>
      </c>
      <c r="R1496" s="17" t="str">
        <f>IF(OR(Table4[[#This Row],[Age]]&lt;=21,Table4[[#This Row],[Rating]]&gt;=85,Table4[[#This Row],[Height (cm)]]&gt;=187),"minimum","")</f>
        <v>minimum</v>
      </c>
    </row>
    <row r="1497" spans="10:18" x14ac:dyDescent="0.25">
      <c r="J1497" t="s">
        <v>1351</v>
      </c>
      <c r="K1497">
        <v>22</v>
      </c>
      <c r="L1497">
        <v>73</v>
      </c>
      <c r="M1497">
        <v>201</v>
      </c>
      <c r="N1497">
        <v>80</v>
      </c>
      <c r="O1497" t="s">
        <v>2816</v>
      </c>
      <c r="P1497" s="16">
        <v>6000000</v>
      </c>
      <c r="Q1497" s="17" t="str">
        <f>IF(AND(Table4[[#This Row],[Age]]&lt;=28,Table4[[#This Row],[Prefered foot]]="left",Table4[[#This Row],[Value]]&lt;10000000),"candidate","rejected")</f>
        <v>rejected</v>
      </c>
      <c r="R1497" s="17" t="str">
        <f>IF(OR(Table4[[#This Row],[Age]]&lt;=21,Table4[[#This Row],[Rating]]&gt;=85,Table4[[#This Row],[Height (cm)]]&gt;=187),"minimum","")</f>
        <v>minimum</v>
      </c>
    </row>
    <row r="1498" spans="10:18" x14ac:dyDescent="0.25">
      <c r="J1498" t="s">
        <v>1352</v>
      </c>
      <c r="K1498">
        <v>25</v>
      </c>
      <c r="L1498">
        <v>68</v>
      </c>
      <c r="M1498">
        <v>180</v>
      </c>
      <c r="N1498">
        <v>72</v>
      </c>
      <c r="O1498" t="s">
        <v>2816</v>
      </c>
      <c r="P1498" s="16">
        <v>0</v>
      </c>
      <c r="Q1498" s="17" t="str">
        <f>IF(AND(Table4[[#This Row],[Age]]&lt;=28,Table4[[#This Row],[Prefered foot]]="left",Table4[[#This Row],[Value]]&lt;10000000),"candidate","rejected")</f>
        <v>rejected</v>
      </c>
      <c r="R1498" s="17" t="str">
        <f>IF(OR(Table4[[#This Row],[Age]]&lt;=21,Table4[[#This Row],[Rating]]&gt;=85,Table4[[#This Row],[Height (cm)]]&gt;=187),"minimum","")</f>
        <v/>
      </c>
    </row>
    <row r="1499" spans="10:18" x14ac:dyDescent="0.25">
      <c r="J1499" t="s">
        <v>1353</v>
      </c>
      <c r="K1499">
        <v>22</v>
      </c>
      <c r="L1499">
        <v>74</v>
      </c>
      <c r="M1499">
        <v>176</v>
      </c>
      <c r="N1499">
        <v>72</v>
      </c>
      <c r="O1499" t="s">
        <v>2816</v>
      </c>
      <c r="P1499" s="16">
        <v>9500000</v>
      </c>
      <c r="Q1499" s="17" t="str">
        <f>IF(AND(Table4[[#This Row],[Age]]&lt;=28,Table4[[#This Row],[Prefered foot]]="left",Table4[[#This Row],[Value]]&lt;10000000),"candidate","rejected")</f>
        <v>rejected</v>
      </c>
      <c r="R1499" s="17" t="str">
        <f>IF(OR(Table4[[#This Row],[Age]]&lt;=21,Table4[[#This Row],[Rating]]&gt;=85,Table4[[#This Row],[Height (cm)]]&gt;=187),"minimum","")</f>
        <v/>
      </c>
    </row>
    <row r="1500" spans="10:18" x14ac:dyDescent="0.25">
      <c r="J1500" t="s">
        <v>1270</v>
      </c>
      <c r="K1500">
        <v>23</v>
      </c>
      <c r="L1500">
        <v>64</v>
      </c>
      <c r="M1500">
        <v>177</v>
      </c>
      <c r="N1500">
        <v>68</v>
      </c>
      <c r="O1500" t="s">
        <v>2816</v>
      </c>
      <c r="P1500" s="16">
        <v>0</v>
      </c>
      <c r="Q1500" s="17" t="str">
        <f>IF(AND(Table4[[#This Row],[Age]]&lt;=28,Table4[[#This Row],[Prefered foot]]="left",Table4[[#This Row],[Value]]&lt;10000000),"candidate","rejected")</f>
        <v>rejected</v>
      </c>
      <c r="R1500" s="17" t="str">
        <f>IF(OR(Table4[[#This Row],[Age]]&lt;=21,Table4[[#This Row],[Rating]]&gt;=85,Table4[[#This Row],[Height (cm)]]&gt;=187),"minimum","")</f>
        <v/>
      </c>
    </row>
    <row r="1501" spans="10:18" x14ac:dyDescent="0.25">
      <c r="J1501" t="s">
        <v>1271</v>
      </c>
      <c r="K1501">
        <v>20</v>
      </c>
      <c r="L1501">
        <v>70</v>
      </c>
      <c r="M1501">
        <v>186</v>
      </c>
      <c r="N1501">
        <v>78</v>
      </c>
      <c r="O1501" t="s">
        <v>2817</v>
      </c>
      <c r="P1501" s="16">
        <v>3700000</v>
      </c>
      <c r="Q1501" s="17" t="str">
        <f>IF(AND(Table4[[#This Row],[Age]]&lt;=28,Table4[[#This Row],[Prefered foot]]="left",Table4[[#This Row],[Value]]&lt;10000000),"candidate","rejected")</f>
        <v>candidate</v>
      </c>
      <c r="R1501" s="17" t="str">
        <f>IF(OR(Table4[[#This Row],[Age]]&lt;=21,Table4[[#This Row],[Rating]]&gt;=85,Table4[[#This Row],[Height (cm)]]&gt;=187),"minimum","")</f>
        <v>minimum</v>
      </c>
    </row>
    <row r="1502" spans="10:18" x14ac:dyDescent="0.25">
      <c r="J1502" t="s">
        <v>1354</v>
      </c>
      <c r="K1502">
        <v>24</v>
      </c>
      <c r="L1502">
        <v>71</v>
      </c>
      <c r="M1502">
        <v>173</v>
      </c>
      <c r="N1502">
        <v>64</v>
      </c>
      <c r="O1502" t="s">
        <v>2816</v>
      </c>
      <c r="P1502" s="16">
        <v>2600000</v>
      </c>
      <c r="Q1502" s="17" t="str">
        <f>IF(AND(Table4[[#This Row],[Age]]&lt;=28,Table4[[#This Row],[Prefered foot]]="left",Table4[[#This Row],[Value]]&lt;10000000),"candidate","rejected")</f>
        <v>rejected</v>
      </c>
      <c r="R1502" s="17" t="str">
        <f>IF(OR(Table4[[#This Row],[Age]]&lt;=21,Table4[[#This Row],[Rating]]&gt;=85,Table4[[#This Row],[Height (cm)]]&gt;=187),"minimum","")</f>
        <v/>
      </c>
    </row>
    <row r="1503" spans="10:18" x14ac:dyDescent="0.25">
      <c r="J1503" t="s">
        <v>1355</v>
      </c>
      <c r="K1503">
        <v>27</v>
      </c>
      <c r="L1503">
        <v>72</v>
      </c>
      <c r="M1503">
        <v>175</v>
      </c>
      <c r="N1503">
        <v>71</v>
      </c>
      <c r="O1503" t="s">
        <v>2817</v>
      </c>
      <c r="P1503" s="16">
        <v>2300000</v>
      </c>
      <c r="Q1503" s="17" t="str">
        <f>IF(AND(Table4[[#This Row],[Age]]&lt;=28,Table4[[#This Row],[Prefered foot]]="left",Table4[[#This Row],[Value]]&lt;10000000),"candidate","rejected")</f>
        <v>candidate</v>
      </c>
      <c r="R1503" s="17" t="str">
        <f>IF(OR(Table4[[#This Row],[Age]]&lt;=21,Table4[[#This Row],[Rating]]&gt;=85,Table4[[#This Row],[Height (cm)]]&gt;=187),"minimum","")</f>
        <v/>
      </c>
    </row>
    <row r="1504" spans="10:18" x14ac:dyDescent="0.25">
      <c r="J1504" t="s">
        <v>1356</v>
      </c>
      <c r="K1504">
        <v>24</v>
      </c>
      <c r="L1504">
        <v>77</v>
      </c>
      <c r="M1504">
        <v>187</v>
      </c>
      <c r="N1504">
        <v>68</v>
      </c>
      <c r="O1504" t="s">
        <v>2817</v>
      </c>
      <c r="P1504" s="16">
        <v>15000000</v>
      </c>
      <c r="Q1504" s="17" t="str">
        <f>IF(AND(Table4[[#This Row],[Age]]&lt;=28,Table4[[#This Row],[Prefered foot]]="left",Table4[[#This Row],[Value]]&lt;10000000),"candidate","rejected")</f>
        <v>rejected</v>
      </c>
      <c r="R1504" s="17" t="str">
        <f>IF(OR(Table4[[#This Row],[Age]]&lt;=21,Table4[[#This Row],[Rating]]&gt;=85,Table4[[#This Row],[Height (cm)]]&gt;=187),"minimum","")</f>
        <v>minimum</v>
      </c>
    </row>
    <row r="1505" spans="10:18" x14ac:dyDescent="0.25">
      <c r="J1505" t="s">
        <v>1357</v>
      </c>
      <c r="K1505">
        <v>28</v>
      </c>
      <c r="L1505">
        <v>79</v>
      </c>
      <c r="M1505">
        <v>192</v>
      </c>
      <c r="N1505">
        <v>86</v>
      </c>
      <c r="O1505" t="s">
        <v>2816</v>
      </c>
      <c r="P1505" s="16">
        <v>15500000</v>
      </c>
      <c r="Q1505" s="17" t="str">
        <f>IF(AND(Table4[[#This Row],[Age]]&lt;=28,Table4[[#This Row],[Prefered foot]]="left",Table4[[#This Row],[Value]]&lt;10000000),"candidate","rejected")</f>
        <v>rejected</v>
      </c>
      <c r="R1505" s="17" t="str">
        <f>IF(OR(Table4[[#This Row],[Age]]&lt;=21,Table4[[#This Row],[Rating]]&gt;=85,Table4[[#This Row],[Height (cm)]]&gt;=187),"minimum","")</f>
        <v>minimum</v>
      </c>
    </row>
    <row r="1506" spans="10:18" x14ac:dyDescent="0.25">
      <c r="J1506" t="s">
        <v>1358</v>
      </c>
      <c r="K1506">
        <v>26</v>
      </c>
      <c r="L1506">
        <v>75</v>
      </c>
      <c r="M1506">
        <v>183</v>
      </c>
      <c r="N1506">
        <v>76</v>
      </c>
      <c r="O1506" t="s">
        <v>2816</v>
      </c>
      <c r="P1506" s="16">
        <v>6000000</v>
      </c>
      <c r="Q1506" s="17" t="str">
        <f>IF(AND(Table4[[#This Row],[Age]]&lt;=28,Table4[[#This Row],[Prefered foot]]="left",Table4[[#This Row],[Value]]&lt;10000000),"candidate","rejected")</f>
        <v>rejected</v>
      </c>
      <c r="R1506" s="17" t="str">
        <f>IF(OR(Table4[[#This Row],[Age]]&lt;=21,Table4[[#This Row],[Rating]]&gt;=85,Table4[[#This Row],[Height (cm)]]&gt;=187),"minimum","")</f>
        <v/>
      </c>
    </row>
    <row r="1507" spans="10:18" x14ac:dyDescent="0.25">
      <c r="J1507" t="s">
        <v>1359</v>
      </c>
      <c r="K1507">
        <v>23</v>
      </c>
      <c r="L1507">
        <v>74</v>
      </c>
      <c r="M1507">
        <v>176</v>
      </c>
      <c r="N1507">
        <v>70</v>
      </c>
      <c r="O1507" t="s">
        <v>2816</v>
      </c>
      <c r="P1507" s="16">
        <v>6000000</v>
      </c>
      <c r="Q1507" s="17" t="str">
        <f>IF(AND(Table4[[#This Row],[Age]]&lt;=28,Table4[[#This Row],[Prefered foot]]="left",Table4[[#This Row],[Value]]&lt;10000000),"candidate","rejected")</f>
        <v>rejected</v>
      </c>
      <c r="R1507" s="17" t="str">
        <f>IF(OR(Table4[[#This Row],[Age]]&lt;=21,Table4[[#This Row],[Rating]]&gt;=85,Table4[[#This Row],[Height (cm)]]&gt;=187),"minimum","")</f>
        <v/>
      </c>
    </row>
    <row r="1508" spans="10:18" x14ac:dyDescent="0.25">
      <c r="J1508" t="s">
        <v>1360</v>
      </c>
      <c r="K1508">
        <v>25</v>
      </c>
      <c r="L1508">
        <v>77</v>
      </c>
      <c r="M1508">
        <v>180</v>
      </c>
      <c r="N1508">
        <v>65</v>
      </c>
      <c r="O1508" t="s">
        <v>2816</v>
      </c>
      <c r="P1508" s="16">
        <v>14000000</v>
      </c>
      <c r="Q1508" s="17" t="str">
        <f>IF(AND(Table4[[#This Row],[Age]]&lt;=28,Table4[[#This Row],[Prefered foot]]="left",Table4[[#This Row],[Value]]&lt;10000000),"candidate","rejected")</f>
        <v>rejected</v>
      </c>
      <c r="R1508" s="17" t="str">
        <f>IF(OR(Table4[[#This Row],[Age]]&lt;=21,Table4[[#This Row],[Rating]]&gt;=85,Table4[[#This Row],[Height (cm)]]&gt;=187),"minimum","")</f>
        <v/>
      </c>
    </row>
    <row r="1509" spans="10:18" x14ac:dyDescent="0.25">
      <c r="J1509" t="s">
        <v>1361</v>
      </c>
      <c r="K1509">
        <v>22</v>
      </c>
      <c r="L1509">
        <v>75</v>
      </c>
      <c r="M1509">
        <v>181</v>
      </c>
      <c r="N1509">
        <v>81</v>
      </c>
      <c r="O1509" t="s">
        <v>2816</v>
      </c>
      <c r="P1509" s="16">
        <v>7000000</v>
      </c>
      <c r="Q1509" s="17" t="str">
        <f>IF(AND(Table4[[#This Row],[Age]]&lt;=28,Table4[[#This Row],[Prefered foot]]="left",Table4[[#This Row],[Value]]&lt;10000000),"candidate","rejected")</f>
        <v>rejected</v>
      </c>
      <c r="R1509" s="17" t="str">
        <f>IF(OR(Table4[[#This Row],[Age]]&lt;=21,Table4[[#This Row],[Rating]]&gt;=85,Table4[[#This Row],[Height (cm)]]&gt;=187),"minimum","")</f>
        <v/>
      </c>
    </row>
    <row r="1510" spans="10:18" x14ac:dyDescent="0.25">
      <c r="J1510" t="s">
        <v>1362</v>
      </c>
      <c r="K1510">
        <v>24</v>
      </c>
      <c r="L1510">
        <v>76</v>
      </c>
      <c r="M1510">
        <v>177</v>
      </c>
      <c r="N1510">
        <v>70</v>
      </c>
      <c r="O1510" t="s">
        <v>2817</v>
      </c>
      <c r="P1510" s="16">
        <v>10000000</v>
      </c>
      <c r="Q1510" s="17" t="str">
        <f>IF(AND(Table4[[#This Row],[Age]]&lt;=28,Table4[[#This Row],[Prefered foot]]="left",Table4[[#This Row],[Value]]&lt;10000000),"candidate","rejected")</f>
        <v>rejected</v>
      </c>
      <c r="R1510" s="17" t="str">
        <f>IF(OR(Table4[[#This Row],[Age]]&lt;=21,Table4[[#This Row],[Rating]]&gt;=85,Table4[[#This Row],[Height (cm)]]&gt;=187),"minimum","")</f>
        <v/>
      </c>
    </row>
    <row r="1511" spans="10:18" x14ac:dyDescent="0.25">
      <c r="J1511" t="s">
        <v>1363</v>
      </c>
      <c r="K1511">
        <v>24</v>
      </c>
      <c r="L1511">
        <v>79</v>
      </c>
      <c r="M1511">
        <v>178</v>
      </c>
      <c r="N1511">
        <v>70</v>
      </c>
      <c r="O1511" t="s">
        <v>2816</v>
      </c>
      <c r="P1511" s="16">
        <v>25500000</v>
      </c>
      <c r="Q1511" s="17" t="str">
        <f>IF(AND(Table4[[#This Row],[Age]]&lt;=28,Table4[[#This Row],[Prefered foot]]="left",Table4[[#This Row],[Value]]&lt;10000000),"candidate","rejected")</f>
        <v>rejected</v>
      </c>
      <c r="R1511" s="17" t="str">
        <f>IF(OR(Table4[[#This Row],[Age]]&lt;=21,Table4[[#This Row],[Rating]]&gt;=85,Table4[[#This Row],[Height (cm)]]&gt;=187),"minimum","")</f>
        <v/>
      </c>
    </row>
    <row r="1512" spans="10:18" x14ac:dyDescent="0.25">
      <c r="J1512" t="s">
        <v>1079</v>
      </c>
      <c r="K1512">
        <v>25</v>
      </c>
      <c r="L1512">
        <v>74</v>
      </c>
      <c r="M1512">
        <v>173</v>
      </c>
      <c r="N1512">
        <v>65</v>
      </c>
      <c r="O1512" t="s">
        <v>2816</v>
      </c>
      <c r="P1512" s="16">
        <v>6000000</v>
      </c>
      <c r="Q1512" s="17" t="str">
        <f>IF(AND(Table4[[#This Row],[Age]]&lt;=28,Table4[[#This Row],[Prefered foot]]="left",Table4[[#This Row],[Value]]&lt;10000000),"candidate","rejected")</f>
        <v>rejected</v>
      </c>
      <c r="R1512" s="17" t="str">
        <f>IF(OR(Table4[[#This Row],[Age]]&lt;=21,Table4[[#This Row],[Rating]]&gt;=85,Table4[[#This Row],[Height (cm)]]&gt;=187),"minimum","")</f>
        <v/>
      </c>
    </row>
    <row r="1513" spans="10:18" x14ac:dyDescent="0.25">
      <c r="J1513" t="s">
        <v>1364</v>
      </c>
      <c r="K1513">
        <v>25</v>
      </c>
      <c r="L1513">
        <v>73</v>
      </c>
      <c r="M1513">
        <v>182</v>
      </c>
      <c r="N1513">
        <v>72</v>
      </c>
      <c r="O1513" t="s">
        <v>2816</v>
      </c>
      <c r="P1513" s="16">
        <v>3600000</v>
      </c>
      <c r="Q1513" s="17" t="str">
        <f>IF(AND(Table4[[#This Row],[Age]]&lt;=28,Table4[[#This Row],[Prefered foot]]="left",Table4[[#This Row],[Value]]&lt;10000000),"candidate","rejected")</f>
        <v>rejected</v>
      </c>
      <c r="R1513" s="17" t="str">
        <f>IF(OR(Table4[[#This Row],[Age]]&lt;=21,Table4[[#This Row],[Rating]]&gt;=85,Table4[[#This Row],[Height (cm)]]&gt;=187),"minimum","")</f>
        <v/>
      </c>
    </row>
    <row r="1514" spans="10:18" x14ac:dyDescent="0.25">
      <c r="J1514" t="s">
        <v>1365</v>
      </c>
      <c r="K1514">
        <v>27</v>
      </c>
      <c r="L1514">
        <v>76</v>
      </c>
      <c r="M1514">
        <v>166</v>
      </c>
      <c r="N1514">
        <v>61</v>
      </c>
      <c r="O1514" t="s">
        <v>2816</v>
      </c>
      <c r="P1514" s="16">
        <v>8000000</v>
      </c>
      <c r="Q1514" s="17" t="str">
        <f>IF(AND(Table4[[#This Row],[Age]]&lt;=28,Table4[[#This Row],[Prefered foot]]="left",Table4[[#This Row],[Value]]&lt;10000000),"candidate","rejected")</f>
        <v>rejected</v>
      </c>
      <c r="R1514" s="17" t="str">
        <f>IF(OR(Table4[[#This Row],[Age]]&lt;=21,Table4[[#This Row],[Rating]]&gt;=85,Table4[[#This Row],[Height (cm)]]&gt;=187),"minimum","")</f>
        <v/>
      </c>
    </row>
    <row r="1515" spans="10:18" x14ac:dyDescent="0.25">
      <c r="J1515" t="s">
        <v>1137</v>
      </c>
      <c r="K1515">
        <v>23</v>
      </c>
      <c r="L1515">
        <v>68</v>
      </c>
      <c r="M1515">
        <v>185</v>
      </c>
      <c r="N1515">
        <v>81</v>
      </c>
      <c r="O1515" t="s">
        <v>2817</v>
      </c>
      <c r="P1515" s="16">
        <v>2400000</v>
      </c>
      <c r="Q1515" s="17" t="str">
        <f>IF(AND(Table4[[#This Row],[Age]]&lt;=28,Table4[[#This Row],[Prefered foot]]="left",Table4[[#This Row],[Value]]&lt;10000000),"candidate","rejected")</f>
        <v>candidate</v>
      </c>
      <c r="R1515" s="17" t="str">
        <f>IF(OR(Table4[[#This Row],[Age]]&lt;=21,Table4[[#This Row],[Rating]]&gt;=85,Table4[[#This Row],[Height (cm)]]&gt;=187),"minimum","")</f>
        <v/>
      </c>
    </row>
    <row r="1516" spans="10:18" x14ac:dyDescent="0.25">
      <c r="J1516" t="s">
        <v>1366</v>
      </c>
      <c r="K1516">
        <v>25</v>
      </c>
      <c r="L1516">
        <v>73</v>
      </c>
      <c r="M1516">
        <v>171</v>
      </c>
      <c r="N1516">
        <v>64</v>
      </c>
      <c r="O1516" t="s">
        <v>2816</v>
      </c>
      <c r="P1516" s="16">
        <v>3600000</v>
      </c>
      <c r="Q1516" s="17" t="str">
        <f>IF(AND(Table4[[#This Row],[Age]]&lt;=28,Table4[[#This Row],[Prefered foot]]="left",Table4[[#This Row],[Value]]&lt;10000000),"candidate","rejected")</f>
        <v>rejected</v>
      </c>
      <c r="R1516" s="17" t="str">
        <f>IF(OR(Table4[[#This Row],[Age]]&lt;=21,Table4[[#This Row],[Rating]]&gt;=85,Table4[[#This Row],[Height (cm)]]&gt;=187),"minimum","")</f>
        <v/>
      </c>
    </row>
    <row r="1517" spans="10:18" x14ac:dyDescent="0.25">
      <c r="J1517" t="s">
        <v>1367</v>
      </c>
      <c r="K1517">
        <v>23</v>
      </c>
      <c r="L1517">
        <v>73</v>
      </c>
      <c r="M1517">
        <v>185</v>
      </c>
      <c r="N1517">
        <v>79</v>
      </c>
      <c r="O1517" t="s">
        <v>2817</v>
      </c>
      <c r="P1517" s="16">
        <v>4700000</v>
      </c>
      <c r="Q1517" s="17" t="str">
        <f>IF(AND(Table4[[#This Row],[Age]]&lt;=28,Table4[[#This Row],[Prefered foot]]="left",Table4[[#This Row],[Value]]&lt;10000000),"candidate","rejected")</f>
        <v>candidate</v>
      </c>
      <c r="R1517" s="17" t="str">
        <f>IF(OR(Table4[[#This Row],[Age]]&lt;=21,Table4[[#This Row],[Rating]]&gt;=85,Table4[[#This Row],[Height (cm)]]&gt;=187),"minimum","")</f>
        <v/>
      </c>
    </row>
    <row r="1518" spans="10:18" x14ac:dyDescent="0.25">
      <c r="J1518" t="s">
        <v>1368</v>
      </c>
      <c r="K1518">
        <v>27</v>
      </c>
      <c r="L1518">
        <v>78</v>
      </c>
      <c r="M1518">
        <v>191</v>
      </c>
      <c r="N1518">
        <v>79</v>
      </c>
      <c r="O1518" t="s">
        <v>2816</v>
      </c>
      <c r="P1518" s="16">
        <v>15000000</v>
      </c>
      <c r="Q1518" s="17" t="str">
        <f>IF(AND(Table4[[#This Row],[Age]]&lt;=28,Table4[[#This Row],[Prefered foot]]="left",Table4[[#This Row],[Value]]&lt;10000000),"candidate","rejected")</f>
        <v>rejected</v>
      </c>
      <c r="R1518" s="17" t="str">
        <f>IF(OR(Table4[[#This Row],[Age]]&lt;=21,Table4[[#This Row],[Rating]]&gt;=85,Table4[[#This Row],[Height (cm)]]&gt;=187),"minimum","")</f>
        <v>minimum</v>
      </c>
    </row>
    <row r="1519" spans="10:18" x14ac:dyDescent="0.25">
      <c r="J1519" t="s">
        <v>1369</v>
      </c>
      <c r="K1519">
        <v>24</v>
      </c>
      <c r="L1519">
        <v>72</v>
      </c>
      <c r="M1519">
        <v>182</v>
      </c>
      <c r="N1519">
        <v>72</v>
      </c>
      <c r="O1519" t="s">
        <v>2817</v>
      </c>
      <c r="P1519" s="16">
        <v>3300000</v>
      </c>
      <c r="Q1519" s="17" t="str">
        <f>IF(AND(Table4[[#This Row],[Age]]&lt;=28,Table4[[#This Row],[Prefered foot]]="left",Table4[[#This Row],[Value]]&lt;10000000),"candidate","rejected")</f>
        <v>candidate</v>
      </c>
      <c r="R1519" s="17" t="str">
        <f>IF(OR(Table4[[#This Row],[Age]]&lt;=21,Table4[[#This Row],[Rating]]&gt;=85,Table4[[#This Row],[Height (cm)]]&gt;=187),"minimum","")</f>
        <v/>
      </c>
    </row>
    <row r="1520" spans="10:18" x14ac:dyDescent="0.25">
      <c r="J1520" t="s">
        <v>1370</v>
      </c>
      <c r="K1520">
        <v>23</v>
      </c>
      <c r="L1520">
        <v>74</v>
      </c>
      <c r="M1520">
        <v>168</v>
      </c>
      <c r="N1520">
        <v>73</v>
      </c>
      <c r="O1520" t="s">
        <v>2816</v>
      </c>
      <c r="P1520" s="16">
        <v>6500000</v>
      </c>
      <c r="Q1520" s="17" t="str">
        <f>IF(AND(Table4[[#This Row],[Age]]&lt;=28,Table4[[#This Row],[Prefered foot]]="left",Table4[[#This Row],[Value]]&lt;10000000),"candidate","rejected")</f>
        <v>rejected</v>
      </c>
      <c r="R1520" s="17" t="str">
        <f>IF(OR(Table4[[#This Row],[Age]]&lt;=21,Table4[[#This Row],[Rating]]&gt;=85,Table4[[#This Row],[Height (cm)]]&gt;=187),"minimum","")</f>
        <v/>
      </c>
    </row>
    <row r="1521" spans="10:18" x14ac:dyDescent="0.25">
      <c r="J1521" t="s">
        <v>1371</v>
      </c>
      <c r="K1521">
        <v>28</v>
      </c>
      <c r="L1521">
        <v>77</v>
      </c>
      <c r="M1521">
        <v>185</v>
      </c>
      <c r="N1521">
        <v>84</v>
      </c>
      <c r="O1521" t="s">
        <v>2816</v>
      </c>
      <c r="P1521" s="16">
        <v>11000000</v>
      </c>
      <c r="Q1521" s="17" t="str">
        <f>IF(AND(Table4[[#This Row],[Age]]&lt;=28,Table4[[#This Row],[Prefered foot]]="left",Table4[[#This Row],[Value]]&lt;10000000),"candidate","rejected")</f>
        <v>rejected</v>
      </c>
      <c r="R1521" s="17" t="str">
        <f>IF(OR(Table4[[#This Row],[Age]]&lt;=21,Table4[[#This Row],[Rating]]&gt;=85,Table4[[#This Row],[Height (cm)]]&gt;=187),"minimum","")</f>
        <v/>
      </c>
    </row>
    <row r="1522" spans="10:18" x14ac:dyDescent="0.25">
      <c r="J1522" t="s">
        <v>1372</v>
      </c>
      <c r="K1522">
        <v>25</v>
      </c>
      <c r="L1522">
        <v>77</v>
      </c>
      <c r="M1522">
        <v>200</v>
      </c>
      <c r="N1522">
        <v>90</v>
      </c>
      <c r="O1522" t="s">
        <v>2816</v>
      </c>
      <c r="P1522" s="16">
        <v>13500000</v>
      </c>
      <c r="Q1522" s="17" t="str">
        <f>IF(AND(Table4[[#This Row],[Age]]&lt;=28,Table4[[#This Row],[Prefered foot]]="left",Table4[[#This Row],[Value]]&lt;10000000),"candidate","rejected")</f>
        <v>rejected</v>
      </c>
      <c r="R1522" s="17" t="str">
        <f>IF(OR(Table4[[#This Row],[Age]]&lt;=21,Table4[[#This Row],[Rating]]&gt;=85,Table4[[#This Row],[Height (cm)]]&gt;=187),"minimum","")</f>
        <v>minimum</v>
      </c>
    </row>
    <row r="1523" spans="10:18" x14ac:dyDescent="0.25">
      <c r="J1523" t="s">
        <v>1373</v>
      </c>
      <c r="K1523">
        <v>24</v>
      </c>
      <c r="L1523">
        <v>71</v>
      </c>
      <c r="M1523">
        <v>173</v>
      </c>
      <c r="N1523">
        <v>70</v>
      </c>
      <c r="O1523" t="s">
        <v>2816</v>
      </c>
      <c r="P1523" s="16">
        <v>2700000</v>
      </c>
      <c r="Q1523" s="17" t="str">
        <f>IF(AND(Table4[[#This Row],[Age]]&lt;=28,Table4[[#This Row],[Prefered foot]]="left",Table4[[#This Row],[Value]]&lt;10000000),"candidate","rejected")</f>
        <v>rejected</v>
      </c>
      <c r="R1523" s="17" t="str">
        <f>IF(OR(Table4[[#This Row],[Age]]&lt;=21,Table4[[#This Row],[Rating]]&gt;=85,Table4[[#This Row],[Height (cm)]]&gt;=187),"minimum","")</f>
        <v/>
      </c>
    </row>
    <row r="1524" spans="10:18" x14ac:dyDescent="0.25">
      <c r="J1524" t="s">
        <v>1143</v>
      </c>
      <c r="K1524">
        <v>23</v>
      </c>
      <c r="L1524">
        <v>75</v>
      </c>
      <c r="M1524">
        <v>185</v>
      </c>
      <c r="N1524">
        <v>78</v>
      </c>
      <c r="O1524" t="s">
        <v>2816</v>
      </c>
      <c r="P1524" s="16">
        <v>10500000</v>
      </c>
      <c r="Q1524" s="17" t="str">
        <f>IF(AND(Table4[[#This Row],[Age]]&lt;=28,Table4[[#This Row],[Prefered foot]]="left",Table4[[#This Row],[Value]]&lt;10000000),"candidate","rejected")</f>
        <v>rejected</v>
      </c>
      <c r="R1524" s="17" t="str">
        <f>IF(OR(Table4[[#This Row],[Age]]&lt;=21,Table4[[#This Row],[Rating]]&gt;=85,Table4[[#This Row],[Height (cm)]]&gt;=187),"minimum","")</f>
        <v/>
      </c>
    </row>
    <row r="1525" spans="10:18" x14ac:dyDescent="0.25">
      <c r="J1525" t="s">
        <v>1374</v>
      </c>
      <c r="K1525">
        <v>23</v>
      </c>
      <c r="L1525">
        <v>71</v>
      </c>
      <c r="M1525">
        <v>185</v>
      </c>
      <c r="N1525">
        <v>75</v>
      </c>
      <c r="O1525" t="s">
        <v>2816</v>
      </c>
      <c r="P1525" s="16">
        <v>3600000</v>
      </c>
      <c r="Q1525" s="17" t="str">
        <f>IF(AND(Table4[[#This Row],[Age]]&lt;=28,Table4[[#This Row],[Prefered foot]]="left",Table4[[#This Row],[Value]]&lt;10000000),"candidate","rejected")</f>
        <v>rejected</v>
      </c>
      <c r="R1525" s="17" t="str">
        <f>IF(OR(Table4[[#This Row],[Age]]&lt;=21,Table4[[#This Row],[Rating]]&gt;=85,Table4[[#This Row],[Height (cm)]]&gt;=187),"minimum","")</f>
        <v/>
      </c>
    </row>
    <row r="1526" spans="10:18" x14ac:dyDescent="0.25">
      <c r="J1526" t="s">
        <v>1375</v>
      </c>
      <c r="K1526">
        <v>25</v>
      </c>
      <c r="L1526">
        <v>79</v>
      </c>
      <c r="M1526">
        <v>179</v>
      </c>
      <c r="N1526">
        <v>79</v>
      </c>
      <c r="O1526" t="s">
        <v>2816</v>
      </c>
      <c r="P1526" s="16">
        <v>22500000</v>
      </c>
      <c r="Q1526" s="17" t="str">
        <f>IF(AND(Table4[[#This Row],[Age]]&lt;=28,Table4[[#This Row],[Prefered foot]]="left",Table4[[#This Row],[Value]]&lt;10000000),"candidate","rejected")</f>
        <v>rejected</v>
      </c>
      <c r="R1526" s="17" t="str">
        <f>IF(OR(Table4[[#This Row],[Age]]&lt;=21,Table4[[#This Row],[Rating]]&gt;=85,Table4[[#This Row],[Height (cm)]]&gt;=187),"minimum","")</f>
        <v/>
      </c>
    </row>
    <row r="1527" spans="10:18" x14ac:dyDescent="0.25">
      <c r="J1527" t="s">
        <v>1376</v>
      </c>
      <c r="K1527">
        <v>22</v>
      </c>
      <c r="L1527">
        <v>73</v>
      </c>
      <c r="M1527">
        <v>185</v>
      </c>
      <c r="N1527">
        <v>70</v>
      </c>
      <c r="O1527" t="s">
        <v>2816</v>
      </c>
      <c r="P1527" s="16">
        <v>4200000</v>
      </c>
      <c r="Q1527" s="17" t="str">
        <f>IF(AND(Table4[[#This Row],[Age]]&lt;=28,Table4[[#This Row],[Prefered foot]]="left",Table4[[#This Row],[Value]]&lt;10000000),"candidate","rejected")</f>
        <v>rejected</v>
      </c>
      <c r="R1527" s="17" t="str">
        <f>IF(OR(Table4[[#This Row],[Age]]&lt;=21,Table4[[#This Row],[Rating]]&gt;=85,Table4[[#This Row],[Height (cm)]]&gt;=187),"minimum","")</f>
        <v/>
      </c>
    </row>
    <row r="1528" spans="10:18" x14ac:dyDescent="0.25">
      <c r="J1528" t="s">
        <v>1377</v>
      </c>
      <c r="K1528">
        <v>24</v>
      </c>
      <c r="L1528">
        <v>70</v>
      </c>
      <c r="M1528">
        <v>170</v>
      </c>
      <c r="N1528">
        <v>62</v>
      </c>
      <c r="O1528" t="s">
        <v>2816</v>
      </c>
      <c r="P1528" s="16">
        <v>2000000</v>
      </c>
      <c r="Q1528" s="17" t="str">
        <f>IF(AND(Table4[[#This Row],[Age]]&lt;=28,Table4[[#This Row],[Prefered foot]]="left",Table4[[#This Row],[Value]]&lt;10000000),"candidate","rejected")</f>
        <v>rejected</v>
      </c>
      <c r="R1528" s="17" t="str">
        <f>IF(OR(Table4[[#This Row],[Age]]&lt;=21,Table4[[#This Row],[Rating]]&gt;=85,Table4[[#This Row],[Height (cm)]]&gt;=187),"minimum","")</f>
        <v/>
      </c>
    </row>
    <row r="1529" spans="10:18" x14ac:dyDescent="0.25">
      <c r="J1529" t="s">
        <v>1378</v>
      </c>
      <c r="K1529">
        <v>23</v>
      </c>
      <c r="L1529">
        <v>74</v>
      </c>
      <c r="M1529">
        <v>180</v>
      </c>
      <c r="N1529">
        <v>69</v>
      </c>
      <c r="O1529" t="s">
        <v>2816</v>
      </c>
      <c r="P1529" s="16">
        <v>6000000</v>
      </c>
      <c r="Q1529" s="17" t="str">
        <f>IF(AND(Table4[[#This Row],[Age]]&lt;=28,Table4[[#This Row],[Prefered foot]]="left",Table4[[#This Row],[Value]]&lt;10000000),"candidate","rejected")</f>
        <v>rejected</v>
      </c>
      <c r="R1529" s="17" t="str">
        <f>IF(OR(Table4[[#This Row],[Age]]&lt;=21,Table4[[#This Row],[Rating]]&gt;=85,Table4[[#This Row],[Height (cm)]]&gt;=187),"minimum","")</f>
        <v/>
      </c>
    </row>
    <row r="1530" spans="10:18" x14ac:dyDescent="0.25">
      <c r="J1530" t="s">
        <v>1379</v>
      </c>
      <c r="K1530">
        <v>24</v>
      </c>
      <c r="L1530">
        <v>77</v>
      </c>
      <c r="M1530">
        <v>183</v>
      </c>
      <c r="N1530">
        <v>70</v>
      </c>
      <c r="O1530" t="s">
        <v>2816</v>
      </c>
      <c r="P1530" s="16">
        <v>16000000</v>
      </c>
      <c r="Q1530" s="17" t="str">
        <f>IF(AND(Table4[[#This Row],[Age]]&lt;=28,Table4[[#This Row],[Prefered foot]]="left",Table4[[#This Row],[Value]]&lt;10000000),"candidate","rejected")</f>
        <v>rejected</v>
      </c>
      <c r="R1530" s="17" t="str">
        <f>IF(OR(Table4[[#This Row],[Age]]&lt;=21,Table4[[#This Row],[Rating]]&gt;=85,Table4[[#This Row],[Height (cm)]]&gt;=187),"minimum","")</f>
        <v/>
      </c>
    </row>
    <row r="1531" spans="10:18" x14ac:dyDescent="0.25">
      <c r="J1531" t="s">
        <v>1380</v>
      </c>
      <c r="K1531">
        <v>24</v>
      </c>
      <c r="L1531">
        <v>70</v>
      </c>
      <c r="M1531">
        <v>192</v>
      </c>
      <c r="N1531">
        <v>80</v>
      </c>
      <c r="O1531" t="s">
        <v>2816</v>
      </c>
      <c r="P1531" s="16">
        <v>2100000</v>
      </c>
      <c r="Q1531" s="17" t="str">
        <f>IF(AND(Table4[[#This Row],[Age]]&lt;=28,Table4[[#This Row],[Prefered foot]]="left",Table4[[#This Row],[Value]]&lt;10000000),"candidate","rejected")</f>
        <v>rejected</v>
      </c>
      <c r="R1531" s="17" t="str">
        <f>IF(OR(Table4[[#This Row],[Age]]&lt;=21,Table4[[#This Row],[Rating]]&gt;=85,Table4[[#This Row],[Height (cm)]]&gt;=187),"minimum","")</f>
        <v>minimum</v>
      </c>
    </row>
    <row r="1532" spans="10:18" x14ac:dyDescent="0.25">
      <c r="J1532" t="s">
        <v>1381</v>
      </c>
      <c r="K1532">
        <v>23</v>
      </c>
      <c r="L1532">
        <v>72</v>
      </c>
      <c r="M1532">
        <v>188</v>
      </c>
      <c r="N1532">
        <v>74</v>
      </c>
      <c r="O1532" t="s">
        <v>2816</v>
      </c>
      <c r="P1532" s="16">
        <v>3500000</v>
      </c>
      <c r="Q1532" s="17" t="str">
        <f>IF(AND(Table4[[#This Row],[Age]]&lt;=28,Table4[[#This Row],[Prefered foot]]="left",Table4[[#This Row],[Value]]&lt;10000000),"candidate","rejected")</f>
        <v>rejected</v>
      </c>
      <c r="R1532" s="17" t="str">
        <f>IF(OR(Table4[[#This Row],[Age]]&lt;=21,Table4[[#This Row],[Rating]]&gt;=85,Table4[[#This Row],[Height (cm)]]&gt;=187),"minimum","")</f>
        <v>minimum</v>
      </c>
    </row>
    <row r="1533" spans="10:18" x14ac:dyDescent="0.25">
      <c r="J1533" t="s">
        <v>1382</v>
      </c>
      <c r="K1533">
        <v>23</v>
      </c>
      <c r="L1533">
        <v>69</v>
      </c>
      <c r="M1533">
        <v>167</v>
      </c>
      <c r="N1533">
        <v>64</v>
      </c>
      <c r="O1533" t="s">
        <v>2817</v>
      </c>
      <c r="P1533" s="16">
        <v>2100000</v>
      </c>
      <c r="Q1533" s="17" t="str">
        <f>IF(AND(Table4[[#This Row],[Age]]&lt;=28,Table4[[#This Row],[Prefered foot]]="left",Table4[[#This Row],[Value]]&lt;10000000),"candidate","rejected")</f>
        <v>candidate</v>
      </c>
      <c r="R1533" s="17" t="str">
        <f>IF(OR(Table4[[#This Row],[Age]]&lt;=21,Table4[[#This Row],[Rating]]&gt;=85,Table4[[#This Row],[Height (cm)]]&gt;=187),"minimum","")</f>
        <v/>
      </c>
    </row>
    <row r="1534" spans="10:18" x14ac:dyDescent="0.25">
      <c r="J1534" t="s">
        <v>1383</v>
      </c>
      <c r="K1534">
        <v>22</v>
      </c>
      <c r="L1534">
        <v>71</v>
      </c>
      <c r="M1534">
        <v>175</v>
      </c>
      <c r="N1534">
        <v>66</v>
      </c>
      <c r="O1534" t="s">
        <v>2816</v>
      </c>
      <c r="P1534" s="16">
        <v>2500000</v>
      </c>
      <c r="Q1534" s="17" t="str">
        <f>IF(AND(Table4[[#This Row],[Age]]&lt;=28,Table4[[#This Row],[Prefered foot]]="left",Table4[[#This Row],[Value]]&lt;10000000),"candidate","rejected")</f>
        <v>rejected</v>
      </c>
      <c r="R1534" s="17" t="str">
        <f>IF(OR(Table4[[#This Row],[Age]]&lt;=21,Table4[[#This Row],[Rating]]&gt;=85,Table4[[#This Row],[Height (cm)]]&gt;=187),"minimum","")</f>
        <v/>
      </c>
    </row>
    <row r="1535" spans="10:18" x14ac:dyDescent="0.25">
      <c r="J1535" t="s">
        <v>1384</v>
      </c>
      <c r="K1535">
        <v>22</v>
      </c>
      <c r="L1535">
        <v>67</v>
      </c>
      <c r="M1535">
        <v>185</v>
      </c>
      <c r="N1535">
        <v>77</v>
      </c>
      <c r="O1535" t="s">
        <v>2816</v>
      </c>
      <c r="P1535" s="16">
        <v>2100000</v>
      </c>
      <c r="Q1535" s="17" t="str">
        <f>IF(AND(Table4[[#This Row],[Age]]&lt;=28,Table4[[#This Row],[Prefered foot]]="left",Table4[[#This Row],[Value]]&lt;10000000),"candidate","rejected")</f>
        <v>rejected</v>
      </c>
      <c r="R1535" s="17" t="str">
        <f>IF(OR(Table4[[#This Row],[Age]]&lt;=21,Table4[[#This Row],[Rating]]&gt;=85,Table4[[#This Row],[Height (cm)]]&gt;=187),"minimum","")</f>
        <v/>
      </c>
    </row>
    <row r="1536" spans="10:18" x14ac:dyDescent="0.25">
      <c r="J1536" t="s">
        <v>1385</v>
      </c>
      <c r="K1536">
        <v>23</v>
      </c>
      <c r="L1536">
        <v>73</v>
      </c>
      <c r="M1536">
        <v>183</v>
      </c>
      <c r="N1536">
        <v>72</v>
      </c>
      <c r="O1536" t="s">
        <v>2816</v>
      </c>
      <c r="P1536" s="16">
        <v>4600000</v>
      </c>
      <c r="Q1536" s="17" t="str">
        <f>IF(AND(Table4[[#This Row],[Age]]&lt;=28,Table4[[#This Row],[Prefered foot]]="left",Table4[[#This Row],[Value]]&lt;10000000),"candidate","rejected")</f>
        <v>rejected</v>
      </c>
      <c r="R1536" s="17" t="str">
        <f>IF(OR(Table4[[#This Row],[Age]]&lt;=21,Table4[[#This Row],[Rating]]&gt;=85,Table4[[#This Row],[Height (cm)]]&gt;=187),"minimum","")</f>
        <v/>
      </c>
    </row>
    <row r="1537" spans="10:18" x14ac:dyDescent="0.25">
      <c r="J1537" t="s">
        <v>1386</v>
      </c>
      <c r="K1537">
        <v>25</v>
      </c>
      <c r="L1537">
        <v>75</v>
      </c>
      <c r="M1537">
        <v>178</v>
      </c>
      <c r="N1537">
        <v>69</v>
      </c>
      <c r="O1537" t="s">
        <v>2816</v>
      </c>
      <c r="P1537" s="16">
        <v>6500000</v>
      </c>
      <c r="Q1537" s="17" t="str">
        <f>IF(AND(Table4[[#This Row],[Age]]&lt;=28,Table4[[#This Row],[Prefered foot]]="left",Table4[[#This Row],[Value]]&lt;10000000),"candidate","rejected")</f>
        <v>rejected</v>
      </c>
      <c r="R1537" s="17" t="str">
        <f>IF(OR(Table4[[#This Row],[Age]]&lt;=21,Table4[[#This Row],[Rating]]&gt;=85,Table4[[#This Row],[Height (cm)]]&gt;=187),"minimum","")</f>
        <v/>
      </c>
    </row>
    <row r="1538" spans="10:18" x14ac:dyDescent="0.25">
      <c r="J1538" t="s">
        <v>1387</v>
      </c>
      <c r="K1538">
        <v>22</v>
      </c>
      <c r="L1538">
        <v>74</v>
      </c>
      <c r="M1538">
        <v>181</v>
      </c>
      <c r="N1538">
        <v>79</v>
      </c>
      <c r="O1538" t="s">
        <v>2816</v>
      </c>
      <c r="P1538" s="16">
        <v>9500000</v>
      </c>
      <c r="Q1538" s="17" t="str">
        <f>IF(AND(Table4[[#This Row],[Age]]&lt;=28,Table4[[#This Row],[Prefered foot]]="left",Table4[[#This Row],[Value]]&lt;10000000),"candidate","rejected")</f>
        <v>rejected</v>
      </c>
      <c r="R1538" s="17" t="str">
        <f>IF(OR(Table4[[#This Row],[Age]]&lt;=21,Table4[[#This Row],[Rating]]&gt;=85,Table4[[#This Row],[Height (cm)]]&gt;=187),"minimum","")</f>
        <v/>
      </c>
    </row>
    <row r="1539" spans="10:18" x14ac:dyDescent="0.25">
      <c r="J1539" t="s">
        <v>1388</v>
      </c>
      <c r="K1539">
        <v>24</v>
      </c>
      <c r="L1539">
        <v>73</v>
      </c>
      <c r="M1539">
        <v>176</v>
      </c>
      <c r="N1539">
        <v>75</v>
      </c>
      <c r="O1539" t="s">
        <v>2816</v>
      </c>
      <c r="P1539" s="16">
        <v>4700000</v>
      </c>
      <c r="Q1539" s="17" t="str">
        <f>IF(AND(Table4[[#This Row],[Age]]&lt;=28,Table4[[#This Row],[Prefered foot]]="left",Table4[[#This Row],[Value]]&lt;10000000),"candidate","rejected")</f>
        <v>rejected</v>
      </c>
      <c r="R1539" s="17" t="str">
        <f>IF(OR(Table4[[#This Row],[Age]]&lt;=21,Table4[[#This Row],[Rating]]&gt;=85,Table4[[#This Row],[Height (cm)]]&gt;=187),"minimum","")</f>
        <v/>
      </c>
    </row>
    <row r="1540" spans="10:18" x14ac:dyDescent="0.25">
      <c r="J1540" t="s">
        <v>1149</v>
      </c>
      <c r="K1540">
        <v>21</v>
      </c>
      <c r="L1540">
        <v>73</v>
      </c>
      <c r="M1540">
        <v>187</v>
      </c>
      <c r="N1540">
        <v>74</v>
      </c>
      <c r="O1540" t="s">
        <v>2816</v>
      </c>
      <c r="P1540" s="16">
        <v>6500000</v>
      </c>
      <c r="Q1540" s="17" t="str">
        <f>IF(AND(Table4[[#This Row],[Age]]&lt;=28,Table4[[#This Row],[Prefered foot]]="left",Table4[[#This Row],[Value]]&lt;10000000),"candidate","rejected")</f>
        <v>rejected</v>
      </c>
      <c r="R1540" s="17" t="str">
        <f>IF(OR(Table4[[#This Row],[Age]]&lt;=21,Table4[[#This Row],[Rating]]&gt;=85,Table4[[#This Row],[Height (cm)]]&gt;=187),"minimum","")</f>
        <v>minimum</v>
      </c>
    </row>
    <row r="1541" spans="10:18" x14ac:dyDescent="0.25">
      <c r="J1541" t="s">
        <v>1389</v>
      </c>
      <c r="K1541">
        <v>23</v>
      </c>
      <c r="L1541">
        <v>68</v>
      </c>
      <c r="M1541">
        <v>190</v>
      </c>
      <c r="N1541">
        <v>89</v>
      </c>
      <c r="O1541" t="s">
        <v>2816</v>
      </c>
      <c r="P1541" s="16">
        <v>1600000</v>
      </c>
      <c r="Q1541" s="17" t="str">
        <f>IF(AND(Table4[[#This Row],[Age]]&lt;=28,Table4[[#This Row],[Prefered foot]]="left",Table4[[#This Row],[Value]]&lt;10000000),"candidate","rejected")</f>
        <v>rejected</v>
      </c>
      <c r="R1541" s="17" t="str">
        <f>IF(OR(Table4[[#This Row],[Age]]&lt;=21,Table4[[#This Row],[Rating]]&gt;=85,Table4[[#This Row],[Height (cm)]]&gt;=187),"minimum","")</f>
        <v>minimum</v>
      </c>
    </row>
    <row r="1542" spans="10:18" x14ac:dyDescent="0.25">
      <c r="J1542" t="s">
        <v>1390</v>
      </c>
      <c r="K1542">
        <v>24</v>
      </c>
      <c r="L1542">
        <v>76</v>
      </c>
      <c r="M1542">
        <v>191</v>
      </c>
      <c r="N1542">
        <v>85</v>
      </c>
      <c r="O1542" t="s">
        <v>2817</v>
      </c>
      <c r="P1542" s="16">
        <v>10000000</v>
      </c>
      <c r="Q1542" s="17" t="str">
        <f>IF(AND(Table4[[#This Row],[Age]]&lt;=28,Table4[[#This Row],[Prefered foot]]="left",Table4[[#This Row],[Value]]&lt;10000000),"candidate","rejected")</f>
        <v>rejected</v>
      </c>
      <c r="R1542" s="17" t="str">
        <f>IF(OR(Table4[[#This Row],[Age]]&lt;=21,Table4[[#This Row],[Rating]]&gt;=85,Table4[[#This Row],[Height (cm)]]&gt;=187),"minimum","")</f>
        <v>minimum</v>
      </c>
    </row>
    <row r="1543" spans="10:18" x14ac:dyDescent="0.25">
      <c r="J1543" t="s">
        <v>1391</v>
      </c>
      <c r="K1543">
        <v>24</v>
      </c>
      <c r="L1543">
        <v>74</v>
      </c>
      <c r="M1543">
        <v>185</v>
      </c>
      <c r="N1543">
        <v>81</v>
      </c>
      <c r="O1543" t="s">
        <v>2816</v>
      </c>
      <c r="P1543" s="16">
        <v>8000000</v>
      </c>
      <c r="Q1543" s="17" t="str">
        <f>IF(AND(Table4[[#This Row],[Age]]&lt;=28,Table4[[#This Row],[Prefered foot]]="left",Table4[[#This Row],[Value]]&lt;10000000),"candidate","rejected")</f>
        <v>rejected</v>
      </c>
      <c r="R1543" s="17" t="str">
        <f>IF(OR(Table4[[#This Row],[Age]]&lt;=21,Table4[[#This Row],[Rating]]&gt;=85,Table4[[#This Row],[Height (cm)]]&gt;=187),"minimum","")</f>
        <v/>
      </c>
    </row>
    <row r="1544" spans="10:18" x14ac:dyDescent="0.25">
      <c r="J1544" t="s">
        <v>1392</v>
      </c>
      <c r="K1544">
        <v>24</v>
      </c>
      <c r="L1544">
        <v>73</v>
      </c>
      <c r="M1544">
        <v>184</v>
      </c>
      <c r="N1544">
        <v>78</v>
      </c>
      <c r="O1544" t="s">
        <v>2816</v>
      </c>
      <c r="P1544" s="16">
        <v>3900000</v>
      </c>
      <c r="Q1544" s="17" t="str">
        <f>IF(AND(Table4[[#This Row],[Age]]&lt;=28,Table4[[#This Row],[Prefered foot]]="left",Table4[[#This Row],[Value]]&lt;10000000),"candidate","rejected")</f>
        <v>rejected</v>
      </c>
      <c r="R1544" s="17" t="str">
        <f>IF(OR(Table4[[#This Row],[Age]]&lt;=21,Table4[[#This Row],[Rating]]&gt;=85,Table4[[#This Row],[Height (cm)]]&gt;=187),"minimum","")</f>
        <v/>
      </c>
    </row>
    <row r="1545" spans="10:18" x14ac:dyDescent="0.25">
      <c r="J1545" t="s">
        <v>1393</v>
      </c>
      <c r="K1545">
        <v>22</v>
      </c>
      <c r="L1545">
        <v>73</v>
      </c>
      <c r="M1545">
        <v>175</v>
      </c>
      <c r="N1545">
        <v>74</v>
      </c>
      <c r="O1545" t="s">
        <v>2816</v>
      </c>
      <c r="P1545" s="16">
        <v>6000000</v>
      </c>
      <c r="Q1545" s="17" t="str">
        <f>IF(AND(Table4[[#This Row],[Age]]&lt;=28,Table4[[#This Row],[Prefered foot]]="left",Table4[[#This Row],[Value]]&lt;10000000),"candidate","rejected")</f>
        <v>rejected</v>
      </c>
      <c r="R1545" s="17" t="str">
        <f>IF(OR(Table4[[#This Row],[Age]]&lt;=21,Table4[[#This Row],[Rating]]&gt;=85,Table4[[#This Row],[Height (cm)]]&gt;=187),"minimum","")</f>
        <v/>
      </c>
    </row>
    <row r="1546" spans="10:18" x14ac:dyDescent="0.25">
      <c r="J1546" t="s">
        <v>1394</v>
      </c>
      <c r="K1546">
        <v>24</v>
      </c>
      <c r="L1546">
        <v>73</v>
      </c>
      <c r="M1546">
        <v>172</v>
      </c>
      <c r="N1546">
        <v>70</v>
      </c>
      <c r="O1546" t="s">
        <v>2816</v>
      </c>
      <c r="P1546" s="16">
        <v>4600000</v>
      </c>
      <c r="Q1546" s="17" t="str">
        <f>IF(AND(Table4[[#This Row],[Age]]&lt;=28,Table4[[#This Row],[Prefered foot]]="left",Table4[[#This Row],[Value]]&lt;10000000),"candidate","rejected")</f>
        <v>rejected</v>
      </c>
      <c r="R1546" s="17" t="str">
        <f>IF(OR(Table4[[#This Row],[Age]]&lt;=21,Table4[[#This Row],[Rating]]&gt;=85,Table4[[#This Row],[Height (cm)]]&gt;=187),"minimum","")</f>
        <v/>
      </c>
    </row>
    <row r="1547" spans="10:18" x14ac:dyDescent="0.25">
      <c r="J1547" t="s">
        <v>1395</v>
      </c>
      <c r="K1547">
        <v>23</v>
      </c>
      <c r="L1547">
        <v>76</v>
      </c>
      <c r="M1547">
        <v>175</v>
      </c>
      <c r="N1547">
        <v>70</v>
      </c>
      <c r="O1547" t="s">
        <v>2816</v>
      </c>
      <c r="P1547" s="16">
        <v>10500000</v>
      </c>
      <c r="Q1547" s="17" t="str">
        <f>IF(AND(Table4[[#This Row],[Age]]&lt;=28,Table4[[#This Row],[Prefered foot]]="left",Table4[[#This Row],[Value]]&lt;10000000),"candidate","rejected")</f>
        <v>rejected</v>
      </c>
      <c r="R1547" s="17" t="str">
        <f>IF(OR(Table4[[#This Row],[Age]]&lt;=21,Table4[[#This Row],[Rating]]&gt;=85,Table4[[#This Row],[Height (cm)]]&gt;=187),"minimum","")</f>
        <v/>
      </c>
    </row>
    <row r="1548" spans="10:18" x14ac:dyDescent="0.25">
      <c r="J1548" t="s">
        <v>1396</v>
      </c>
      <c r="K1548">
        <v>23</v>
      </c>
      <c r="L1548">
        <v>77</v>
      </c>
      <c r="M1548">
        <v>173</v>
      </c>
      <c r="N1548">
        <v>65</v>
      </c>
      <c r="O1548" t="s">
        <v>2816</v>
      </c>
      <c r="P1548" s="16">
        <v>14500000</v>
      </c>
      <c r="Q1548" s="17" t="str">
        <f>IF(AND(Table4[[#This Row],[Age]]&lt;=28,Table4[[#This Row],[Prefered foot]]="left",Table4[[#This Row],[Value]]&lt;10000000),"candidate","rejected")</f>
        <v>rejected</v>
      </c>
      <c r="R1548" s="17" t="str">
        <f>IF(OR(Table4[[#This Row],[Age]]&lt;=21,Table4[[#This Row],[Rating]]&gt;=85,Table4[[#This Row],[Height (cm)]]&gt;=187),"minimum","")</f>
        <v/>
      </c>
    </row>
    <row r="1549" spans="10:18" x14ac:dyDescent="0.25">
      <c r="J1549" t="s">
        <v>1158</v>
      </c>
      <c r="K1549">
        <v>23</v>
      </c>
      <c r="L1549">
        <v>77</v>
      </c>
      <c r="M1549">
        <v>170</v>
      </c>
      <c r="N1549">
        <v>65</v>
      </c>
      <c r="O1549" t="s">
        <v>2816</v>
      </c>
      <c r="P1549" s="16">
        <v>16000000</v>
      </c>
      <c r="Q1549" s="17" t="str">
        <f>IF(AND(Table4[[#This Row],[Age]]&lt;=28,Table4[[#This Row],[Prefered foot]]="left",Table4[[#This Row],[Value]]&lt;10000000),"candidate","rejected")</f>
        <v>rejected</v>
      </c>
      <c r="R1549" s="17" t="str">
        <f>IF(OR(Table4[[#This Row],[Age]]&lt;=21,Table4[[#This Row],[Rating]]&gt;=85,Table4[[#This Row],[Height (cm)]]&gt;=187),"minimum","")</f>
        <v/>
      </c>
    </row>
    <row r="1550" spans="10:18" x14ac:dyDescent="0.25">
      <c r="J1550" t="s">
        <v>1397</v>
      </c>
      <c r="K1550">
        <v>25</v>
      </c>
      <c r="L1550">
        <v>75</v>
      </c>
      <c r="M1550">
        <v>186</v>
      </c>
      <c r="N1550">
        <v>76</v>
      </c>
      <c r="O1550" t="s">
        <v>2816</v>
      </c>
      <c r="P1550" s="16">
        <v>7500000</v>
      </c>
      <c r="Q1550" s="17" t="str">
        <f>IF(AND(Table4[[#This Row],[Age]]&lt;=28,Table4[[#This Row],[Prefered foot]]="left",Table4[[#This Row],[Value]]&lt;10000000),"candidate","rejected")</f>
        <v>rejected</v>
      </c>
      <c r="R1550" s="17" t="str">
        <f>IF(OR(Table4[[#This Row],[Age]]&lt;=21,Table4[[#This Row],[Rating]]&gt;=85,Table4[[#This Row],[Height (cm)]]&gt;=187),"minimum","")</f>
        <v/>
      </c>
    </row>
    <row r="1551" spans="10:18" x14ac:dyDescent="0.25">
      <c r="J1551" t="s">
        <v>1398</v>
      </c>
      <c r="K1551">
        <v>26</v>
      </c>
      <c r="L1551">
        <v>77</v>
      </c>
      <c r="M1551">
        <v>193</v>
      </c>
      <c r="N1551">
        <v>78</v>
      </c>
      <c r="O1551" t="s">
        <v>2816</v>
      </c>
      <c r="P1551" s="16">
        <v>12000000</v>
      </c>
      <c r="Q1551" s="17" t="str">
        <f>IF(AND(Table4[[#This Row],[Age]]&lt;=28,Table4[[#This Row],[Prefered foot]]="left",Table4[[#This Row],[Value]]&lt;10000000),"candidate","rejected")</f>
        <v>rejected</v>
      </c>
      <c r="R1551" s="17" t="str">
        <f>IF(OR(Table4[[#This Row],[Age]]&lt;=21,Table4[[#This Row],[Rating]]&gt;=85,Table4[[#This Row],[Height (cm)]]&gt;=187),"minimum","")</f>
        <v>minimum</v>
      </c>
    </row>
    <row r="1552" spans="10:18" x14ac:dyDescent="0.25">
      <c r="J1552" t="s">
        <v>1399</v>
      </c>
      <c r="K1552">
        <v>20</v>
      </c>
      <c r="L1552">
        <v>69</v>
      </c>
      <c r="M1552">
        <v>186</v>
      </c>
      <c r="N1552">
        <v>76</v>
      </c>
      <c r="O1552" t="s">
        <v>2816</v>
      </c>
      <c r="P1552" s="16">
        <v>3100000</v>
      </c>
      <c r="Q1552" s="17" t="str">
        <f>IF(AND(Table4[[#This Row],[Age]]&lt;=28,Table4[[#This Row],[Prefered foot]]="left",Table4[[#This Row],[Value]]&lt;10000000),"candidate","rejected")</f>
        <v>rejected</v>
      </c>
      <c r="R1552" s="17" t="str">
        <f>IF(OR(Table4[[#This Row],[Age]]&lt;=21,Table4[[#This Row],[Rating]]&gt;=85,Table4[[#This Row],[Height (cm)]]&gt;=187),"minimum","")</f>
        <v>minimum</v>
      </c>
    </row>
    <row r="1553" spans="10:18" x14ac:dyDescent="0.25">
      <c r="J1553" t="s">
        <v>1400</v>
      </c>
      <c r="K1553">
        <v>23</v>
      </c>
      <c r="L1553">
        <v>73</v>
      </c>
      <c r="M1553">
        <v>185</v>
      </c>
      <c r="N1553">
        <v>77</v>
      </c>
      <c r="O1553" t="s">
        <v>2817</v>
      </c>
      <c r="P1553" s="16">
        <v>5500000</v>
      </c>
      <c r="Q1553" s="17" t="str">
        <f>IF(AND(Table4[[#This Row],[Age]]&lt;=28,Table4[[#This Row],[Prefered foot]]="left",Table4[[#This Row],[Value]]&lt;10000000),"candidate","rejected")</f>
        <v>candidate</v>
      </c>
      <c r="R1553" s="17" t="str">
        <f>IF(OR(Table4[[#This Row],[Age]]&lt;=21,Table4[[#This Row],[Rating]]&gt;=85,Table4[[#This Row],[Height (cm)]]&gt;=187),"minimum","")</f>
        <v/>
      </c>
    </row>
    <row r="1554" spans="10:18" x14ac:dyDescent="0.25">
      <c r="J1554" t="s">
        <v>1401</v>
      </c>
      <c r="K1554">
        <v>22</v>
      </c>
      <c r="L1554">
        <v>70</v>
      </c>
      <c r="M1554">
        <v>190</v>
      </c>
      <c r="N1554">
        <v>83</v>
      </c>
      <c r="O1554" t="s">
        <v>2816</v>
      </c>
      <c r="P1554" s="16">
        <v>3600000</v>
      </c>
      <c r="Q1554" s="17" t="str">
        <f>IF(AND(Table4[[#This Row],[Age]]&lt;=28,Table4[[#This Row],[Prefered foot]]="left",Table4[[#This Row],[Value]]&lt;10000000),"candidate","rejected")</f>
        <v>rejected</v>
      </c>
      <c r="R1554" s="17" t="str">
        <f>IF(OR(Table4[[#This Row],[Age]]&lt;=21,Table4[[#This Row],[Rating]]&gt;=85,Table4[[#This Row],[Height (cm)]]&gt;=187),"minimum","")</f>
        <v>minimum</v>
      </c>
    </row>
    <row r="1555" spans="10:18" x14ac:dyDescent="0.25">
      <c r="J1555" t="s">
        <v>1402</v>
      </c>
      <c r="K1555">
        <v>24</v>
      </c>
      <c r="L1555">
        <v>74</v>
      </c>
      <c r="M1555">
        <v>180</v>
      </c>
      <c r="N1555">
        <v>73</v>
      </c>
      <c r="O1555" t="s">
        <v>2817</v>
      </c>
      <c r="P1555" s="16">
        <v>6000000</v>
      </c>
      <c r="Q1555" s="17" t="str">
        <f>IF(AND(Table4[[#This Row],[Age]]&lt;=28,Table4[[#This Row],[Prefered foot]]="left",Table4[[#This Row],[Value]]&lt;10000000),"candidate","rejected")</f>
        <v>candidate</v>
      </c>
      <c r="R1555" s="17" t="str">
        <f>IF(OR(Table4[[#This Row],[Age]]&lt;=21,Table4[[#This Row],[Rating]]&gt;=85,Table4[[#This Row],[Height (cm)]]&gt;=187),"minimum","")</f>
        <v/>
      </c>
    </row>
    <row r="1556" spans="10:18" x14ac:dyDescent="0.25">
      <c r="J1556" t="s">
        <v>1403</v>
      </c>
      <c r="K1556">
        <v>23</v>
      </c>
      <c r="L1556">
        <v>76</v>
      </c>
      <c r="M1556">
        <v>186</v>
      </c>
      <c r="N1556">
        <v>78</v>
      </c>
      <c r="O1556" t="s">
        <v>2817</v>
      </c>
      <c r="P1556" s="16">
        <v>11000000</v>
      </c>
      <c r="Q1556" s="17" t="str">
        <f>IF(AND(Table4[[#This Row],[Age]]&lt;=28,Table4[[#This Row],[Prefered foot]]="left",Table4[[#This Row],[Value]]&lt;10000000),"candidate","rejected")</f>
        <v>rejected</v>
      </c>
      <c r="R1556" s="17" t="str">
        <f>IF(OR(Table4[[#This Row],[Age]]&lt;=21,Table4[[#This Row],[Rating]]&gt;=85,Table4[[#This Row],[Height (cm)]]&gt;=187),"minimum","")</f>
        <v/>
      </c>
    </row>
    <row r="1557" spans="10:18" x14ac:dyDescent="0.25">
      <c r="J1557" t="s">
        <v>1404</v>
      </c>
      <c r="K1557">
        <v>22</v>
      </c>
      <c r="L1557">
        <v>74</v>
      </c>
      <c r="M1557">
        <v>183</v>
      </c>
      <c r="N1557">
        <v>72</v>
      </c>
      <c r="O1557" t="s">
        <v>2817</v>
      </c>
      <c r="P1557" s="16">
        <v>6500000</v>
      </c>
      <c r="Q1557" s="17" t="str">
        <f>IF(AND(Table4[[#This Row],[Age]]&lt;=28,Table4[[#This Row],[Prefered foot]]="left",Table4[[#This Row],[Value]]&lt;10000000),"candidate","rejected")</f>
        <v>candidate</v>
      </c>
      <c r="R1557" s="17" t="str">
        <f>IF(OR(Table4[[#This Row],[Age]]&lt;=21,Table4[[#This Row],[Rating]]&gt;=85,Table4[[#This Row],[Height (cm)]]&gt;=187),"minimum","")</f>
        <v/>
      </c>
    </row>
    <row r="1558" spans="10:18" x14ac:dyDescent="0.25">
      <c r="J1558" t="s">
        <v>1405</v>
      </c>
      <c r="K1558">
        <v>22</v>
      </c>
      <c r="L1558">
        <v>70</v>
      </c>
      <c r="M1558">
        <v>190</v>
      </c>
      <c r="N1558">
        <v>85</v>
      </c>
      <c r="O1558" t="s">
        <v>2816</v>
      </c>
      <c r="P1558" s="16">
        <v>3300000</v>
      </c>
      <c r="Q1558" s="17" t="str">
        <f>IF(AND(Table4[[#This Row],[Age]]&lt;=28,Table4[[#This Row],[Prefered foot]]="left",Table4[[#This Row],[Value]]&lt;10000000),"candidate","rejected")</f>
        <v>rejected</v>
      </c>
      <c r="R1558" s="17" t="str">
        <f>IF(OR(Table4[[#This Row],[Age]]&lt;=21,Table4[[#This Row],[Rating]]&gt;=85,Table4[[#This Row],[Height (cm)]]&gt;=187),"minimum","")</f>
        <v>minimum</v>
      </c>
    </row>
    <row r="1559" spans="10:18" x14ac:dyDescent="0.25">
      <c r="J1559" t="s">
        <v>1406</v>
      </c>
      <c r="K1559">
        <v>20</v>
      </c>
      <c r="L1559">
        <v>68</v>
      </c>
      <c r="M1559">
        <v>171</v>
      </c>
      <c r="N1559">
        <v>65</v>
      </c>
      <c r="O1559" t="s">
        <v>2817</v>
      </c>
      <c r="P1559" s="16">
        <v>2600000</v>
      </c>
      <c r="Q1559" s="17" t="str">
        <f>IF(AND(Table4[[#This Row],[Age]]&lt;=28,Table4[[#This Row],[Prefered foot]]="left",Table4[[#This Row],[Value]]&lt;10000000),"candidate","rejected")</f>
        <v>candidate</v>
      </c>
      <c r="R1559" s="17" t="str">
        <f>IF(OR(Table4[[#This Row],[Age]]&lt;=21,Table4[[#This Row],[Rating]]&gt;=85,Table4[[#This Row],[Height (cm)]]&gt;=187),"minimum","")</f>
        <v>minimum</v>
      </c>
    </row>
    <row r="1560" spans="10:18" x14ac:dyDescent="0.25">
      <c r="J1560" t="s">
        <v>1407</v>
      </c>
      <c r="K1560">
        <v>21</v>
      </c>
      <c r="L1560">
        <v>70</v>
      </c>
      <c r="M1560">
        <v>175</v>
      </c>
      <c r="N1560">
        <v>66</v>
      </c>
      <c r="O1560" t="s">
        <v>2816</v>
      </c>
      <c r="P1560" s="16">
        <v>4200000</v>
      </c>
      <c r="Q1560" s="17" t="str">
        <f>IF(AND(Table4[[#This Row],[Age]]&lt;=28,Table4[[#This Row],[Prefered foot]]="left",Table4[[#This Row],[Value]]&lt;10000000),"candidate","rejected")</f>
        <v>rejected</v>
      </c>
      <c r="R1560" s="17" t="str">
        <f>IF(OR(Table4[[#This Row],[Age]]&lt;=21,Table4[[#This Row],[Rating]]&gt;=85,Table4[[#This Row],[Height (cm)]]&gt;=187),"minimum","")</f>
        <v>minimum</v>
      </c>
    </row>
    <row r="1561" spans="10:18" x14ac:dyDescent="0.25">
      <c r="J1561" t="s">
        <v>1408</v>
      </c>
      <c r="K1561">
        <v>21</v>
      </c>
      <c r="L1561">
        <v>73</v>
      </c>
      <c r="M1561">
        <v>179</v>
      </c>
      <c r="N1561">
        <v>68</v>
      </c>
      <c r="O1561" t="s">
        <v>2816</v>
      </c>
      <c r="P1561" s="16">
        <v>7000000</v>
      </c>
      <c r="Q1561" s="17" t="str">
        <f>IF(AND(Table4[[#This Row],[Age]]&lt;=28,Table4[[#This Row],[Prefered foot]]="left",Table4[[#This Row],[Value]]&lt;10000000),"candidate","rejected")</f>
        <v>rejected</v>
      </c>
      <c r="R1561" s="17" t="str">
        <f>IF(OR(Table4[[#This Row],[Age]]&lt;=21,Table4[[#This Row],[Rating]]&gt;=85,Table4[[#This Row],[Height (cm)]]&gt;=187),"minimum","")</f>
        <v>minimum</v>
      </c>
    </row>
    <row r="1562" spans="10:18" x14ac:dyDescent="0.25">
      <c r="J1562" t="s">
        <v>1409</v>
      </c>
      <c r="K1562">
        <v>27</v>
      </c>
      <c r="L1562">
        <v>76</v>
      </c>
      <c r="M1562">
        <v>169</v>
      </c>
      <c r="N1562">
        <v>63</v>
      </c>
      <c r="O1562" t="s">
        <v>2816</v>
      </c>
      <c r="P1562" s="16">
        <v>8000000</v>
      </c>
      <c r="Q1562" s="17" t="str">
        <f>IF(AND(Table4[[#This Row],[Age]]&lt;=28,Table4[[#This Row],[Prefered foot]]="left",Table4[[#This Row],[Value]]&lt;10000000),"candidate","rejected")</f>
        <v>rejected</v>
      </c>
      <c r="R1562" s="17" t="str">
        <f>IF(OR(Table4[[#This Row],[Age]]&lt;=21,Table4[[#This Row],[Rating]]&gt;=85,Table4[[#This Row],[Height (cm)]]&gt;=187),"minimum","")</f>
        <v/>
      </c>
    </row>
    <row r="1563" spans="10:18" x14ac:dyDescent="0.25">
      <c r="J1563" t="s">
        <v>1410</v>
      </c>
      <c r="K1563">
        <v>26</v>
      </c>
      <c r="L1563">
        <v>72</v>
      </c>
      <c r="M1563">
        <v>184</v>
      </c>
      <c r="N1563">
        <v>75</v>
      </c>
      <c r="O1563" t="s">
        <v>2816</v>
      </c>
      <c r="P1563" s="16">
        <v>3100000</v>
      </c>
      <c r="Q1563" s="17" t="str">
        <f>IF(AND(Table4[[#This Row],[Age]]&lt;=28,Table4[[#This Row],[Prefered foot]]="left",Table4[[#This Row],[Value]]&lt;10000000),"candidate","rejected")</f>
        <v>rejected</v>
      </c>
      <c r="R1563" s="17" t="str">
        <f>IF(OR(Table4[[#This Row],[Age]]&lt;=21,Table4[[#This Row],[Rating]]&gt;=85,Table4[[#This Row],[Height (cm)]]&gt;=187),"minimum","")</f>
        <v/>
      </c>
    </row>
    <row r="1564" spans="10:18" x14ac:dyDescent="0.25">
      <c r="J1564" t="s">
        <v>1411</v>
      </c>
      <c r="K1564">
        <v>27</v>
      </c>
      <c r="L1564">
        <v>72</v>
      </c>
      <c r="M1564">
        <v>190</v>
      </c>
      <c r="N1564">
        <v>85</v>
      </c>
      <c r="O1564" t="s">
        <v>2817</v>
      </c>
      <c r="P1564" s="16">
        <v>2500000</v>
      </c>
      <c r="Q1564" s="17" t="str">
        <f>IF(AND(Table4[[#This Row],[Age]]&lt;=28,Table4[[#This Row],[Prefered foot]]="left",Table4[[#This Row],[Value]]&lt;10000000),"candidate","rejected")</f>
        <v>candidate</v>
      </c>
      <c r="R1564" s="17" t="str">
        <f>IF(OR(Table4[[#This Row],[Age]]&lt;=21,Table4[[#This Row],[Rating]]&gt;=85,Table4[[#This Row],[Height (cm)]]&gt;=187),"minimum","")</f>
        <v>minimum</v>
      </c>
    </row>
    <row r="1565" spans="10:18" x14ac:dyDescent="0.25">
      <c r="J1565" t="s">
        <v>1412</v>
      </c>
      <c r="K1565">
        <v>28</v>
      </c>
      <c r="L1565">
        <v>83</v>
      </c>
      <c r="M1565">
        <v>185</v>
      </c>
      <c r="N1565">
        <v>80</v>
      </c>
      <c r="O1565" t="s">
        <v>2816</v>
      </c>
      <c r="P1565" s="16">
        <v>32000000</v>
      </c>
      <c r="Q1565" s="17" t="str">
        <f>IF(AND(Table4[[#This Row],[Age]]&lt;=28,Table4[[#This Row],[Prefered foot]]="left",Table4[[#This Row],[Value]]&lt;10000000),"candidate","rejected")</f>
        <v>rejected</v>
      </c>
      <c r="R1565" s="17" t="str">
        <f>IF(OR(Table4[[#This Row],[Age]]&lt;=21,Table4[[#This Row],[Rating]]&gt;=85,Table4[[#This Row],[Height (cm)]]&gt;=187),"minimum","")</f>
        <v/>
      </c>
    </row>
    <row r="1566" spans="10:18" x14ac:dyDescent="0.25">
      <c r="J1566" t="s">
        <v>1413</v>
      </c>
      <c r="K1566">
        <v>27</v>
      </c>
      <c r="L1566">
        <v>76</v>
      </c>
      <c r="M1566">
        <v>187</v>
      </c>
      <c r="N1566">
        <v>79</v>
      </c>
      <c r="O1566" t="s">
        <v>2817</v>
      </c>
      <c r="P1566" s="16">
        <v>10500000</v>
      </c>
      <c r="Q1566" s="17" t="str">
        <f>IF(AND(Table4[[#This Row],[Age]]&lt;=28,Table4[[#This Row],[Prefered foot]]="left",Table4[[#This Row],[Value]]&lt;10000000),"candidate","rejected")</f>
        <v>rejected</v>
      </c>
      <c r="R1566" s="17" t="str">
        <f>IF(OR(Table4[[#This Row],[Age]]&lt;=21,Table4[[#This Row],[Rating]]&gt;=85,Table4[[#This Row],[Height (cm)]]&gt;=187),"minimum","")</f>
        <v>minimum</v>
      </c>
    </row>
    <row r="1567" spans="10:18" x14ac:dyDescent="0.25">
      <c r="J1567" t="s">
        <v>1215</v>
      </c>
      <c r="K1567">
        <v>25</v>
      </c>
      <c r="L1567">
        <v>76</v>
      </c>
      <c r="M1567">
        <v>182</v>
      </c>
      <c r="N1567">
        <v>71</v>
      </c>
      <c r="O1567" t="s">
        <v>2816</v>
      </c>
      <c r="P1567" s="16">
        <v>9500000</v>
      </c>
      <c r="Q1567" s="17" t="str">
        <f>IF(AND(Table4[[#This Row],[Age]]&lt;=28,Table4[[#This Row],[Prefered foot]]="left",Table4[[#This Row],[Value]]&lt;10000000),"candidate","rejected")</f>
        <v>rejected</v>
      </c>
      <c r="R1567" s="17" t="str">
        <f>IF(OR(Table4[[#This Row],[Age]]&lt;=21,Table4[[#This Row],[Rating]]&gt;=85,Table4[[#This Row],[Height (cm)]]&gt;=187),"minimum","")</f>
        <v/>
      </c>
    </row>
    <row r="1568" spans="10:18" x14ac:dyDescent="0.25">
      <c r="J1568" t="s">
        <v>1414</v>
      </c>
      <c r="K1568">
        <v>25</v>
      </c>
      <c r="L1568">
        <v>78</v>
      </c>
      <c r="M1568">
        <v>178</v>
      </c>
      <c r="N1568">
        <v>78</v>
      </c>
      <c r="O1568" t="s">
        <v>2816</v>
      </c>
      <c r="P1568" s="16">
        <v>17000000</v>
      </c>
      <c r="Q1568" s="17" t="str">
        <f>IF(AND(Table4[[#This Row],[Age]]&lt;=28,Table4[[#This Row],[Prefered foot]]="left",Table4[[#This Row],[Value]]&lt;10000000),"candidate","rejected")</f>
        <v>rejected</v>
      </c>
      <c r="R1568" s="17" t="str">
        <f>IF(OR(Table4[[#This Row],[Age]]&lt;=21,Table4[[#This Row],[Rating]]&gt;=85,Table4[[#This Row],[Height (cm)]]&gt;=187),"minimum","")</f>
        <v/>
      </c>
    </row>
    <row r="1569" spans="10:18" x14ac:dyDescent="0.25">
      <c r="J1569" t="s">
        <v>1415</v>
      </c>
      <c r="K1569">
        <v>26</v>
      </c>
      <c r="L1569">
        <v>73</v>
      </c>
      <c r="M1569">
        <v>189</v>
      </c>
      <c r="N1569">
        <v>80</v>
      </c>
      <c r="O1569" t="s">
        <v>2817</v>
      </c>
      <c r="P1569" s="16">
        <v>3500000</v>
      </c>
      <c r="Q1569" s="17" t="str">
        <f>IF(AND(Table4[[#This Row],[Age]]&lt;=28,Table4[[#This Row],[Prefered foot]]="left",Table4[[#This Row],[Value]]&lt;10000000),"candidate","rejected")</f>
        <v>candidate</v>
      </c>
      <c r="R1569" s="17" t="str">
        <f>IF(OR(Table4[[#This Row],[Age]]&lt;=21,Table4[[#This Row],[Rating]]&gt;=85,Table4[[#This Row],[Height (cm)]]&gt;=187),"minimum","")</f>
        <v>minimum</v>
      </c>
    </row>
    <row r="1570" spans="10:18" x14ac:dyDescent="0.25">
      <c r="J1570" t="s">
        <v>1416</v>
      </c>
      <c r="K1570">
        <v>26</v>
      </c>
      <c r="L1570">
        <v>79</v>
      </c>
      <c r="M1570">
        <v>172</v>
      </c>
      <c r="N1570">
        <v>72</v>
      </c>
      <c r="O1570" t="s">
        <v>2816</v>
      </c>
      <c r="P1570" s="16">
        <v>19000000</v>
      </c>
      <c r="Q1570" s="17" t="str">
        <f>IF(AND(Table4[[#This Row],[Age]]&lt;=28,Table4[[#This Row],[Prefered foot]]="left",Table4[[#This Row],[Value]]&lt;10000000),"candidate","rejected")</f>
        <v>rejected</v>
      </c>
      <c r="R1570" s="17" t="str">
        <f>IF(OR(Table4[[#This Row],[Age]]&lt;=21,Table4[[#This Row],[Rating]]&gt;=85,Table4[[#This Row],[Height (cm)]]&gt;=187),"minimum","")</f>
        <v/>
      </c>
    </row>
    <row r="1571" spans="10:18" x14ac:dyDescent="0.25">
      <c r="J1571" t="s">
        <v>1417</v>
      </c>
      <c r="K1571">
        <v>25</v>
      </c>
      <c r="L1571">
        <v>70</v>
      </c>
      <c r="M1571">
        <v>178</v>
      </c>
      <c r="N1571">
        <v>74</v>
      </c>
      <c r="O1571" t="s">
        <v>2816</v>
      </c>
      <c r="P1571" s="16">
        <v>2000000</v>
      </c>
      <c r="Q1571" s="17" t="str">
        <f>IF(AND(Table4[[#This Row],[Age]]&lt;=28,Table4[[#This Row],[Prefered foot]]="left",Table4[[#This Row],[Value]]&lt;10000000),"candidate","rejected")</f>
        <v>rejected</v>
      </c>
      <c r="R1571" s="17" t="str">
        <f>IF(OR(Table4[[#This Row],[Age]]&lt;=21,Table4[[#This Row],[Rating]]&gt;=85,Table4[[#This Row],[Height (cm)]]&gt;=187),"minimum","")</f>
        <v/>
      </c>
    </row>
    <row r="1572" spans="10:18" x14ac:dyDescent="0.25">
      <c r="J1572" t="s">
        <v>1418</v>
      </c>
      <c r="K1572">
        <v>28</v>
      </c>
      <c r="L1572">
        <v>80</v>
      </c>
      <c r="M1572">
        <v>177</v>
      </c>
      <c r="N1572">
        <v>72</v>
      </c>
      <c r="O1572" t="s">
        <v>2817</v>
      </c>
      <c r="P1572" s="16">
        <v>21000000</v>
      </c>
      <c r="Q1572" s="17" t="str">
        <f>IF(AND(Table4[[#This Row],[Age]]&lt;=28,Table4[[#This Row],[Prefered foot]]="left",Table4[[#This Row],[Value]]&lt;10000000),"candidate","rejected")</f>
        <v>rejected</v>
      </c>
      <c r="R1572" s="17" t="str">
        <f>IF(OR(Table4[[#This Row],[Age]]&lt;=21,Table4[[#This Row],[Rating]]&gt;=85,Table4[[#This Row],[Height (cm)]]&gt;=187),"minimum","")</f>
        <v/>
      </c>
    </row>
    <row r="1573" spans="10:18" x14ac:dyDescent="0.25">
      <c r="J1573" t="s">
        <v>1419</v>
      </c>
      <c r="K1573">
        <v>24</v>
      </c>
      <c r="L1573">
        <v>75</v>
      </c>
      <c r="M1573">
        <v>195</v>
      </c>
      <c r="N1573">
        <v>85</v>
      </c>
      <c r="O1573" t="s">
        <v>2816</v>
      </c>
      <c r="P1573" s="16">
        <v>7000000</v>
      </c>
      <c r="Q1573" s="17" t="str">
        <f>IF(AND(Table4[[#This Row],[Age]]&lt;=28,Table4[[#This Row],[Prefered foot]]="left",Table4[[#This Row],[Value]]&lt;10000000),"candidate","rejected")</f>
        <v>rejected</v>
      </c>
      <c r="R1573" s="17" t="str">
        <f>IF(OR(Table4[[#This Row],[Age]]&lt;=21,Table4[[#This Row],[Rating]]&gt;=85,Table4[[#This Row],[Height (cm)]]&gt;=187),"minimum","")</f>
        <v>minimum</v>
      </c>
    </row>
    <row r="1574" spans="10:18" x14ac:dyDescent="0.25">
      <c r="J1574" t="s">
        <v>1420</v>
      </c>
      <c r="K1574">
        <v>27</v>
      </c>
      <c r="L1574">
        <v>77</v>
      </c>
      <c r="M1574">
        <v>183</v>
      </c>
      <c r="N1574">
        <v>78</v>
      </c>
      <c r="O1574" t="s">
        <v>2816</v>
      </c>
      <c r="P1574" s="16">
        <v>12000000</v>
      </c>
      <c r="Q1574" s="17" t="str">
        <f>IF(AND(Table4[[#This Row],[Age]]&lt;=28,Table4[[#This Row],[Prefered foot]]="left",Table4[[#This Row],[Value]]&lt;10000000),"candidate","rejected")</f>
        <v>rejected</v>
      </c>
      <c r="R1574" s="17" t="str">
        <f>IF(OR(Table4[[#This Row],[Age]]&lt;=21,Table4[[#This Row],[Rating]]&gt;=85,Table4[[#This Row],[Height (cm)]]&gt;=187),"minimum","")</f>
        <v/>
      </c>
    </row>
    <row r="1575" spans="10:18" x14ac:dyDescent="0.25">
      <c r="J1575" t="s">
        <v>1421</v>
      </c>
      <c r="K1575">
        <v>24</v>
      </c>
      <c r="L1575">
        <v>68</v>
      </c>
      <c r="M1575">
        <v>180</v>
      </c>
      <c r="N1575">
        <v>75</v>
      </c>
      <c r="O1575" t="s">
        <v>2816</v>
      </c>
      <c r="P1575" s="16">
        <v>1600000</v>
      </c>
      <c r="Q1575" s="17" t="str">
        <f>IF(AND(Table4[[#This Row],[Age]]&lt;=28,Table4[[#This Row],[Prefered foot]]="left",Table4[[#This Row],[Value]]&lt;10000000),"candidate","rejected")</f>
        <v>rejected</v>
      </c>
      <c r="R1575" s="17" t="str">
        <f>IF(OR(Table4[[#This Row],[Age]]&lt;=21,Table4[[#This Row],[Rating]]&gt;=85,Table4[[#This Row],[Height (cm)]]&gt;=187),"minimum","")</f>
        <v/>
      </c>
    </row>
    <row r="1576" spans="10:18" x14ac:dyDescent="0.25">
      <c r="J1576" t="s">
        <v>1422</v>
      </c>
      <c r="K1576">
        <v>26</v>
      </c>
      <c r="L1576">
        <v>80</v>
      </c>
      <c r="M1576">
        <v>177</v>
      </c>
      <c r="N1576">
        <v>70</v>
      </c>
      <c r="O1576" t="s">
        <v>2816</v>
      </c>
      <c r="P1576" s="16">
        <v>22500000</v>
      </c>
      <c r="Q1576" s="17" t="str">
        <f>IF(AND(Table4[[#This Row],[Age]]&lt;=28,Table4[[#This Row],[Prefered foot]]="left",Table4[[#This Row],[Value]]&lt;10000000),"candidate","rejected")</f>
        <v>rejected</v>
      </c>
      <c r="R1576" s="17" t="str">
        <f>IF(OR(Table4[[#This Row],[Age]]&lt;=21,Table4[[#This Row],[Rating]]&gt;=85,Table4[[#This Row],[Height (cm)]]&gt;=187),"minimum","")</f>
        <v/>
      </c>
    </row>
    <row r="1577" spans="10:18" x14ac:dyDescent="0.25">
      <c r="J1577" t="s">
        <v>1423</v>
      </c>
      <c r="K1577">
        <v>25</v>
      </c>
      <c r="L1577">
        <v>68</v>
      </c>
      <c r="M1577">
        <v>190</v>
      </c>
      <c r="N1577">
        <v>80</v>
      </c>
      <c r="O1577" t="s">
        <v>2816</v>
      </c>
      <c r="P1577" s="16">
        <v>1500000</v>
      </c>
      <c r="Q1577" s="17" t="str">
        <f>IF(AND(Table4[[#This Row],[Age]]&lt;=28,Table4[[#This Row],[Prefered foot]]="left",Table4[[#This Row],[Value]]&lt;10000000),"candidate","rejected")</f>
        <v>rejected</v>
      </c>
      <c r="R1577" s="17" t="str">
        <f>IF(OR(Table4[[#This Row],[Age]]&lt;=21,Table4[[#This Row],[Rating]]&gt;=85,Table4[[#This Row],[Height (cm)]]&gt;=187),"minimum","")</f>
        <v>minimum</v>
      </c>
    </row>
    <row r="1578" spans="10:18" x14ac:dyDescent="0.25">
      <c r="J1578" t="s">
        <v>1424</v>
      </c>
      <c r="K1578">
        <v>25</v>
      </c>
      <c r="L1578">
        <v>76</v>
      </c>
      <c r="M1578">
        <v>193</v>
      </c>
      <c r="N1578">
        <v>88</v>
      </c>
      <c r="O1578" t="s">
        <v>2816</v>
      </c>
      <c r="P1578" s="16">
        <v>9500000</v>
      </c>
      <c r="Q1578" s="17" t="str">
        <f>IF(AND(Table4[[#This Row],[Age]]&lt;=28,Table4[[#This Row],[Prefered foot]]="left",Table4[[#This Row],[Value]]&lt;10000000),"candidate","rejected")</f>
        <v>rejected</v>
      </c>
      <c r="R1578" s="17" t="str">
        <f>IF(OR(Table4[[#This Row],[Age]]&lt;=21,Table4[[#This Row],[Rating]]&gt;=85,Table4[[#This Row],[Height (cm)]]&gt;=187),"minimum","")</f>
        <v>minimum</v>
      </c>
    </row>
    <row r="1579" spans="10:18" x14ac:dyDescent="0.25">
      <c r="J1579" t="s">
        <v>1425</v>
      </c>
      <c r="K1579">
        <v>27</v>
      </c>
      <c r="L1579">
        <v>77</v>
      </c>
      <c r="M1579">
        <v>180</v>
      </c>
      <c r="N1579">
        <v>68</v>
      </c>
      <c r="O1579" t="s">
        <v>2816</v>
      </c>
      <c r="P1579" s="16">
        <v>11000000</v>
      </c>
      <c r="Q1579" s="17" t="str">
        <f>IF(AND(Table4[[#This Row],[Age]]&lt;=28,Table4[[#This Row],[Prefered foot]]="left",Table4[[#This Row],[Value]]&lt;10000000),"candidate","rejected")</f>
        <v>rejected</v>
      </c>
      <c r="R1579" s="17" t="str">
        <f>IF(OR(Table4[[#This Row],[Age]]&lt;=21,Table4[[#This Row],[Rating]]&gt;=85,Table4[[#This Row],[Height (cm)]]&gt;=187),"minimum","")</f>
        <v/>
      </c>
    </row>
    <row r="1580" spans="10:18" x14ac:dyDescent="0.25">
      <c r="J1580" t="s">
        <v>1426</v>
      </c>
      <c r="K1580">
        <v>29</v>
      </c>
      <c r="L1580">
        <v>79</v>
      </c>
      <c r="M1580">
        <v>184</v>
      </c>
      <c r="N1580">
        <v>74</v>
      </c>
      <c r="O1580" t="s">
        <v>2816</v>
      </c>
      <c r="P1580" s="16">
        <v>17000000</v>
      </c>
      <c r="Q1580" s="17" t="str">
        <f>IF(AND(Table4[[#This Row],[Age]]&lt;=28,Table4[[#This Row],[Prefered foot]]="left",Table4[[#This Row],[Value]]&lt;10000000),"candidate","rejected")</f>
        <v>rejected</v>
      </c>
      <c r="R1580" s="17" t="str">
        <f>IF(OR(Table4[[#This Row],[Age]]&lt;=21,Table4[[#This Row],[Rating]]&gt;=85,Table4[[#This Row],[Height (cm)]]&gt;=187),"minimum","")</f>
        <v/>
      </c>
    </row>
    <row r="1581" spans="10:18" x14ac:dyDescent="0.25">
      <c r="J1581" t="s">
        <v>1427</v>
      </c>
      <c r="K1581">
        <v>25</v>
      </c>
      <c r="L1581">
        <v>68</v>
      </c>
      <c r="M1581">
        <v>188</v>
      </c>
      <c r="N1581">
        <v>81</v>
      </c>
      <c r="O1581" t="s">
        <v>2816</v>
      </c>
      <c r="P1581" s="16">
        <v>0</v>
      </c>
      <c r="Q1581" s="17" t="str">
        <f>IF(AND(Table4[[#This Row],[Age]]&lt;=28,Table4[[#This Row],[Prefered foot]]="left",Table4[[#This Row],[Value]]&lt;10000000),"candidate","rejected")</f>
        <v>rejected</v>
      </c>
      <c r="R1581" s="17" t="str">
        <f>IF(OR(Table4[[#This Row],[Age]]&lt;=21,Table4[[#This Row],[Rating]]&gt;=85,Table4[[#This Row],[Height (cm)]]&gt;=187),"minimum","")</f>
        <v>minimum</v>
      </c>
    </row>
    <row r="1582" spans="10:18" x14ac:dyDescent="0.25">
      <c r="J1582" t="s">
        <v>1224</v>
      </c>
      <c r="K1582">
        <v>27</v>
      </c>
      <c r="L1582">
        <v>78</v>
      </c>
      <c r="M1582">
        <v>181</v>
      </c>
      <c r="N1582">
        <v>80</v>
      </c>
      <c r="O1582" t="s">
        <v>2816</v>
      </c>
      <c r="P1582" s="16">
        <v>15000000</v>
      </c>
      <c r="Q1582" s="17" t="str">
        <f>IF(AND(Table4[[#This Row],[Age]]&lt;=28,Table4[[#This Row],[Prefered foot]]="left",Table4[[#This Row],[Value]]&lt;10000000),"candidate","rejected")</f>
        <v>rejected</v>
      </c>
      <c r="R1582" s="17" t="str">
        <f>IF(OR(Table4[[#This Row],[Age]]&lt;=21,Table4[[#This Row],[Rating]]&gt;=85,Table4[[#This Row],[Height (cm)]]&gt;=187),"minimum","")</f>
        <v/>
      </c>
    </row>
    <row r="1583" spans="10:18" x14ac:dyDescent="0.25">
      <c r="J1583" t="s">
        <v>1428</v>
      </c>
      <c r="K1583">
        <v>31</v>
      </c>
      <c r="L1583">
        <v>81</v>
      </c>
      <c r="M1583">
        <v>172</v>
      </c>
      <c r="N1583">
        <v>68</v>
      </c>
      <c r="O1583" t="s">
        <v>2817</v>
      </c>
      <c r="P1583" s="16">
        <v>18500000</v>
      </c>
      <c r="Q1583" s="17" t="str">
        <f>IF(AND(Table4[[#This Row],[Age]]&lt;=28,Table4[[#This Row],[Prefered foot]]="left",Table4[[#This Row],[Value]]&lt;10000000),"candidate","rejected")</f>
        <v>rejected</v>
      </c>
      <c r="R1583" s="17" t="str">
        <f>IF(OR(Table4[[#This Row],[Age]]&lt;=21,Table4[[#This Row],[Rating]]&gt;=85,Table4[[#This Row],[Height (cm)]]&gt;=187),"minimum","")</f>
        <v/>
      </c>
    </row>
    <row r="1584" spans="10:18" x14ac:dyDescent="0.25">
      <c r="J1584" t="s">
        <v>1429</v>
      </c>
      <c r="K1584">
        <v>28</v>
      </c>
      <c r="L1584">
        <v>78</v>
      </c>
      <c r="M1584">
        <v>184</v>
      </c>
      <c r="N1584">
        <v>80</v>
      </c>
      <c r="O1584" t="s">
        <v>2817</v>
      </c>
      <c r="P1584" s="16">
        <v>13500000</v>
      </c>
      <c r="Q1584" s="17" t="str">
        <f>IF(AND(Table4[[#This Row],[Age]]&lt;=28,Table4[[#This Row],[Prefered foot]]="left",Table4[[#This Row],[Value]]&lt;10000000),"candidate","rejected")</f>
        <v>rejected</v>
      </c>
      <c r="R1584" s="17" t="str">
        <f>IF(OR(Table4[[#This Row],[Age]]&lt;=21,Table4[[#This Row],[Rating]]&gt;=85,Table4[[#This Row],[Height (cm)]]&gt;=187),"minimum","")</f>
        <v/>
      </c>
    </row>
    <row r="1585" spans="10:18" x14ac:dyDescent="0.25">
      <c r="J1585" t="s">
        <v>1430</v>
      </c>
      <c r="K1585">
        <v>26</v>
      </c>
      <c r="L1585">
        <v>74</v>
      </c>
      <c r="M1585">
        <v>190</v>
      </c>
      <c r="N1585">
        <v>90</v>
      </c>
      <c r="O1585" t="s">
        <v>2816</v>
      </c>
      <c r="P1585" s="16">
        <v>4600000</v>
      </c>
      <c r="Q1585" s="17" t="str">
        <f>IF(AND(Table4[[#This Row],[Age]]&lt;=28,Table4[[#This Row],[Prefered foot]]="left",Table4[[#This Row],[Value]]&lt;10000000),"candidate","rejected")</f>
        <v>rejected</v>
      </c>
      <c r="R1585" s="17" t="str">
        <f>IF(OR(Table4[[#This Row],[Age]]&lt;=21,Table4[[#This Row],[Rating]]&gt;=85,Table4[[#This Row],[Height (cm)]]&gt;=187),"minimum","")</f>
        <v>minimum</v>
      </c>
    </row>
    <row r="1586" spans="10:18" x14ac:dyDescent="0.25">
      <c r="J1586" t="s">
        <v>1431</v>
      </c>
      <c r="K1586">
        <v>27</v>
      </c>
      <c r="L1586">
        <v>75</v>
      </c>
      <c r="M1586">
        <v>172</v>
      </c>
      <c r="N1586">
        <v>70</v>
      </c>
      <c r="O1586" t="s">
        <v>2816</v>
      </c>
      <c r="P1586" s="16">
        <v>6000000</v>
      </c>
      <c r="Q1586" s="17" t="str">
        <f>IF(AND(Table4[[#This Row],[Age]]&lt;=28,Table4[[#This Row],[Prefered foot]]="left",Table4[[#This Row],[Value]]&lt;10000000),"candidate","rejected")</f>
        <v>rejected</v>
      </c>
      <c r="R1586" s="17" t="str">
        <f>IF(OR(Table4[[#This Row],[Age]]&lt;=21,Table4[[#This Row],[Rating]]&gt;=85,Table4[[#This Row],[Height (cm)]]&gt;=187),"minimum","")</f>
        <v/>
      </c>
    </row>
    <row r="1587" spans="10:18" x14ac:dyDescent="0.25">
      <c r="J1587" t="s">
        <v>1432</v>
      </c>
      <c r="K1587">
        <v>25</v>
      </c>
      <c r="L1587">
        <v>68</v>
      </c>
      <c r="M1587">
        <v>195</v>
      </c>
      <c r="N1587">
        <v>76</v>
      </c>
      <c r="O1587" t="s">
        <v>2816</v>
      </c>
      <c r="P1587" s="16">
        <v>1300000</v>
      </c>
      <c r="Q1587" s="17" t="str">
        <f>IF(AND(Table4[[#This Row],[Age]]&lt;=28,Table4[[#This Row],[Prefered foot]]="left",Table4[[#This Row],[Value]]&lt;10000000),"candidate","rejected")</f>
        <v>rejected</v>
      </c>
      <c r="R1587" s="17" t="str">
        <f>IF(OR(Table4[[#This Row],[Age]]&lt;=21,Table4[[#This Row],[Rating]]&gt;=85,Table4[[#This Row],[Height (cm)]]&gt;=187),"minimum","")</f>
        <v>minimum</v>
      </c>
    </row>
    <row r="1588" spans="10:18" x14ac:dyDescent="0.25">
      <c r="J1588" t="s">
        <v>1433</v>
      </c>
      <c r="K1588">
        <v>26</v>
      </c>
      <c r="L1588">
        <v>79</v>
      </c>
      <c r="M1588">
        <v>188</v>
      </c>
      <c r="N1588">
        <v>80</v>
      </c>
      <c r="O1588" t="s">
        <v>2816</v>
      </c>
      <c r="P1588" s="16">
        <v>21000000</v>
      </c>
      <c r="Q1588" s="17" t="str">
        <f>IF(AND(Table4[[#This Row],[Age]]&lt;=28,Table4[[#This Row],[Prefered foot]]="left",Table4[[#This Row],[Value]]&lt;10000000),"candidate","rejected")</f>
        <v>rejected</v>
      </c>
      <c r="R1588" s="17" t="str">
        <f>IF(OR(Table4[[#This Row],[Age]]&lt;=21,Table4[[#This Row],[Rating]]&gt;=85,Table4[[#This Row],[Height (cm)]]&gt;=187),"minimum","")</f>
        <v>minimum</v>
      </c>
    </row>
    <row r="1589" spans="10:18" x14ac:dyDescent="0.25">
      <c r="J1589" t="s">
        <v>1434</v>
      </c>
      <c r="K1589">
        <v>25</v>
      </c>
      <c r="L1589">
        <v>74</v>
      </c>
      <c r="M1589">
        <v>173</v>
      </c>
      <c r="N1589">
        <v>68</v>
      </c>
      <c r="O1589" t="s">
        <v>2817</v>
      </c>
      <c r="P1589" s="16">
        <v>5000000</v>
      </c>
      <c r="Q1589" s="17" t="str">
        <f>IF(AND(Table4[[#This Row],[Age]]&lt;=28,Table4[[#This Row],[Prefered foot]]="left",Table4[[#This Row],[Value]]&lt;10000000),"candidate","rejected")</f>
        <v>candidate</v>
      </c>
      <c r="R1589" s="17" t="str">
        <f>IF(OR(Table4[[#This Row],[Age]]&lt;=21,Table4[[#This Row],[Rating]]&gt;=85,Table4[[#This Row],[Height (cm)]]&gt;=187),"minimum","")</f>
        <v/>
      </c>
    </row>
    <row r="1590" spans="10:18" x14ac:dyDescent="0.25">
      <c r="J1590" t="s">
        <v>1228</v>
      </c>
      <c r="K1590">
        <v>28</v>
      </c>
      <c r="L1590">
        <v>80</v>
      </c>
      <c r="M1590">
        <v>172</v>
      </c>
      <c r="N1590">
        <v>70</v>
      </c>
      <c r="O1590" t="s">
        <v>2817</v>
      </c>
      <c r="P1590" s="16">
        <v>19000000</v>
      </c>
      <c r="Q1590" s="17" t="str">
        <f>IF(AND(Table4[[#This Row],[Age]]&lt;=28,Table4[[#This Row],[Prefered foot]]="left",Table4[[#This Row],[Value]]&lt;10000000),"candidate","rejected")</f>
        <v>rejected</v>
      </c>
      <c r="R1590" s="17" t="str">
        <f>IF(OR(Table4[[#This Row],[Age]]&lt;=21,Table4[[#This Row],[Rating]]&gt;=85,Table4[[#This Row],[Height (cm)]]&gt;=187),"minimum","")</f>
        <v/>
      </c>
    </row>
    <row r="1591" spans="10:18" x14ac:dyDescent="0.25">
      <c r="J1591" t="s">
        <v>1435</v>
      </c>
      <c r="K1591">
        <v>24</v>
      </c>
      <c r="L1591">
        <v>78</v>
      </c>
      <c r="M1591">
        <v>196</v>
      </c>
      <c r="N1591">
        <v>90</v>
      </c>
      <c r="O1591" t="s">
        <v>2816</v>
      </c>
      <c r="P1591" s="16">
        <v>15000000</v>
      </c>
      <c r="Q1591" s="17" t="str">
        <f>IF(AND(Table4[[#This Row],[Age]]&lt;=28,Table4[[#This Row],[Prefered foot]]="left",Table4[[#This Row],[Value]]&lt;10000000),"candidate","rejected")</f>
        <v>rejected</v>
      </c>
      <c r="R1591" s="17" t="str">
        <f>IF(OR(Table4[[#This Row],[Age]]&lt;=21,Table4[[#This Row],[Rating]]&gt;=85,Table4[[#This Row],[Height (cm)]]&gt;=187),"minimum","")</f>
        <v>minimum</v>
      </c>
    </row>
    <row r="1592" spans="10:18" x14ac:dyDescent="0.25">
      <c r="J1592" t="s">
        <v>1436</v>
      </c>
      <c r="K1592">
        <v>27</v>
      </c>
      <c r="L1592">
        <v>80</v>
      </c>
      <c r="M1592">
        <v>179</v>
      </c>
      <c r="N1592">
        <v>71</v>
      </c>
      <c r="O1592" t="s">
        <v>2816</v>
      </c>
      <c r="P1592" s="16">
        <v>20500000</v>
      </c>
      <c r="Q1592" s="17" t="str">
        <f>IF(AND(Table4[[#This Row],[Age]]&lt;=28,Table4[[#This Row],[Prefered foot]]="left",Table4[[#This Row],[Value]]&lt;10000000),"candidate","rejected")</f>
        <v>rejected</v>
      </c>
      <c r="R1592" s="17" t="str">
        <f>IF(OR(Table4[[#This Row],[Age]]&lt;=21,Table4[[#This Row],[Rating]]&gt;=85,Table4[[#This Row],[Height (cm)]]&gt;=187),"minimum","")</f>
        <v/>
      </c>
    </row>
    <row r="1593" spans="10:18" x14ac:dyDescent="0.25">
      <c r="J1593" t="s">
        <v>1437</v>
      </c>
      <c r="K1593">
        <v>26</v>
      </c>
      <c r="L1593">
        <v>76</v>
      </c>
      <c r="M1593">
        <v>175</v>
      </c>
      <c r="N1593">
        <v>70</v>
      </c>
      <c r="O1593" t="s">
        <v>2817</v>
      </c>
      <c r="P1593" s="16">
        <v>8000000</v>
      </c>
      <c r="Q1593" s="17" t="str">
        <f>IF(AND(Table4[[#This Row],[Age]]&lt;=28,Table4[[#This Row],[Prefered foot]]="left",Table4[[#This Row],[Value]]&lt;10000000),"candidate","rejected")</f>
        <v>candidate</v>
      </c>
      <c r="R1593" s="17" t="str">
        <f>IF(OR(Table4[[#This Row],[Age]]&lt;=21,Table4[[#This Row],[Rating]]&gt;=85,Table4[[#This Row],[Height (cm)]]&gt;=187),"minimum","")</f>
        <v/>
      </c>
    </row>
    <row r="1594" spans="10:18" x14ac:dyDescent="0.25">
      <c r="J1594" t="s">
        <v>1232</v>
      </c>
      <c r="K1594">
        <v>25</v>
      </c>
      <c r="L1594">
        <v>72</v>
      </c>
      <c r="M1594">
        <v>185</v>
      </c>
      <c r="N1594">
        <v>85</v>
      </c>
      <c r="O1594" t="s">
        <v>2816</v>
      </c>
      <c r="P1594" s="16">
        <v>2900000</v>
      </c>
      <c r="Q1594" s="17" t="str">
        <f>IF(AND(Table4[[#This Row],[Age]]&lt;=28,Table4[[#This Row],[Prefered foot]]="left",Table4[[#This Row],[Value]]&lt;10000000),"candidate","rejected")</f>
        <v>rejected</v>
      </c>
      <c r="R1594" s="17" t="str">
        <f>IF(OR(Table4[[#This Row],[Age]]&lt;=21,Table4[[#This Row],[Rating]]&gt;=85,Table4[[#This Row],[Height (cm)]]&gt;=187),"minimum","")</f>
        <v/>
      </c>
    </row>
    <row r="1595" spans="10:18" x14ac:dyDescent="0.25">
      <c r="J1595" t="s">
        <v>1438</v>
      </c>
      <c r="K1595">
        <v>25</v>
      </c>
      <c r="L1595">
        <v>78</v>
      </c>
      <c r="M1595">
        <v>178</v>
      </c>
      <c r="N1595">
        <v>70</v>
      </c>
      <c r="O1595" t="s">
        <v>2817</v>
      </c>
      <c r="P1595" s="16">
        <v>17000000</v>
      </c>
      <c r="Q1595" s="17" t="str">
        <f>IF(AND(Table4[[#This Row],[Age]]&lt;=28,Table4[[#This Row],[Prefered foot]]="left",Table4[[#This Row],[Value]]&lt;10000000),"candidate","rejected")</f>
        <v>rejected</v>
      </c>
      <c r="R1595" s="17" t="str">
        <f>IF(OR(Table4[[#This Row],[Age]]&lt;=21,Table4[[#This Row],[Rating]]&gt;=85,Table4[[#This Row],[Height (cm)]]&gt;=187),"minimum","")</f>
        <v/>
      </c>
    </row>
    <row r="1596" spans="10:18" x14ac:dyDescent="0.25">
      <c r="J1596" t="s">
        <v>1439</v>
      </c>
      <c r="K1596">
        <v>30</v>
      </c>
      <c r="L1596">
        <v>80</v>
      </c>
      <c r="M1596">
        <v>178</v>
      </c>
      <c r="N1596">
        <v>77</v>
      </c>
      <c r="O1596" t="s">
        <v>2816</v>
      </c>
      <c r="P1596" s="16">
        <v>17500000</v>
      </c>
      <c r="Q1596" s="17" t="str">
        <f>IF(AND(Table4[[#This Row],[Age]]&lt;=28,Table4[[#This Row],[Prefered foot]]="left",Table4[[#This Row],[Value]]&lt;10000000),"candidate","rejected")</f>
        <v>rejected</v>
      </c>
      <c r="R1596" s="17" t="str">
        <f>IF(OR(Table4[[#This Row],[Age]]&lt;=21,Table4[[#This Row],[Rating]]&gt;=85,Table4[[#This Row],[Height (cm)]]&gt;=187),"minimum","")</f>
        <v/>
      </c>
    </row>
    <row r="1597" spans="10:18" x14ac:dyDescent="0.25">
      <c r="J1597" t="s">
        <v>1440</v>
      </c>
      <c r="K1597">
        <v>25</v>
      </c>
      <c r="L1597">
        <v>77</v>
      </c>
      <c r="M1597">
        <v>172</v>
      </c>
      <c r="N1597">
        <v>70</v>
      </c>
      <c r="O1597" t="s">
        <v>2817</v>
      </c>
      <c r="P1597" s="16">
        <v>12500000</v>
      </c>
      <c r="Q1597" s="17" t="str">
        <f>IF(AND(Table4[[#This Row],[Age]]&lt;=28,Table4[[#This Row],[Prefered foot]]="left",Table4[[#This Row],[Value]]&lt;10000000),"candidate","rejected")</f>
        <v>rejected</v>
      </c>
      <c r="R1597" s="17" t="str">
        <f>IF(OR(Table4[[#This Row],[Age]]&lt;=21,Table4[[#This Row],[Rating]]&gt;=85,Table4[[#This Row],[Height (cm)]]&gt;=187),"minimum","")</f>
        <v/>
      </c>
    </row>
    <row r="1598" spans="10:18" x14ac:dyDescent="0.25">
      <c r="J1598" t="s">
        <v>1441</v>
      </c>
      <c r="K1598">
        <v>28</v>
      </c>
      <c r="L1598">
        <v>73</v>
      </c>
      <c r="M1598">
        <v>186</v>
      </c>
      <c r="N1598">
        <v>76</v>
      </c>
      <c r="O1598" t="s">
        <v>2817</v>
      </c>
      <c r="P1598" s="16">
        <v>2800000</v>
      </c>
      <c r="Q1598" s="17" t="str">
        <f>IF(AND(Table4[[#This Row],[Age]]&lt;=28,Table4[[#This Row],[Prefered foot]]="left",Table4[[#This Row],[Value]]&lt;10000000),"candidate","rejected")</f>
        <v>candidate</v>
      </c>
      <c r="R1598" s="17" t="str">
        <f>IF(OR(Table4[[#This Row],[Age]]&lt;=21,Table4[[#This Row],[Rating]]&gt;=85,Table4[[#This Row],[Height (cm)]]&gt;=187),"minimum","")</f>
        <v/>
      </c>
    </row>
    <row r="1599" spans="10:18" x14ac:dyDescent="0.25">
      <c r="J1599" t="s">
        <v>1235</v>
      </c>
      <c r="K1599">
        <v>29</v>
      </c>
      <c r="L1599">
        <v>76</v>
      </c>
      <c r="M1599">
        <v>190</v>
      </c>
      <c r="N1599">
        <v>79</v>
      </c>
      <c r="O1599" t="s">
        <v>2816</v>
      </c>
      <c r="P1599" s="16">
        <v>6000000</v>
      </c>
      <c r="Q1599" s="17" t="str">
        <f>IF(AND(Table4[[#This Row],[Age]]&lt;=28,Table4[[#This Row],[Prefered foot]]="left",Table4[[#This Row],[Value]]&lt;10000000),"candidate","rejected")</f>
        <v>rejected</v>
      </c>
      <c r="R1599" s="17" t="str">
        <f>IF(OR(Table4[[#This Row],[Age]]&lt;=21,Table4[[#This Row],[Rating]]&gt;=85,Table4[[#This Row],[Height (cm)]]&gt;=187),"minimum","")</f>
        <v>minimum</v>
      </c>
    </row>
    <row r="1600" spans="10:18" x14ac:dyDescent="0.25">
      <c r="J1600" t="s">
        <v>1442</v>
      </c>
      <c r="K1600">
        <v>25</v>
      </c>
      <c r="L1600">
        <v>74</v>
      </c>
      <c r="M1600">
        <v>175</v>
      </c>
      <c r="N1600">
        <v>71</v>
      </c>
      <c r="O1600" t="s">
        <v>2816</v>
      </c>
      <c r="P1600" s="16">
        <v>4900000</v>
      </c>
      <c r="Q1600" s="17" t="str">
        <f>IF(AND(Table4[[#This Row],[Age]]&lt;=28,Table4[[#This Row],[Prefered foot]]="left",Table4[[#This Row],[Value]]&lt;10000000),"candidate","rejected")</f>
        <v>rejected</v>
      </c>
      <c r="R1600" s="17" t="str">
        <f>IF(OR(Table4[[#This Row],[Age]]&lt;=21,Table4[[#This Row],[Rating]]&gt;=85,Table4[[#This Row],[Height (cm)]]&gt;=187),"minimum","")</f>
        <v/>
      </c>
    </row>
    <row r="1601" spans="10:18" x14ac:dyDescent="0.25">
      <c r="J1601" t="s">
        <v>1443</v>
      </c>
      <c r="K1601">
        <v>23</v>
      </c>
      <c r="L1601">
        <v>71</v>
      </c>
      <c r="M1601">
        <v>185</v>
      </c>
      <c r="N1601">
        <v>75</v>
      </c>
      <c r="O1601" t="s">
        <v>2817</v>
      </c>
      <c r="P1601" s="16">
        <v>2800000</v>
      </c>
      <c r="Q1601" s="17" t="str">
        <f>IF(AND(Table4[[#This Row],[Age]]&lt;=28,Table4[[#This Row],[Prefered foot]]="left",Table4[[#This Row],[Value]]&lt;10000000),"candidate","rejected")</f>
        <v>candidate</v>
      </c>
      <c r="R1601" s="17" t="str">
        <f>IF(OR(Table4[[#This Row],[Age]]&lt;=21,Table4[[#This Row],[Rating]]&gt;=85,Table4[[#This Row],[Height (cm)]]&gt;=187),"minimum","")</f>
        <v/>
      </c>
    </row>
    <row r="1602" spans="10:18" x14ac:dyDescent="0.25">
      <c r="J1602" t="s">
        <v>1444</v>
      </c>
      <c r="K1602">
        <v>25</v>
      </c>
      <c r="L1602">
        <v>69</v>
      </c>
      <c r="M1602">
        <v>185</v>
      </c>
      <c r="N1602">
        <v>70</v>
      </c>
      <c r="O1602" t="s">
        <v>2816</v>
      </c>
      <c r="P1602" s="16">
        <v>1900000</v>
      </c>
      <c r="Q1602" s="17" t="str">
        <f>IF(AND(Table4[[#This Row],[Age]]&lt;=28,Table4[[#This Row],[Prefered foot]]="left",Table4[[#This Row],[Value]]&lt;10000000),"candidate","rejected")</f>
        <v>rejected</v>
      </c>
      <c r="R1602" s="17" t="str">
        <f>IF(OR(Table4[[#This Row],[Age]]&lt;=21,Table4[[#This Row],[Rating]]&gt;=85,Table4[[#This Row],[Height (cm)]]&gt;=187),"minimum","")</f>
        <v/>
      </c>
    </row>
    <row r="1603" spans="10:18" x14ac:dyDescent="0.25">
      <c r="J1603" t="s">
        <v>1445</v>
      </c>
      <c r="K1603">
        <v>24</v>
      </c>
      <c r="L1603">
        <v>76</v>
      </c>
      <c r="M1603">
        <v>183</v>
      </c>
      <c r="N1603">
        <v>63</v>
      </c>
      <c r="O1603" t="s">
        <v>2816</v>
      </c>
      <c r="P1603" s="16">
        <v>16000000</v>
      </c>
      <c r="Q1603" s="17" t="str">
        <f>IF(AND(Table4[[#This Row],[Age]]&lt;=28,Table4[[#This Row],[Prefered foot]]="left",Table4[[#This Row],[Value]]&lt;10000000),"candidate","rejected")</f>
        <v>rejected</v>
      </c>
      <c r="R1603" s="17" t="str">
        <f>IF(OR(Table4[[#This Row],[Age]]&lt;=21,Table4[[#This Row],[Rating]]&gt;=85,Table4[[#This Row],[Height (cm)]]&gt;=187),"minimum","")</f>
        <v/>
      </c>
    </row>
    <row r="1604" spans="10:18" x14ac:dyDescent="0.25">
      <c r="J1604" t="s">
        <v>1446</v>
      </c>
      <c r="K1604">
        <v>26</v>
      </c>
      <c r="L1604">
        <v>77</v>
      </c>
      <c r="M1604">
        <v>185</v>
      </c>
      <c r="N1604">
        <v>79</v>
      </c>
      <c r="O1604" t="s">
        <v>2816</v>
      </c>
      <c r="P1604" s="16">
        <v>12000000</v>
      </c>
      <c r="Q1604" s="17" t="str">
        <f>IF(AND(Table4[[#This Row],[Age]]&lt;=28,Table4[[#This Row],[Prefered foot]]="left",Table4[[#This Row],[Value]]&lt;10000000),"candidate","rejected")</f>
        <v>rejected</v>
      </c>
      <c r="R1604" s="17" t="str">
        <f>IF(OR(Table4[[#This Row],[Age]]&lt;=21,Table4[[#This Row],[Rating]]&gt;=85,Table4[[#This Row],[Height (cm)]]&gt;=187),"minimum","")</f>
        <v/>
      </c>
    </row>
    <row r="1605" spans="10:18" x14ac:dyDescent="0.25">
      <c r="J1605" t="s">
        <v>1447</v>
      </c>
      <c r="K1605">
        <v>25</v>
      </c>
      <c r="L1605">
        <v>75</v>
      </c>
      <c r="M1605">
        <v>175</v>
      </c>
      <c r="N1605">
        <v>70</v>
      </c>
      <c r="O1605" t="s">
        <v>2816</v>
      </c>
      <c r="P1605" s="16">
        <v>7500000</v>
      </c>
      <c r="Q1605" s="17" t="str">
        <f>IF(AND(Table4[[#This Row],[Age]]&lt;=28,Table4[[#This Row],[Prefered foot]]="left",Table4[[#This Row],[Value]]&lt;10000000),"candidate","rejected")</f>
        <v>rejected</v>
      </c>
      <c r="R1605" s="17" t="str">
        <f>IF(OR(Table4[[#This Row],[Age]]&lt;=21,Table4[[#This Row],[Rating]]&gt;=85,Table4[[#This Row],[Height (cm)]]&gt;=187),"minimum","")</f>
        <v/>
      </c>
    </row>
    <row r="1606" spans="10:18" x14ac:dyDescent="0.25">
      <c r="J1606" t="s">
        <v>1242</v>
      </c>
      <c r="K1606">
        <v>25</v>
      </c>
      <c r="L1606">
        <v>75</v>
      </c>
      <c r="M1606">
        <v>175</v>
      </c>
      <c r="N1606">
        <v>70</v>
      </c>
      <c r="O1606" t="s">
        <v>2816</v>
      </c>
      <c r="P1606" s="16">
        <v>8000000</v>
      </c>
      <c r="Q1606" s="17" t="str">
        <f>IF(AND(Table4[[#This Row],[Age]]&lt;=28,Table4[[#This Row],[Prefered foot]]="left",Table4[[#This Row],[Value]]&lt;10000000),"candidate","rejected")</f>
        <v>rejected</v>
      </c>
      <c r="R1606" s="17" t="str">
        <f>IF(OR(Table4[[#This Row],[Age]]&lt;=21,Table4[[#This Row],[Rating]]&gt;=85,Table4[[#This Row],[Height (cm)]]&gt;=187),"minimum","")</f>
        <v/>
      </c>
    </row>
    <row r="1607" spans="10:18" x14ac:dyDescent="0.25">
      <c r="J1607" t="s">
        <v>1448</v>
      </c>
      <c r="K1607">
        <v>25</v>
      </c>
      <c r="L1607">
        <v>73</v>
      </c>
      <c r="M1607">
        <v>172</v>
      </c>
      <c r="N1607">
        <v>65</v>
      </c>
      <c r="O1607" t="s">
        <v>2816</v>
      </c>
      <c r="P1607" s="16">
        <v>4000000</v>
      </c>
      <c r="Q1607" s="17" t="str">
        <f>IF(AND(Table4[[#This Row],[Age]]&lt;=28,Table4[[#This Row],[Prefered foot]]="left",Table4[[#This Row],[Value]]&lt;10000000),"candidate","rejected")</f>
        <v>rejected</v>
      </c>
      <c r="R1607" s="17" t="str">
        <f>IF(OR(Table4[[#This Row],[Age]]&lt;=21,Table4[[#This Row],[Rating]]&gt;=85,Table4[[#This Row],[Height (cm)]]&gt;=187),"minimum","")</f>
        <v/>
      </c>
    </row>
    <row r="1608" spans="10:18" x14ac:dyDescent="0.25">
      <c r="J1608" t="s">
        <v>1449</v>
      </c>
      <c r="K1608">
        <v>25</v>
      </c>
      <c r="L1608">
        <v>76</v>
      </c>
      <c r="M1608">
        <v>184</v>
      </c>
      <c r="N1608">
        <v>79</v>
      </c>
      <c r="O1608" t="s">
        <v>2817</v>
      </c>
      <c r="P1608" s="16">
        <v>9500000</v>
      </c>
      <c r="Q1608" s="17" t="str">
        <f>IF(AND(Table4[[#This Row],[Age]]&lt;=28,Table4[[#This Row],[Prefered foot]]="left",Table4[[#This Row],[Value]]&lt;10000000),"candidate","rejected")</f>
        <v>candidate</v>
      </c>
      <c r="R1608" s="17" t="str">
        <f>IF(OR(Table4[[#This Row],[Age]]&lt;=21,Table4[[#This Row],[Rating]]&gt;=85,Table4[[#This Row],[Height (cm)]]&gt;=187),"minimum","")</f>
        <v/>
      </c>
    </row>
    <row r="1609" spans="10:18" x14ac:dyDescent="0.25">
      <c r="J1609" t="s">
        <v>1450</v>
      </c>
      <c r="K1609">
        <v>25</v>
      </c>
      <c r="L1609">
        <v>76</v>
      </c>
      <c r="M1609">
        <v>185</v>
      </c>
      <c r="N1609">
        <v>76</v>
      </c>
      <c r="O1609" t="s">
        <v>2816</v>
      </c>
      <c r="P1609" s="16">
        <v>9000000</v>
      </c>
      <c r="Q1609" s="17" t="str">
        <f>IF(AND(Table4[[#This Row],[Age]]&lt;=28,Table4[[#This Row],[Prefered foot]]="left",Table4[[#This Row],[Value]]&lt;10000000),"candidate","rejected")</f>
        <v>rejected</v>
      </c>
      <c r="R1609" s="17" t="str">
        <f>IF(OR(Table4[[#This Row],[Age]]&lt;=21,Table4[[#This Row],[Rating]]&gt;=85,Table4[[#This Row],[Height (cm)]]&gt;=187),"minimum","")</f>
        <v/>
      </c>
    </row>
    <row r="1610" spans="10:18" x14ac:dyDescent="0.25">
      <c r="J1610" t="s">
        <v>1451</v>
      </c>
      <c r="K1610">
        <v>29</v>
      </c>
      <c r="L1610">
        <v>79</v>
      </c>
      <c r="M1610">
        <v>174</v>
      </c>
      <c r="N1610">
        <v>67</v>
      </c>
      <c r="O1610" t="s">
        <v>2816</v>
      </c>
      <c r="P1610" s="16">
        <v>15500000</v>
      </c>
      <c r="Q1610" s="17" t="str">
        <f>IF(AND(Table4[[#This Row],[Age]]&lt;=28,Table4[[#This Row],[Prefered foot]]="left",Table4[[#This Row],[Value]]&lt;10000000),"candidate","rejected")</f>
        <v>rejected</v>
      </c>
      <c r="R1610" s="17" t="str">
        <f>IF(OR(Table4[[#This Row],[Age]]&lt;=21,Table4[[#This Row],[Rating]]&gt;=85,Table4[[#This Row],[Height (cm)]]&gt;=187),"minimum","")</f>
        <v/>
      </c>
    </row>
    <row r="1611" spans="10:18" x14ac:dyDescent="0.25">
      <c r="J1611" t="s">
        <v>1452</v>
      </c>
      <c r="K1611">
        <v>23</v>
      </c>
      <c r="L1611">
        <v>67</v>
      </c>
      <c r="M1611">
        <v>178</v>
      </c>
      <c r="N1611">
        <v>71</v>
      </c>
      <c r="O1611" t="s">
        <v>2816</v>
      </c>
      <c r="P1611" s="16">
        <v>1900000</v>
      </c>
      <c r="Q1611" s="17" t="str">
        <f>IF(AND(Table4[[#This Row],[Age]]&lt;=28,Table4[[#This Row],[Prefered foot]]="left",Table4[[#This Row],[Value]]&lt;10000000),"candidate","rejected")</f>
        <v>rejected</v>
      </c>
      <c r="R1611" s="17" t="str">
        <f>IF(OR(Table4[[#This Row],[Age]]&lt;=21,Table4[[#This Row],[Rating]]&gt;=85,Table4[[#This Row],[Height (cm)]]&gt;=187),"minimum","")</f>
        <v/>
      </c>
    </row>
    <row r="1612" spans="10:18" x14ac:dyDescent="0.25">
      <c r="J1612" t="s">
        <v>1453</v>
      </c>
      <c r="K1612">
        <v>25</v>
      </c>
      <c r="L1612">
        <v>72</v>
      </c>
      <c r="M1612">
        <v>178</v>
      </c>
      <c r="N1612">
        <v>72</v>
      </c>
      <c r="O1612" t="s">
        <v>2816</v>
      </c>
      <c r="P1612" s="16">
        <v>3100000</v>
      </c>
      <c r="Q1612" s="17" t="str">
        <f>IF(AND(Table4[[#This Row],[Age]]&lt;=28,Table4[[#This Row],[Prefered foot]]="left",Table4[[#This Row],[Value]]&lt;10000000),"candidate","rejected")</f>
        <v>rejected</v>
      </c>
      <c r="R1612" s="17" t="str">
        <f>IF(OR(Table4[[#This Row],[Age]]&lt;=21,Table4[[#This Row],[Rating]]&gt;=85,Table4[[#This Row],[Height (cm)]]&gt;=187),"minimum","")</f>
        <v/>
      </c>
    </row>
    <row r="1613" spans="10:18" x14ac:dyDescent="0.25">
      <c r="J1613" t="s">
        <v>1454</v>
      </c>
      <c r="K1613">
        <v>24</v>
      </c>
      <c r="L1613">
        <v>72</v>
      </c>
      <c r="M1613">
        <v>191</v>
      </c>
      <c r="N1613">
        <v>85</v>
      </c>
      <c r="O1613" t="s">
        <v>2817</v>
      </c>
      <c r="P1613" s="16">
        <v>3400000</v>
      </c>
      <c r="Q1613" s="17" t="str">
        <f>IF(AND(Table4[[#This Row],[Age]]&lt;=28,Table4[[#This Row],[Prefered foot]]="left",Table4[[#This Row],[Value]]&lt;10000000),"candidate","rejected")</f>
        <v>candidate</v>
      </c>
      <c r="R1613" s="17" t="str">
        <f>IF(OR(Table4[[#This Row],[Age]]&lt;=21,Table4[[#This Row],[Rating]]&gt;=85,Table4[[#This Row],[Height (cm)]]&gt;=187),"minimum","")</f>
        <v>minimum</v>
      </c>
    </row>
    <row r="1614" spans="10:18" x14ac:dyDescent="0.25">
      <c r="J1614" t="s">
        <v>1455</v>
      </c>
      <c r="K1614">
        <v>26</v>
      </c>
      <c r="L1614">
        <v>73</v>
      </c>
      <c r="M1614">
        <v>184</v>
      </c>
      <c r="N1614">
        <v>75</v>
      </c>
      <c r="O1614" t="s">
        <v>2816</v>
      </c>
      <c r="P1614" s="16">
        <v>6500000</v>
      </c>
      <c r="Q1614" s="17" t="str">
        <f>IF(AND(Table4[[#This Row],[Age]]&lt;=28,Table4[[#This Row],[Prefered foot]]="left",Table4[[#This Row],[Value]]&lt;10000000),"candidate","rejected")</f>
        <v>rejected</v>
      </c>
      <c r="R1614" s="17" t="str">
        <f>IF(OR(Table4[[#This Row],[Age]]&lt;=21,Table4[[#This Row],[Rating]]&gt;=85,Table4[[#This Row],[Height (cm)]]&gt;=187),"minimum","")</f>
        <v/>
      </c>
    </row>
    <row r="1615" spans="10:18" x14ac:dyDescent="0.25">
      <c r="J1615" t="s">
        <v>1456</v>
      </c>
      <c r="K1615">
        <v>24</v>
      </c>
      <c r="L1615">
        <v>74</v>
      </c>
      <c r="M1615">
        <v>188</v>
      </c>
      <c r="N1615">
        <v>72</v>
      </c>
      <c r="O1615" t="s">
        <v>2816</v>
      </c>
      <c r="P1615" s="16">
        <v>6000000</v>
      </c>
      <c r="Q1615" s="17" t="str">
        <f>IF(AND(Table4[[#This Row],[Age]]&lt;=28,Table4[[#This Row],[Prefered foot]]="left",Table4[[#This Row],[Value]]&lt;10000000),"candidate","rejected")</f>
        <v>rejected</v>
      </c>
      <c r="R1615" s="17" t="str">
        <f>IF(OR(Table4[[#This Row],[Age]]&lt;=21,Table4[[#This Row],[Rating]]&gt;=85,Table4[[#This Row],[Height (cm)]]&gt;=187),"minimum","")</f>
        <v>minimum</v>
      </c>
    </row>
    <row r="1616" spans="10:18" x14ac:dyDescent="0.25">
      <c r="J1616" t="s">
        <v>1354</v>
      </c>
      <c r="K1616">
        <v>24</v>
      </c>
      <c r="L1616">
        <v>71</v>
      </c>
      <c r="M1616">
        <v>173</v>
      </c>
      <c r="N1616">
        <v>64</v>
      </c>
      <c r="O1616" t="s">
        <v>2816</v>
      </c>
      <c r="P1616" s="16">
        <v>2600000</v>
      </c>
      <c r="Q1616" s="17" t="str">
        <f>IF(AND(Table4[[#This Row],[Age]]&lt;=28,Table4[[#This Row],[Prefered foot]]="left",Table4[[#This Row],[Value]]&lt;10000000),"candidate","rejected")</f>
        <v>rejected</v>
      </c>
      <c r="R1616" s="17" t="str">
        <f>IF(OR(Table4[[#This Row],[Age]]&lt;=21,Table4[[#This Row],[Rating]]&gt;=85,Table4[[#This Row],[Height (cm)]]&gt;=187),"minimum","")</f>
        <v/>
      </c>
    </row>
    <row r="1617" spans="10:18" x14ac:dyDescent="0.25">
      <c r="J1617" t="s">
        <v>1457</v>
      </c>
      <c r="K1617">
        <v>24</v>
      </c>
      <c r="L1617">
        <v>71</v>
      </c>
      <c r="M1617">
        <v>185</v>
      </c>
      <c r="N1617">
        <v>85</v>
      </c>
      <c r="O1617" t="s">
        <v>2816</v>
      </c>
      <c r="P1617" s="16">
        <v>2400000</v>
      </c>
      <c r="Q1617" s="17" t="str">
        <f>IF(AND(Table4[[#This Row],[Age]]&lt;=28,Table4[[#This Row],[Prefered foot]]="left",Table4[[#This Row],[Value]]&lt;10000000),"candidate","rejected")</f>
        <v>rejected</v>
      </c>
      <c r="R1617" s="17" t="str">
        <f>IF(OR(Table4[[#This Row],[Age]]&lt;=21,Table4[[#This Row],[Rating]]&gt;=85,Table4[[#This Row],[Height (cm)]]&gt;=187),"minimum","")</f>
        <v/>
      </c>
    </row>
    <row r="1618" spans="10:18" x14ac:dyDescent="0.25">
      <c r="J1618" t="s">
        <v>1355</v>
      </c>
      <c r="K1618">
        <v>27</v>
      </c>
      <c r="L1618">
        <v>72</v>
      </c>
      <c r="M1618">
        <v>175</v>
      </c>
      <c r="N1618">
        <v>71</v>
      </c>
      <c r="O1618" t="s">
        <v>2817</v>
      </c>
      <c r="P1618" s="16">
        <v>2300000</v>
      </c>
      <c r="Q1618" s="17" t="str">
        <f>IF(AND(Table4[[#This Row],[Age]]&lt;=28,Table4[[#This Row],[Prefered foot]]="left",Table4[[#This Row],[Value]]&lt;10000000),"candidate","rejected")</f>
        <v>candidate</v>
      </c>
      <c r="R1618" s="17" t="str">
        <f>IF(OR(Table4[[#This Row],[Age]]&lt;=21,Table4[[#This Row],[Rating]]&gt;=85,Table4[[#This Row],[Height (cm)]]&gt;=187),"minimum","")</f>
        <v/>
      </c>
    </row>
    <row r="1619" spans="10:18" x14ac:dyDescent="0.25">
      <c r="J1619" t="s">
        <v>1356</v>
      </c>
      <c r="K1619">
        <v>24</v>
      </c>
      <c r="L1619">
        <v>77</v>
      </c>
      <c r="M1619">
        <v>187</v>
      </c>
      <c r="N1619">
        <v>68</v>
      </c>
      <c r="O1619" t="s">
        <v>2817</v>
      </c>
      <c r="P1619" s="16">
        <v>15000000</v>
      </c>
      <c r="Q1619" s="17" t="str">
        <f>IF(AND(Table4[[#This Row],[Age]]&lt;=28,Table4[[#This Row],[Prefered foot]]="left",Table4[[#This Row],[Value]]&lt;10000000),"candidate","rejected")</f>
        <v>rejected</v>
      </c>
      <c r="R1619" s="17" t="str">
        <f>IF(OR(Table4[[#This Row],[Age]]&lt;=21,Table4[[#This Row],[Rating]]&gt;=85,Table4[[#This Row],[Height (cm)]]&gt;=187),"minimum","")</f>
        <v>minimum</v>
      </c>
    </row>
    <row r="1620" spans="10:18" x14ac:dyDescent="0.25">
      <c r="J1620" t="s">
        <v>1357</v>
      </c>
      <c r="K1620">
        <v>28</v>
      </c>
      <c r="L1620">
        <v>79</v>
      </c>
      <c r="M1620">
        <v>192</v>
      </c>
      <c r="N1620">
        <v>86</v>
      </c>
      <c r="O1620" t="s">
        <v>2816</v>
      </c>
      <c r="P1620" s="16">
        <v>15500000</v>
      </c>
      <c r="Q1620" s="17" t="str">
        <f>IF(AND(Table4[[#This Row],[Age]]&lt;=28,Table4[[#This Row],[Prefered foot]]="left",Table4[[#This Row],[Value]]&lt;10000000),"candidate","rejected")</f>
        <v>rejected</v>
      </c>
      <c r="R1620" s="17" t="str">
        <f>IF(OR(Table4[[#This Row],[Age]]&lt;=21,Table4[[#This Row],[Rating]]&gt;=85,Table4[[#This Row],[Height (cm)]]&gt;=187),"minimum","")</f>
        <v>minimum</v>
      </c>
    </row>
    <row r="1621" spans="10:18" x14ac:dyDescent="0.25">
      <c r="J1621" t="s">
        <v>1358</v>
      </c>
      <c r="K1621">
        <v>26</v>
      </c>
      <c r="L1621">
        <v>75</v>
      </c>
      <c r="M1621">
        <v>183</v>
      </c>
      <c r="N1621">
        <v>76</v>
      </c>
      <c r="O1621" t="s">
        <v>2816</v>
      </c>
      <c r="P1621" s="16">
        <v>6000000</v>
      </c>
      <c r="Q1621" s="17" t="str">
        <f>IF(AND(Table4[[#This Row],[Age]]&lt;=28,Table4[[#This Row],[Prefered foot]]="left",Table4[[#This Row],[Value]]&lt;10000000),"candidate","rejected")</f>
        <v>rejected</v>
      </c>
      <c r="R1621" s="17" t="str">
        <f>IF(OR(Table4[[#This Row],[Age]]&lt;=21,Table4[[#This Row],[Rating]]&gt;=85,Table4[[#This Row],[Height (cm)]]&gt;=187),"minimum","")</f>
        <v/>
      </c>
    </row>
    <row r="1622" spans="10:18" x14ac:dyDescent="0.25">
      <c r="J1622" t="s">
        <v>1458</v>
      </c>
      <c r="K1622">
        <v>29</v>
      </c>
      <c r="L1622">
        <v>71</v>
      </c>
      <c r="M1622">
        <v>180</v>
      </c>
      <c r="N1622">
        <v>67</v>
      </c>
      <c r="O1622" t="s">
        <v>2817</v>
      </c>
      <c r="P1622" s="16">
        <v>1600000</v>
      </c>
      <c r="Q1622" s="17" t="str">
        <f>IF(AND(Table4[[#This Row],[Age]]&lt;=28,Table4[[#This Row],[Prefered foot]]="left",Table4[[#This Row],[Value]]&lt;10000000),"candidate","rejected")</f>
        <v>rejected</v>
      </c>
      <c r="R1622" s="17" t="str">
        <f>IF(OR(Table4[[#This Row],[Age]]&lt;=21,Table4[[#This Row],[Rating]]&gt;=85,Table4[[#This Row],[Height (cm)]]&gt;=187),"minimum","")</f>
        <v/>
      </c>
    </row>
    <row r="1623" spans="10:18" x14ac:dyDescent="0.25">
      <c r="J1623" t="s">
        <v>1459</v>
      </c>
      <c r="K1623">
        <v>32</v>
      </c>
      <c r="L1623">
        <v>79</v>
      </c>
      <c r="M1623">
        <v>179</v>
      </c>
      <c r="N1623">
        <v>79</v>
      </c>
      <c r="O1623" t="s">
        <v>2816</v>
      </c>
      <c r="P1623" s="16">
        <v>14000000</v>
      </c>
      <c r="Q1623" s="17" t="str">
        <f>IF(AND(Table4[[#This Row],[Age]]&lt;=28,Table4[[#This Row],[Prefered foot]]="left",Table4[[#This Row],[Value]]&lt;10000000),"candidate","rejected")</f>
        <v>rejected</v>
      </c>
      <c r="R1623" s="17" t="str">
        <f>IF(OR(Table4[[#This Row],[Age]]&lt;=21,Table4[[#This Row],[Rating]]&gt;=85,Table4[[#This Row],[Height (cm)]]&gt;=187),"minimum","")</f>
        <v/>
      </c>
    </row>
    <row r="1624" spans="10:18" x14ac:dyDescent="0.25">
      <c r="J1624" t="s">
        <v>1460</v>
      </c>
      <c r="K1624">
        <v>32</v>
      </c>
      <c r="L1624">
        <v>80</v>
      </c>
      <c r="M1624">
        <v>198</v>
      </c>
      <c r="N1624">
        <v>103</v>
      </c>
      <c r="O1624" t="s">
        <v>2816</v>
      </c>
      <c r="P1624" s="16">
        <v>10500000</v>
      </c>
      <c r="Q1624" s="17" t="str">
        <f>IF(AND(Table4[[#This Row],[Age]]&lt;=28,Table4[[#This Row],[Prefered foot]]="left",Table4[[#This Row],[Value]]&lt;10000000),"candidate","rejected")</f>
        <v>rejected</v>
      </c>
      <c r="R1624" s="17" t="str">
        <f>IF(OR(Table4[[#This Row],[Age]]&lt;=21,Table4[[#This Row],[Rating]]&gt;=85,Table4[[#This Row],[Height (cm)]]&gt;=187),"minimum","")</f>
        <v>minimum</v>
      </c>
    </row>
    <row r="1625" spans="10:18" x14ac:dyDescent="0.25">
      <c r="J1625" t="s">
        <v>1461</v>
      </c>
      <c r="K1625">
        <v>35</v>
      </c>
      <c r="L1625">
        <v>83</v>
      </c>
      <c r="M1625">
        <v>192</v>
      </c>
      <c r="N1625">
        <v>88</v>
      </c>
      <c r="O1625" t="s">
        <v>2817</v>
      </c>
      <c r="P1625" s="16">
        <v>9500000</v>
      </c>
      <c r="Q1625" s="17" t="str">
        <f>IF(AND(Table4[[#This Row],[Age]]&lt;=28,Table4[[#This Row],[Prefered foot]]="left",Table4[[#This Row],[Value]]&lt;10000000),"candidate","rejected")</f>
        <v>rejected</v>
      </c>
      <c r="R1625" s="17" t="str">
        <f>IF(OR(Table4[[#This Row],[Age]]&lt;=21,Table4[[#This Row],[Rating]]&gt;=85,Table4[[#This Row],[Height (cm)]]&gt;=187),"minimum","")</f>
        <v>minimum</v>
      </c>
    </row>
    <row r="1626" spans="10:18" x14ac:dyDescent="0.25">
      <c r="J1626" t="s">
        <v>1462</v>
      </c>
      <c r="K1626">
        <v>30</v>
      </c>
      <c r="L1626">
        <v>79</v>
      </c>
      <c r="M1626">
        <v>185</v>
      </c>
      <c r="N1626">
        <v>88</v>
      </c>
      <c r="O1626" t="s">
        <v>2816</v>
      </c>
      <c r="P1626" s="16">
        <v>11500000</v>
      </c>
      <c r="Q1626" s="17" t="str">
        <f>IF(AND(Table4[[#This Row],[Age]]&lt;=28,Table4[[#This Row],[Prefered foot]]="left",Table4[[#This Row],[Value]]&lt;10000000),"candidate","rejected")</f>
        <v>rejected</v>
      </c>
      <c r="R1626" s="17" t="str">
        <f>IF(OR(Table4[[#This Row],[Age]]&lt;=21,Table4[[#This Row],[Rating]]&gt;=85,Table4[[#This Row],[Height (cm)]]&gt;=187),"minimum","")</f>
        <v/>
      </c>
    </row>
    <row r="1627" spans="10:18" x14ac:dyDescent="0.25">
      <c r="J1627" t="s">
        <v>1255</v>
      </c>
      <c r="K1627">
        <v>30</v>
      </c>
      <c r="L1627">
        <v>73</v>
      </c>
      <c r="M1627">
        <v>192</v>
      </c>
      <c r="N1627">
        <v>90</v>
      </c>
      <c r="O1627" t="s">
        <v>2817</v>
      </c>
      <c r="P1627" s="16">
        <v>2300000</v>
      </c>
      <c r="Q1627" s="17" t="str">
        <f>IF(AND(Table4[[#This Row],[Age]]&lt;=28,Table4[[#This Row],[Prefered foot]]="left",Table4[[#This Row],[Value]]&lt;10000000),"candidate","rejected")</f>
        <v>rejected</v>
      </c>
      <c r="R1627" s="17" t="str">
        <f>IF(OR(Table4[[#This Row],[Age]]&lt;=21,Table4[[#This Row],[Rating]]&gt;=85,Table4[[#This Row],[Height (cm)]]&gt;=187),"minimum","")</f>
        <v>minimum</v>
      </c>
    </row>
    <row r="1628" spans="10:18" x14ac:dyDescent="0.25">
      <c r="J1628" t="s">
        <v>1463</v>
      </c>
      <c r="K1628">
        <v>30</v>
      </c>
      <c r="L1628">
        <v>73</v>
      </c>
      <c r="M1628">
        <v>178</v>
      </c>
      <c r="N1628">
        <v>72</v>
      </c>
      <c r="O1628" t="s">
        <v>2817</v>
      </c>
      <c r="P1628" s="16">
        <v>2900000</v>
      </c>
      <c r="Q1628" s="17" t="str">
        <f>IF(AND(Table4[[#This Row],[Age]]&lt;=28,Table4[[#This Row],[Prefered foot]]="left",Table4[[#This Row],[Value]]&lt;10000000),"candidate","rejected")</f>
        <v>rejected</v>
      </c>
      <c r="R1628" s="17" t="str">
        <f>IF(OR(Table4[[#This Row],[Age]]&lt;=21,Table4[[#This Row],[Rating]]&gt;=85,Table4[[#This Row],[Height (cm)]]&gt;=187),"minimum","")</f>
        <v/>
      </c>
    </row>
    <row r="1629" spans="10:18" x14ac:dyDescent="0.25">
      <c r="J1629" t="s">
        <v>1464</v>
      </c>
      <c r="K1629">
        <v>31</v>
      </c>
      <c r="L1629">
        <v>80</v>
      </c>
      <c r="M1629">
        <v>181</v>
      </c>
      <c r="N1629">
        <v>76</v>
      </c>
      <c r="O1629" t="s">
        <v>2816</v>
      </c>
      <c r="P1629" s="16">
        <v>18000000</v>
      </c>
      <c r="Q1629" s="17" t="str">
        <f>IF(AND(Table4[[#This Row],[Age]]&lt;=28,Table4[[#This Row],[Prefered foot]]="left",Table4[[#This Row],[Value]]&lt;10000000),"candidate","rejected")</f>
        <v>rejected</v>
      </c>
      <c r="R1629" s="17" t="str">
        <f>IF(OR(Table4[[#This Row],[Age]]&lt;=21,Table4[[#This Row],[Rating]]&gt;=85,Table4[[#This Row],[Height (cm)]]&gt;=187),"minimum","")</f>
        <v/>
      </c>
    </row>
    <row r="1630" spans="10:18" x14ac:dyDescent="0.25">
      <c r="J1630" t="s">
        <v>1465</v>
      </c>
      <c r="K1630">
        <v>31</v>
      </c>
      <c r="L1630">
        <v>73</v>
      </c>
      <c r="M1630">
        <v>183</v>
      </c>
      <c r="N1630">
        <v>75</v>
      </c>
      <c r="O1630" t="s">
        <v>2816</v>
      </c>
      <c r="P1630" s="16">
        <v>2500000</v>
      </c>
      <c r="Q1630" s="17" t="str">
        <f>IF(AND(Table4[[#This Row],[Age]]&lt;=28,Table4[[#This Row],[Prefered foot]]="left",Table4[[#This Row],[Value]]&lt;10000000),"candidate","rejected")</f>
        <v>rejected</v>
      </c>
      <c r="R1630" s="17" t="str">
        <f>IF(OR(Table4[[#This Row],[Age]]&lt;=21,Table4[[#This Row],[Rating]]&gt;=85,Table4[[#This Row],[Height (cm)]]&gt;=187),"minimum","")</f>
        <v/>
      </c>
    </row>
    <row r="1631" spans="10:18" x14ac:dyDescent="0.25">
      <c r="J1631" t="s">
        <v>1466</v>
      </c>
      <c r="K1631">
        <v>29</v>
      </c>
      <c r="L1631">
        <v>82</v>
      </c>
      <c r="M1631">
        <v>180</v>
      </c>
      <c r="N1631">
        <v>71</v>
      </c>
      <c r="O1631" t="s">
        <v>2816</v>
      </c>
      <c r="P1631" s="16">
        <v>29500000</v>
      </c>
      <c r="Q1631" s="17" t="str">
        <f>IF(AND(Table4[[#This Row],[Age]]&lt;=28,Table4[[#This Row],[Prefered foot]]="left",Table4[[#This Row],[Value]]&lt;10000000),"candidate","rejected")</f>
        <v>rejected</v>
      </c>
      <c r="R1631" s="17" t="str">
        <f>IF(OR(Table4[[#This Row],[Age]]&lt;=21,Table4[[#This Row],[Rating]]&gt;=85,Table4[[#This Row],[Height (cm)]]&gt;=187),"minimum","")</f>
        <v/>
      </c>
    </row>
    <row r="1632" spans="10:18" x14ac:dyDescent="0.25">
      <c r="J1632" t="s">
        <v>1467</v>
      </c>
      <c r="K1632">
        <v>30</v>
      </c>
      <c r="L1632">
        <v>75</v>
      </c>
      <c r="M1632">
        <v>199</v>
      </c>
      <c r="N1632">
        <v>96</v>
      </c>
      <c r="O1632" t="s">
        <v>2816</v>
      </c>
      <c r="P1632" s="16">
        <v>4600000</v>
      </c>
      <c r="Q1632" s="17" t="str">
        <f>IF(AND(Table4[[#This Row],[Age]]&lt;=28,Table4[[#This Row],[Prefered foot]]="left",Table4[[#This Row],[Value]]&lt;10000000),"candidate","rejected")</f>
        <v>rejected</v>
      </c>
      <c r="R1632" s="17" t="str">
        <f>IF(OR(Table4[[#This Row],[Age]]&lt;=21,Table4[[#This Row],[Rating]]&gt;=85,Table4[[#This Row],[Height (cm)]]&gt;=187),"minimum","")</f>
        <v>minimum</v>
      </c>
    </row>
    <row r="1633" spans="10:18" x14ac:dyDescent="0.25">
      <c r="J1633" t="s">
        <v>1468</v>
      </c>
      <c r="K1633">
        <v>30</v>
      </c>
      <c r="L1633">
        <v>76</v>
      </c>
      <c r="M1633">
        <v>196</v>
      </c>
      <c r="N1633">
        <v>95</v>
      </c>
      <c r="O1633" t="s">
        <v>2816</v>
      </c>
      <c r="P1633" s="16">
        <v>5000000</v>
      </c>
      <c r="Q1633" s="17" t="str">
        <f>IF(AND(Table4[[#This Row],[Age]]&lt;=28,Table4[[#This Row],[Prefered foot]]="left",Table4[[#This Row],[Value]]&lt;10000000),"candidate","rejected")</f>
        <v>rejected</v>
      </c>
      <c r="R1633" s="17" t="str">
        <f>IF(OR(Table4[[#This Row],[Age]]&lt;=21,Table4[[#This Row],[Rating]]&gt;=85,Table4[[#This Row],[Height (cm)]]&gt;=187),"minimum","")</f>
        <v>minimum</v>
      </c>
    </row>
    <row r="1634" spans="10:18" x14ac:dyDescent="0.25">
      <c r="J1634" t="s">
        <v>1469</v>
      </c>
      <c r="K1634">
        <v>30</v>
      </c>
      <c r="L1634">
        <v>77</v>
      </c>
      <c r="M1634">
        <v>175</v>
      </c>
      <c r="N1634">
        <v>71</v>
      </c>
      <c r="O1634" t="s">
        <v>2816</v>
      </c>
      <c r="P1634" s="16">
        <v>10000000</v>
      </c>
      <c r="Q1634" s="17" t="str">
        <f>IF(AND(Table4[[#This Row],[Age]]&lt;=28,Table4[[#This Row],[Prefered foot]]="left",Table4[[#This Row],[Value]]&lt;10000000),"candidate","rejected")</f>
        <v>rejected</v>
      </c>
      <c r="R1634" s="17" t="str">
        <f>IF(OR(Table4[[#This Row],[Age]]&lt;=21,Table4[[#This Row],[Rating]]&gt;=85,Table4[[#This Row],[Height (cm)]]&gt;=187),"minimum","")</f>
        <v/>
      </c>
    </row>
    <row r="1635" spans="10:18" x14ac:dyDescent="0.25">
      <c r="J1635" t="s">
        <v>1470</v>
      </c>
      <c r="K1635">
        <v>28</v>
      </c>
      <c r="L1635">
        <v>77</v>
      </c>
      <c r="M1635">
        <v>178</v>
      </c>
      <c r="N1635">
        <v>74</v>
      </c>
      <c r="O1635" t="s">
        <v>2816</v>
      </c>
      <c r="P1635" s="16">
        <v>9500000</v>
      </c>
      <c r="Q1635" s="17" t="str">
        <f>IF(AND(Table4[[#This Row],[Age]]&lt;=28,Table4[[#This Row],[Prefered foot]]="left",Table4[[#This Row],[Value]]&lt;10000000),"candidate","rejected")</f>
        <v>rejected</v>
      </c>
      <c r="R1635" s="17" t="str">
        <f>IF(OR(Table4[[#This Row],[Age]]&lt;=21,Table4[[#This Row],[Rating]]&gt;=85,Table4[[#This Row],[Height (cm)]]&gt;=187),"minimum","")</f>
        <v/>
      </c>
    </row>
    <row r="1636" spans="10:18" x14ac:dyDescent="0.25">
      <c r="J1636" t="s">
        <v>1471</v>
      </c>
      <c r="K1636">
        <v>30</v>
      </c>
      <c r="L1636">
        <v>72</v>
      </c>
      <c r="M1636">
        <v>189</v>
      </c>
      <c r="N1636">
        <v>87</v>
      </c>
      <c r="O1636" t="s">
        <v>2816</v>
      </c>
      <c r="P1636" s="16">
        <v>1600000</v>
      </c>
      <c r="Q1636" s="17" t="str">
        <f>IF(AND(Table4[[#This Row],[Age]]&lt;=28,Table4[[#This Row],[Prefered foot]]="left",Table4[[#This Row],[Value]]&lt;10000000),"candidate","rejected")</f>
        <v>rejected</v>
      </c>
      <c r="R1636" s="17" t="str">
        <f>IF(OR(Table4[[#This Row],[Age]]&lt;=21,Table4[[#This Row],[Rating]]&gt;=85,Table4[[#This Row],[Height (cm)]]&gt;=187),"minimum","")</f>
        <v>minimum</v>
      </c>
    </row>
    <row r="1637" spans="10:18" x14ac:dyDescent="0.25">
      <c r="J1637" t="s">
        <v>1472</v>
      </c>
      <c r="K1637">
        <v>28</v>
      </c>
      <c r="L1637">
        <v>79</v>
      </c>
      <c r="M1637">
        <v>190</v>
      </c>
      <c r="N1637">
        <v>95</v>
      </c>
      <c r="O1637" t="s">
        <v>2816</v>
      </c>
      <c r="P1637" s="16">
        <v>16500000</v>
      </c>
      <c r="Q1637" s="17" t="str">
        <f>IF(AND(Table4[[#This Row],[Age]]&lt;=28,Table4[[#This Row],[Prefered foot]]="left",Table4[[#This Row],[Value]]&lt;10000000),"candidate","rejected")</f>
        <v>rejected</v>
      </c>
      <c r="R1637" s="17" t="str">
        <f>IF(OR(Table4[[#This Row],[Age]]&lt;=21,Table4[[#This Row],[Rating]]&gt;=85,Table4[[#This Row],[Height (cm)]]&gt;=187),"minimum","")</f>
        <v>minimum</v>
      </c>
    </row>
    <row r="1638" spans="10:18" x14ac:dyDescent="0.25">
      <c r="J1638" t="s">
        <v>1473</v>
      </c>
      <c r="K1638">
        <v>32</v>
      </c>
      <c r="L1638">
        <v>82</v>
      </c>
      <c r="M1638">
        <v>182</v>
      </c>
      <c r="N1638">
        <v>76</v>
      </c>
      <c r="O1638" t="s">
        <v>2817</v>
      </c>
      <c r="P1638" s="16">
        <v>20000000</v>
      </c>
      <c r="Q1638" s="17" t="str">
        <f>IF(AND(Table4[[#This Row],[Age]]&lt;=28,Table4[[#This Row],[Prefered foot]]="left",Table4[[#This Row],[Value]]&lt;10000000),"candidate","rejected")</f>
        <v>rejected</v>
      </c>
      <c r="R1638" s="17" t="str">
        <f>IF(OR(Table4[[#This Row],[Age]]&lt;=21,Table4[[#This Row],[Rating]]&gt;=85,Table4[[#This Row],[Height (cm)]]&gt;=187),"minimum","")</f>
        <v/>
      </c>
    </row>
    <row r="1639" spans="10:18" x14ac:dyDescent="0.25">
      <c r="J1639" t="s">
        <v>1260</v>
      </c>
      <c r="K1639">
        <v>30</v>
      </c>
      <c r="L1639">
        <v>83</v>
      </c>
      <c r="M1639">
        <v>186</v>
      </c>
      <c r="N1639">
        <v>87</v>
      </c>
      <c r="O1639" t="s">
        <v>2816</v>
      </c>
      <c r="P1639" s="16">
        <v>30000000</v>
      </c>
      <c r="Q1639" s="17" t="str">
        <f>IF(AND(Table4[[#This Row],[Age]]&lt;=28,Table4[[#This Row],[Prefered foot]]="left",Table4[[#This Row],[Value]]&lt;10000000),"candidate","rejected")</f>
        <v>rejected</v>
      </c>
      <c r="R1639" s="17" t="str">
        <f>IF(OR(Table4[[#This Row],[Age]]&lt;=21,Table4[[#This Row],[Rating]]&gt;=85,Table4[[#This Row],[Height (cm)]]&gt;=187),"minimum","")</f>
        <v/>
      </c>
    </row>
    <row r="1640" spans="10:18" x14ac:dyDescent="0.25">
      <c r="J1640" t="s">
        <v>1474</v>
      </c>
      <c r="K1640">
        <v>29</v>
      </c>
      <c r="L1640">
        <v>82</v>
      </c>
      <c r="M1640">
        <v>187</v>
      </c>
      <c r="N1640">
        <v>90</v>
      </c>
      <c r="O1640" t="s">
        <v>2817</v>
      </c>
      <c r="P1640" s="16">
        <v>23500000</v>
      </c>
      <c r="Q1640" s="17" t="str">
        <f>IF(AND(Table4[[#This Row],[Age]]&lt;=28,Table4[[#This Row],[Prefered foot]]="left",Table4[[#This Row],[Value]]&lt;10000000),"candidate","rejected")</f>
        <v>rejected</v>
      </c>
      <c r="R1640" s="17" t="str">
        <f>IF(OR(Table4[[#This Row],[Age]]&lt;=21,Table4[[#This Row],[Rating]]&gt;=85,Table4[[#This Row],[Height (cm)]]&gt;=187),"minimum","")</f>
        <v>minimum</v>
      </c>
    </row>
    <row r="1641" spans="10:18" x14ac:dyDescent="0.25">
      <c r="J1641" t="s">
        <v>1475</v>
      </c>
      <c r="K1641">
        <v>30</v>
      </c>
      <c r="L1641">
        <v>74</v>
      </c>
      <c r="M1641">
        <v>181</v>
      </c>
      <c r="N1641">
        <v>77</v>
      </c>
      <c r="O1641" t="s">
        <v>2817</v>
      </c>
      <c r="P1641" s="16">
        <v>4099999.9999999995</v>
      </c>
      <c r="Q1641" s="17" t="str">
        <f>IF(AND(Table4[[#This Row],[Age]]&lt;=28,Table4[[#This Row],[Prefered foot]]="left",Table4[[#This Row],[Value]]&lt;10000000),"candidate","rejected")</f>
        <v>rejected</v>
      </c>
      <c r="R1641" s="17" t="str">
        <f>IF(OR(Table4[[#This Row],[Age]]&lt;=21,Table4[[#This Row],[Rating]]&gt;=85,Table4[[#This Row],[Height (cm)]]&gt;=187),"minimum","")</f>
        <v/>
      </c>
    </row>
    <row r="1642" spans="10:18" x14ac:dyDescent="0.25">
      <c r="J1642" t="s">
        <v>1476</v>
      </c>
      <c r="K1642">
        <v>27</v>
      </c>
      <c r="L1642">
        <v>68</v>
      </c>
      <c r="M1642">
        <v>195</v>
      </c>
      <c r="N1642">
        <v>72</v>
      </c>
      <c r="O1642" t="s">
        <v>2817</v>
      </c>
      <c r="P1642" s="16">
        <v>1200000</v>
      </c>
      <c r="Q1642" s="17" t="str">
        <f>IF(AND(Table4[[#This Row],[Age]]&lt;=28,Table4[[#This Row],[Prefered foot]]="left",Table4[[#This Row],[Value]]&lt;10000000),"candidate","rejected")</f>
        <v>candidate</v>
      </c>
      <c r="R1642" s="17" t="str">
        <f>IF(OR(Table4[[#This Row],[Age]]&lt;=21,Table4[[#This Row],[Rating]]&gt;=85,Table4[[#This Row],[Height (cm)]]&gt;=187),"minimum","")</f>
        <v>minimum</v>
      </c>
    </row>
    <row r="1643" spans="10:18" x14ac:dyDescent="0.25">
      <c r="J1643" t="s">
        <v>1477</v>
      </c>
      <c r="K1643">
        <v>29</v>
      </c>
      <c r="L1643">
        <v>83</v>
      </c>
      <c r="M1643">
        <v>189</v>
      </c>
      <c r="N1643">
        <v>87</v>
      </c>
      <c r="O1643" t="s">
        <v>2816</v>
      </c>
      <c r="P1643" s="16">
        <v>30500000</v>
      </c>
      <c r="Q1643" s="17" t="str">
        <f>IF(AND(Table4[[#This Row],[Age]]&lt;=28,Table4[[#This Row],[Prefered foot]]="left",Table4[[#This Row],[Value]]&lt;10000000),"candidate","rejected")</f>
        <v>rejected</v>
      </c>
      <c r="R1643" s="17" t="str">
        <f>IF(OR(Table4[[#This Row],[Age]]&lt;=21,Table4[[#This Row],[Rating]]&gt;=85,Table4[[#This Row],[Height (cm)]]&gt;=187),"minimum","")</f>
        <v>minimum</v>
      </c>
    </row>
    <row r="1644" spans="10:18" x14ac:dyDescent="0.25">
      <c r="J1644" t="s">
        <v>1478</v>
      </c>
      <c r="K1644">
        <v>30</v>
      </c>
      <c r="L1644">
        <v>79</v>
      </c>
      <c r="M1644">
        <v>183</v>
      </c>
      <c r="N1644">
        <v>85</v>
      </c>
      <c r="O1644" t="s">
        <v>2817</v>
      </c>
      <c r="P1644" s="16">
        <v>14500000</v>
      </c>
      <c r="Q1644" s="17" t="str">
        <f>IF(AND(Table4[[#This Row],[Age]]&lt;=28,Table4[[#This Row],[Prefered foot]]="left",Table4[[#This Row],[Value]]&lt;10000000),"candidate","rejected")</f>
        <v>rejected</v>
      </c>
      <c r="R1644" s="17" t="str">
        <f>IF(OR(Table4[[#This Row],[Age]]&lt;=21,Table4[[#This Row],[Rating]]&gt;=85,Table4[[#This Row],[Height (cm)]]&gt;=187),"minimum","")</f>
        <v/>
      </c>
    </row>
    <row r="1645" spans="10:18" x14ac:dyDescent="0.25">
      <c r="J1645" t="s">
        <v>1479</v>
      </c>
      <c r="K1645">
        <v>28</v>
      </c>
      <c r="L1645">
        <v>77</v>
      </c>
      <c r="M1645">
        <v>186</v>
      </c>
      <c r="N1645">
        <v>76</v>
      </c>
      <c r="O1645" t="s">
        <v>2817</v>
      </c>
      <c r="P1645" s="16">
        <v>10500000</v>
      </c>
      <c r="Q1645" s="17" t="str">
        <f>IF(AND(Table4[[#This Row],[Age]]&lt;=28,Table4[[#This Row],[Prefered foot]]="left",Table4[[#This Row],[Value]]&lt;10000000),"candidate","rejected")</f>
        <v>rejected</v>
      </c>
      <c r="R1645" s="17" t="str">
        <f>IF(OR(Table4[[#This Row],[Age]]&lt;=21,Table4[[#This Row],[Rating]]&gt;=85,Table4[[#This Row],[Height (cm)]]&gt;=187),"minimum","")</f>
        <v/>
      </c>
    </row>
    <row r="1646" spans="10:18" x14ac:dyDescent="0.25">
      <c r="J1646" t="s">
        <v>1480</v>
      </c>
      <c r="K1646">
        <v>30</v>
      </c>
      <c r="L1646">
        <v>80</v>
      </c>
      <c r="M1646">
        <v>181</v>
      </c>
      <c r="N1646">
        <v>65</v>
      </c>
      <c r="O1646" t="s">
        <v>2817</v>
      </c>
      <c r="P1646" s="16">
        <v>20500000</v>
      </c>
      <c r="Q1646" s="17" t="str">
        <f>IF(AND(Table4[[#This Row],[Age]]&lt;=28,Table4[[#This Row],[Prefered foot]]="left",Table4[[#This Row],[Value]]&lt;10000000),"candidate","rejected")</f>
        <v>rejected</v>
      </c>
      <c r="R1646" s="17" t="str">
        <f>IF(OR(Table4[[#This Row],[Age]]&lt;=21,Table4[[#This Row],[Rating]]&gt;=85,Table4[[#This Row],[Height (cm)]]&gt;=187),"minimum","")</f>
        <v/>
      </c>
    </row>
    <row r="1647" spans="10:18" x14ac:dyDescent="0.25">
      <c r="J1647" t="s">
        <v>1481</v>
      </c>
      <c r="K1647">
        <v>29</v>
      </c>
      <c r="L1647">
        <v>83</v>
      </c>
      <c r="M1647">
        <v>188</v>
      </c>
      <c r="N1647">
        <v>78</v>
      </c>
      <c r="O1647" t="s">
        <v>2816</v>
      </c>
      <c r="P1647" s="16">
        <v>31000000</v>
      </c>
      <c r="Q1647" s="17" t="str">
        <f>IF(AND(Table4[[#This Row],[Age]]&lt;=28,Table4[[#This Row],[Prefered foot]]="left",Table4[[#This Row],[Value]]&lt;10000000),"candidate","rejected")</f>
        <v>rejected</v>
      </c>
      <c r="R1647" s="17" t="str">
        <f>IF(OR(Table4[[#This Row],[Age]]&lt;=21,Table4[[#This Row],[Rating]]&gt;=85,Table4[[#This Row],[Height (cm)]]&gt;=187),"minimum","")</f>
        <v>minimum</v>
      </c>
    </row>
    <row r="1648" spans="10:18" x14ac:dyDescent="0.25">
      <c r="J1648" t="s">
        <v>1482</v>
      </c>
      <c r="K1648">
        <v>28</v>
      </c>
      <c r="L1648">
        <v>80</v>
      </c>
      <c r="M1648">
        <v>173</v>
      </c>
      <c r="N1648">
        <v>71</v>
      </c>
      <c r="O1648" t="s">
        <v>2816</v>
      </c>
      <c r="P1648" s="16">
        <v>21500000</v>
      </c>
      <c r="Q1648" s="17" t="str">
        <f>IF(AND(Table4[[#This Row],[Age]]&lt;=28,Table4[[#This Row],[Prefered foot]]="left",Table4[[#This Row],[Value]]&lt;10000000),"candidate","rejected")</f>
        <v>rejected</v>
      </c>
      <c r="R1648" s="17" t="str">
        <f>IF(OR(Table4[[#This Row],[Age]]&lt;=21,Table4[[#This Row],[Rating]]&gt;=85,Table4[[#This Row],[Height (cm)]]&gt;=187),"minimum","")</f>
        <v/>
      </c>
    </row>
    <row r="1649" spans="10:18" x14ac:dyDescent="0.25">
      <c r="J1649" t="s">
        <v>1483</v>
      </c>
      <c r="K1649">
        <v>29</v>
      </c>
      <c r="L1649">
        <v>79</v>
      </c>
      <c r="M1649">
        <v>175</v>
      </c>
      <c r="N1649">
        <v>70</v>
      </c>
      <c r="O1649" t="s">
        <v>2816</v>
      </c>
      <c r="P1649" s="16">
        <v>15500000</v>
      </c>
      <c r="Q1649" s="17" t="str">
        <f>IF(AND(Table4[[#This Row],[Age]]&lt;=28,Table4[[#This Row],[Prefered foot]]="left",Table4[[#This Row],[Value]]&lt;10000000),"candidate","rejected")</f>
        <v>rejected</v>
      </c>
      <c r="R1649" s="17" t="str">
        <f>IF(OR(Table4[[#This Row],[Age]]&lt;=21,Table4[[#This Row],[Rating]]&gt;=85,Table4[[#This Row],[Height (cm)]]&gt;=187),"minimum","")</f>
        <v/>
      </c>
    </row>
    <row r="1650" spans="10:18" x14ac:dyDescent="0.25">
      <c r="J1650" t="s">
        <v>1188</v>
      </c>
      <c r="K1650">
        <v>28</v>
      </c>
      <c r="L1650">
        <v>77</v>
      </c>
      <c r="M1650">
        <v>180</v>
      </c>
      <c r="N1650">
        <v>72</v>
      </c>
      <c r="O1650" t="s">
        <v>2816</v>
      </c>
      <c r="P1650" s="16">
        <v>11000000</v>
      </c>
      <c r="Q1650" s="17" t="str">
        <f>IF(AND(Table4[[#This Row],[Age]]&lt;=28,Table4[[#This Row],[Prefered foot]]="left",Table4[[#This Row],[Value]]&lt;10000000),"candidate","rejected")</f>
        <v>rejected</v>
      </c>
      <c r="R1650" s="17" t="str">
        <f>IF(OR(Table4[[#This Row],[Age]]&lt;=21,Table4[[#This Row],[Rating]]&gt;=85,Table4[[#This Row],[Height (cm)]]&gt;=187),"minimum","")</f>
        <v/>
      </c>
    </row>
    <row r="1651" spans="10:18" x14ac:dyDescent="0.25">
      <c r="J1651" t="s">
        <v>1484</v>
      </c>
      <c r="K1651">
        <v>29</v>
      </c>
      <c r="L1651">
        <v>81</v>
      </c>
      <c r="M1651">
        <v>191</v>
      </c>
      <c r="N1651">
        <v>91</v>
      </c>
      <c r="O1651" t="s">
        <v>2816</v>
      </c>
      <c r="P1651" s="16">
        <v>17500000</v>
      </c>
      <c r="Q1651" s="17" t="str">
        <f>IF(AND(Table4[[#This Row],[Age]]&lt;=28,Table4[[#This Row],[Prefered foot]]="left",Table4[[#This Row],[Value]]&lt;10000000),"candidate","rejected")</f>
        <v>rejected</v>
      </c>
      <c r="R1651" s="17" t="str">
        <f>IF(OR(Table4[[#This Row],[Age]]&lt;=21,Table4[[#This Row],[Rating]]&gt;=85,Table4[[#This Row],[Height (cm)]]&gt;=187),"minimum","")</f>
        <v>minimum</v>
      </c>
    </row>
    <row r="1652" spans="10:18" x14ac:dyDescent="0.25">
      <c r="J1652" t="s">
        <v>1485</v>
      </c>
      <c r="K1652">
        <v>31</v>
      </c>
      <c r="L1652">
        <v>79</v>
      </c>
      <c r="M1652">
        <v>173</v>
      </c>
      <c r="N1652">
        <v>71</v>
      </c>
      <c r="O1652" t="s">
        <v>2816</v>
      </c>
      <c r="P1652" s="16">
        <v>14500000</v>
      </c>
      <c r="Q1652" s="17" t="str">
        <f>IF(AND(Table4[[#This Row],[Age]]&lt;=28,Table4[[#This Row],[Prefered foot]]="left",Table4[[#This Row],[Value]]&lt;10000000),"candidate","rejected")</f>
        <v>rejected</v>
      </c>
      <c r="R1652" s="17" t="str">
        <f>IF(OR(Table4[[#This Row],[Age]]&lt;=21,Table4[[#This Row],[Rating]]&gt;=85,Table4[[#This Row],[Height (cm)]]&gt;=187),"minimum","")</f>
        <v/>
      </c>
    </row>
    <row r="1653" spans="10:18" x14ac:dyDescent="0.25">
      <c r="J1653" t="s">
        <v>1486</v>
      </c>
      <c r="K1653">
        <v>29</v>
      </c>
      <c r="L1653">
        <v>76</v>
      </c>
      <c r="M1653">
        <v>182</v>
      </c>
      <c r="N1653">
        <v>75</v>
      </c>
      <c r="O1653" t="s">
        <v>2816</v>
      </c>
      <c r="P1653" s="16">
        <v>6500000</v>
      </c>
      <c r="Q1653" s="17" t="str">
        <f>IF(AND(Table4[[#This Row],[Age]]&lt;=28,Table4[[#This Row],[Prefered foot]]="left",Table4[[#This Row],[Value]]&lt;10000000),"candidate","rejected")</f>
        <v>rejected</v>
      </c>
      <c r="R1653" s="17" t="str">
        <f>IF(OR(Table4[[#This Row],[Age]]&lt;=21,Table4[[#This Row],[Rating]]&gt;=85,Table4[[#This Row],[Height (cm)]]&gt;=187),"minimum","")</f>
        <v/>
      </c>
    </row>
    <row r="1654" spans="10:18" x14ac:dyDescent="0.25">
      <c r="J1654" t="s">
        <v>1487</v>
      </c>
      <c r="K1654">
        <v>28</v>
      </c>
      <c r="L1654">
        <v>79</v>
      </c>
      <c r="M1654">
        <v>182</v>
      </c>
      <c r="N1654">
        <v>81</v>
      </c>
      <c r="O1654" t="s">
        <v>2816</v>
      </c>
      <c r="P1654" s="16">
        <v>16500000</v>
      </c>
      <c r="Q1654" s="17" t="str">
        <f>IF(AND(Table4[[#This Row],[Age]]&lt;=28,Table4[[#This Row],[Prefered foot]]="left",Table4[[#This Row],[Value]]&lt;10000000),"candidate","rejected")</f>
        <v>rejected</v>
      </c>
      <c r="R1654" s="17" t="str">
        <f>IF(OR(Table4[[#This Row],[Age]]&lt;=21,Table4[[#This Row],[Rating]]&gt;=85,Table4[[#This Row],[Height (cm)]]&gt;=187),"minimum","")</f>
        <v/>
      </c>
    </row>
    <row r="1655" spans="10:18" x14ac:dyDescent="0.25">
      <c r="J1655" t="s">
        <v>1488</v>
      </c>
      <c r="K1655">
        <v>29</v>
      </c>
      <c r="L1655">
        <v>76</v>
      </c>
      <c r="M1655">
        <v>175</v>
      </c>
      <c r="N1655">
        <v>67</v>
      </c>
      <c r="O1655" t="s">
        <v>2816</v>
      </c>
      <c r="P1655" s="16">
        <v>0</v>
      </c>
      <c r="Q1655" s="17" t="str">
        <f>IF(AND(Table4[[#This Row],[Age]]&lt;=28,Table4[[#This Row],[Prefered foot]]="left",Table4[[#This Row],[Value]]&lt;10000000),"candidate","rejected")</f>
        <v>rejected</v>
      </c>
      <c r="R1655" s="17" t="str">
        <f>IF(OR(Table4[[#This Row],[Age]]&lt;=21,Table4[[#This Row],[Rating]]&gt;=85,Table4[[#This Row],[Height (cm)]]&gt;=187),"minimum","")</f>
        <v/>
      </c>
    </row>
    <row r="1656" spans="10:18" x14ac:dyDescent="0.25">
      <c r="J1656" t="s">
        <v>1489</v>
      </c>
      <c r="K1656">
        <v>29</v>
      </c>
      <c r="L1656">
        <v>78</v>
      </c>
      <c r="M1656">
        <v>183</v>
      </c>
      <c r="N1656">
        <v>75</v>
      </c>
      <c r="O1656" t="s">
        <v>2817</v>
      </c>
      <c r="P1656" s="16">
        <v>13500000</v>
      </c>
      <c r="Q1656" s="17" t="str">
        <f>IF(AND(Table4[[#This Row],[Age]]&lt;=28,Table4[[#This Row],[Prefered foot]]="left",Table4[[#This Row],[Value]]&lt;10000000),"candidate","rejected")</f>
        <v>rejected</v>
      </c>
      <c r="R1656" s="17" t="str">
        <f>IF(OR(Table4[[#This Row],[Age]]&lt;=21,Table4[[#This Row],[Rating]]&gt;=85,Table4[[#This Row],[Height (cm)]]&gt;=187),"minimum","")</f>
        <v/>
      </c>
    </row>
    <row r="1657" spans="10:18" x14ac:dyDescent="0.25">
      <c r="J1657" t="s">
        <v>1490</v>
      </c>
      <c r="K1657">
        <v>28</v>
      </c>
      <c r="L1657">
        <v>79</v>
      </c>
      <c r="M1657">
        <v>186</v>
      </c>
      <c r="N1657">
        <v>82</v>
      </c>
      <c r="O1657" t="s">
        <v>2816</v>
      </c>
      <c r="P1657" s="16">
        <v>18000000</v>
      </c>
      <c r="Q1657" s="17" t="str">
        <f>IF(AND(Table4[[#This Row],[Age]]&lt;=28,Table4[[#This Row],[Prefered foot]]="left",Table4[[#This Row],[Value]]&lt;10000000),"candidate","rejected")</f>
        <v>rejected</v>
      </c>
      <c r="R1657" s="17" t="str">
        <f>IF(OR(Table4[[#This Row],[Age]]&lt;=21,Table4[[#This Row],[Rating]]&gt;=85,Table4[[#This Row],[Height (cm)]]&gt;=187),"minimum","")</f>
        <v/>
      </c>
    </row>
    <row r="1658" spans="10:18" x14ac:dyDescent="0.25">
      <c r="J1658" t="s">
        <v>1491</v>
      </c>
      <c r="K1658">
        <v>29</v>
      </c>
      <c r="L1658">
        <v>80</v>
      </c>
      <c r="M1658">
        <v>178</v>
      </c>
      <c r="N1658">
        <v>70</v>
      </c>
      <c r="O1658" t="s">
        <v>2816</v>
      </c>
      <c r="P1658" s="16">
        <v>20500000</v>
      </c>
      <c r="Q1658" s="17" t="str">
        <f>IF(AND(Table4[[#This Row],[Age]]&lt;=28,Table4[[#This Row],[Prefered foot]]="left",Table4[[#This Row],[Value]]&lt;10000000),"candidate","rejected")</f>
        <v>rejected</v>
      </c>
      <c r="R1658" s="17" t="str">
        <f>IF(OR(Table4[[#This Row],[Age]]&lt;=21,Table4[[#This Row],[Rating]]&gt;=85,Table4[[#This Row],[Height (cm)]]&gt;=187),"minimum","")</f>
        <v/>
      </c>
    </row>
    <row r="1659" spans="10:18" x14ac:dyDescent="0.25">
      <c r="J1659" t="s">
        <v>1492</v>
      </c>
      <c r="K1659">
        <v>25</v>
      </c>
      <c r="L1659">
        <v>75</v>
      </c>
      <c r="M1659">
        <v>191</v>
      </c>
      <c r="N1659">
        <v>74</v>
      </c>
      <c r="O1659" t="s">
        <v>2816</v>
      </c>
      <c r="P1659" s="16">
        <v>6000000</v>
      </c>
      <c r="Q1659" s="17" t="str">
        <f>IF(AND(Table4[[#This Row],[Age]]&lt;=28,Table4[[#This Row],[Prefered foot]]="left",Table4[[#This Row],[Value]]&lt;10000000),"candidate","rejected")</f>
        <v>rejected</v>
      </c>
      <c r="R1659" s="17" t="str">
        <f>IF(OR(Table4[[#This Row],[Age]]&lt;=21,Table4[[#This Row],[Rating]]&gt;=85,Table4[[#This Row],[Height (cm)]]&gt;=187),"minimum","")</f>
        <v>minimum</v>
      </c>
    </row>
    <row r="1660" spans="10:18" x14ac:dyDescent="0.25">
      <c r="J1660" t="s">
        <v>1493</v>
      </c>
      <c r="K1660">
        <v>30</v>
      </c>
      <c r="L1660">
        <v>73</v>
      </c>
      <c r="M1660">
        <v>185</v>
      </c>
      <c r="N1660">
        <v>79</v>
      </c>
      <c r="O1660" t="s">
        <v>2816</v>
      </c>
      <c r="P1660" s="16">
        <v>3000000</v>
      </c>
      <c r="Q1660" s="17" t="str">
        <f>IF(AND(Table4[[#This Row],[Age]]&lt;=28,Table4[[#This Row],[Prefered foot]]="left",Table4[[#This Row],[Value]]&lt;10000000),"candidate","rejected")</f>
        <v>rejected</v>
      </c>
      <c r="R1660" s="17" t="str">
        <f>IF(OR(Table4[[#This Row],[Age]]&lt;=21,Table4[[#This Row],[Rating]]&gt;=85,Table4[[#This Row],[Height (cm)]]&gt;=187),"minimum","")</f>
        <v/>
      </c>
    </row>
    <row r="1661" spans="10:18" x14ac:dyDescent="0.25">
      <c r="J1661" t="s">
        <v>1494</v>
      </c>
      <c r="K1661">
        <v>30</v>
      </c>
      <c r="L1661">
        <v>77</v>
      </c>
      <c r="M1661">
        <v>182</v>
      </c>
      <c r="N1661">
        <v>76</v>
      </c>
      <c r="O1661" t="s">
        <v>2816</v>
      </c>
      <c r="P1661" s="16">
        <v>10000000</v>
      </c>
      <c r="Q1661" s="17" t="str">
        <f>IF(AND(Table4[[#This Row],[Age]]&lt;=28,Table4[[#This Row],[Prefered foot]]="left",Table4[[#This Row],[Value]]&lt;10000000),"candidate","rejected")</f>
        <v>rejected</v>
      </c>
      <c r="R1661" s="17" t="str">
        <f>IF(OR(Table4[[#This Row],[Age]]&lt;=21,Table4[[#This Row],[Rating]]&gt;=85,Table4[[#This Row],[Height (cm)]]&gt;=187),"minimum","")</f>
        <v/>
      </c>
    </row>
    <row r="1662" spans="10:18" x14ac:dyDescent="0.25">
      <c r="J1662" t="s">
        <v>1495</v>
      </c>
      <c r="K1662">
        <v>27</v>
      </c>
      <c r="L1662">
        <v>67</v>
      </c>
      <c r="M1662">
        <v>182</v>
      </c>
      <c r="N1662">
        <v>70</v>
      </c>
      <c r="O1662" t="s">
        <v>2816</v>
      </c>
      <c r="P1662" s="16">
        <v>1100000</v>
      </c>
      <c r="Q1662" s="17" t="str">
        <f>IF(AND(Table4[[#This Row],[Age]]&lt;=28,Table4[[#This Row],[Prefered foot]]="left",Table4[[#This Row],[Value]]&lt;10000000),"candidate","rejected")</f>
        <v>rejected</v>
      </c>
      <c r="R1662" s="17" t="str">
        <f>IF(OR(Table4[[#This Row],[Age]]&lt;=21,Table4[[#This Row],[Rating]]&gt;=85,Table4[[#This Row],[Height (cm)]]&gt;=187),"minimum","")</f>
        <v/>
      </c>
    </row>
    <row r="1663" spans="10:18" x14ac:dyDescent="0.25">
      <c r="J1663" t="s">
        <v>1496</v>
      </c>
      <c r="K1663">
        <v>28</v>
      </c>
      <c r="L1663">
        <v>75</v>
      </c>
      <c r="M1663">
        <v>186</v>
      </c>
      <c r="N1663">
        <v>86</v>
      </c>
      <c r="O1663" t="s">
        <v>2816</v>
      </c>
      <c r="P1663" s="16">
        <v>6000000</v>
      </c>
      <c r="Q1663" s="17" t="str">
        <f>IF(AND(Table4[[#This Row],[Age]]&lt;=28,Table4[[#This Row],[Prefered foot]]="left",Table4[[#This Row],[Value]]&lt;10000000),"candidate","rejected")</f>
        <v>rejected</v>
      </c>
      <c r="R1663" s="17" t="str">
        <f>IF(OR(Table4[[#This Row],[Age]]&lt;=21,Table4[[#This Row],[Rating]]&gt;=85,Table4[[#This Row],[Height (cm)]]&gt;=187),"minimum","")</f>
        <v/>
      </c>
    </row>
    <row r="1664" spans="10:18" x14ac:dyDescent="0.25">
      <c r="J1664" t="s">
        <v>1497</v>
      </c>
      <c r="K1664">
        <v>25</v>
      </c>
      <c r="L1664">
        <v>75</v>
      </c>
      <c r="M1664">
        <v>180</v>
      </c>
      <c r="N1664">
        <v>62</v>
      </c>
      <c r="O1664" t="s">
        <v>2817</v>
      </c>
      <c r="P1664" s="16">
        <v>6500000</v>
      </c>
      <c r="Q1664" s="17" t="str">
        <f>IF(AND(Table4[[#This Row],[Age]]&lt;=28,Table4[[#This Row],[Prefered foot]]="left",Table4[[#This Row],[Value]]&lt;10000000),"candidate","rejected")</f>
        <v>candidate</v>
      </c>
      <c r="R1664" s="17" t="str">
        <f>IF(OR(Table4[[#This Row],[Age]]&lt;=21,Table4[[#This Row],[Rating]]&gt;=85,Table4[[#This Row],[Height (cm)]]&gt;=187),"minimum","")</f>
        <v/>
      </c>
    </row>
    <row r="1665" spans="10:18" x14ac:dyDescent="0.25">
      <c r="J1665" t="s">
        <v>1498</v>
      </c>
      <c r="K1665">
        <v>28</v>
      </c>
      <c r="L1665">
        <v>75</v>
      </c>
      <c r="M1665">
        <v>195</v>
      </c>
      <c r="N1665">
        <v>94</v>
      </c>
      <c r="O1665" t="s">
        <v>2816</v>
      </c>
      <c r="P1665" s="16">
        <v>4800000</v>
      </c>
      <c r="Q1665" s="17" t="str">
        <f>IF(AND(Table4[[#This Row],[Age]]&lt;=28,Table4[[#This Row],[Prefered foot]]="left",Table4[[#This Row],[Value]]&lt;10000000),"candidate","rejected")</f>
        <v>rejected</v>
      </c>
      <c r="R1665" s="17" t="str">
        <f>IF(OR(Table4[[#This Row],[Age]]&lt;=21,Table4[[#This Row],[Rating]]&gt;=85,Table4[[#This Row],[Height (cm)]]&gt;=187),"minimum","")</f>
        <v>minimum</v>
      </c>
    </row>
    <row r="1666" spans="10:18" x14ac:dyDescent="0.25">
      <c r="J1666" t="s">
        <v>1499</v>
      </c>
      <c r="K1666">
        <v>27</v>
      </c>
      <c r="L1666">
        <v>78</v>
      </c>
      <c r="M1666">
        <v>172</v>
      </c>
      <c r="N1666">
        <v>67</v>
      </c>
      <c r="O1666" t="s">
        <v>2816</v>
      </c>
      <c r="P1666" s="16">
        <v>15000000</v>
      </c>
      <c r="Q1666" s="17" t="str">
        <f>IF(AND(Table4[[#This Row],[Age]]&lt;=28,Table4[[#This Row],[Prefered foot]]="left",Table4[[#This Row],[Value]]&lt;10000000),"candidate","rejected")</f>
        <v>rejected</v>
      </c>
      <c r="R1666" s="17" t="str">
        <f>IF(OR(Table4[[#This Row],[Age]]&lt;=21,Table4[[#This Row],[Rating]]&gt;=85,Table4[[#This Row],[Height (cm)]]&gt;=187),"minimum","")</f>
        <v/>
      </c>
    </row>
    <row r="1667" spans="10:18" x14ac:dyDescent="0.25">
      <c r="J1667" t="s">
        <v>1500</v>
      </c>
      <c r="K1667">
        <v>27</v>
      </c>
      <c r="L1667">
        <v>78</v>
      </c>
      <c r="M1667">
        <v>187</v>
      </c>
      <c r="N1667">
        <v>81</v>
      </c>
      <c r="O1667" t="s">
        <v>2816</v>
      </c>
      <c r="P1667" s="16">
        <v>14000000</v>
      </c>
      <c r="Q1667" s="17" t="str">
        <f>IF(AND(Table4[[#This Row],[Age]]&lt;=28,Table4[[#This Row],[Prefered foot]]="left",Table4[[#This Row],[Value]]&lt;10000000),"candidate","rejected")</f>
        <v>rejected</v>
      </c>
      <c r="R1667" s="17" t="str">
        <f>IF(OR(Table4[[#This Row],[Age]]&lt;=21,Table4[[#This Row],[Rating]]&gt;=85,Table4[[#This Row],[Height (cm)]]&gt;=187),"minimum","")</f>
        <v>minimum</v>
      </c>
    </row>
    <row r="1668" spans="10:18" x14ac:dyDescent="0.25">
      <c r="J1668" t="s">
        <v>1501</v>
      </c>
      <c r="K1668">
        <v>30</v>
      </c>
      <c r="L1668">
        <v>74</v>
      </c>
      <c r="M1668">
        <v>179</v>
      </c>
      <c r="N1668">
        <v>69</v>
      </c>
      <c r="O1668" t="s">
        <v>2816</v>
      </c>
      <c r="P1668" s="16">
        <v>4099999.9999999995</v>
      </c>
      <c r="Q1668" s="17" t="str">
        <f>IF(AND(Table4[[#This Row],[Age]]&lt;=28,Table4[[#This Row],[Prefered foot]]="left",Table4[[#This Row],[Value]]&lt;10000000),"candidate","rejected")</f>
        <v>rejected</v>
      </c>
      <c r="R1668" s="17" t="str">
        <f>IF(OR(Table4[[#This Row],[Age]]&lt;=21,Table4[[#This Row],[Rating]]&gt;=85,Table4[[#This Row],[Height (cm)]]&gt;=187),"minimum","")</f>
        <v/>
      </c>
    </row>
    <row r="1669" spans="10:18" x14ac:dyDescent="0.25">
      <c r="J1669" t="s">
        <v>1502</v>
      </c>
      <c r="K1669">
        <v>29</v>
      </c>
      <c r="L1669">
        <v>79</v>
      </c>
      <c r="M1669">
        <v>161</v>
      </c>
      <c r="N1669">
        <v>59</v>
      </c>
      <c r="O1669" t="s">
        <v>2816</v>
      </c>
      <c r="P1669" s="16">
        <v>17000000</v>
      </c>
      <c r="Q1669" s="17" t="str">
        <f>IF(AND(Table4[[#This Row],[Age]]&lt;=28,Table4[[#This Row],[Prefered foot]]="left",Table4[[#This Row],[Value]]&lt;10000000),"candidate","rejected")</f>
        <v>rejected</v>
      </c>
      <c r="R1669" s="17" t="str">
        <f>IF(OR(Table4[[#This Row],[Age]]&lt;=21,Table4[[#This Row],[Rating]]&gt;=85,Table4[[#This Row],[Height (cm)]]&gt;=187),"minimum","")</f>
        <v/>
      </c>
    </row>
    <row r="1670" spans="10:18" x14ac:dyDescent="0.25">
      <c r="J1670" t="s">
        <v>1503</v>
      </c>
      <c r="K1670">
        <v>30</v>
      </c>
      <c r="L1670">
        <v>76</v>
      </c>
      <c r="M1670">
        <v>181</v>
      </c>
      <c r="N1670">
        <v>74</v>
      </c>
      <c r="O1670" t="s">
        <v>2817</v>
      </c>
      <c r="P1670" s="16">
        <v>7000000</v>
      </c>
      <c r="Q1670" s="17" t="str">
        <f>IF(AND(Table4[[#This Row],[Age]]&lt;=28,Table4[[#This Row],[Prefered foot]]="left",Table4[[#This Row],[Value]]&lt;10000000),"candidate","rejected")</f>
        <v>rejected</v>
      </c>
      <c r="R1670" s="17" t="str">
        <f>IF(OR(Table4[[#This Row],[Age]]&lt;=21,Table4[[#This Row],[Rating]]&gt;=85,Table4[[#This Row],[Height (cm)]]&gt;=187),"minimum","")</f>
        <v/>
      </c>
    </row>
    <row r="1671" spans="10:18" x14ac:dyDescent="0.25">
      <c r="J1671" t="s">
        <v>1205</v>
      </c>
      <c r="K1671">
        <v>29</v>
      </c>
      <c r="L1671">
        <v>71</v>
      </c>
      <c r="M1671">
        <v>186</v>
      </c>
      <c r="N1671">
        <v>80</v>
      </c>
      <c r="O1671" t="s">
        <v>2816</v>
      </c>
      <c r="P1671" s="16">
        <v>1600000</v>
      </c>
      <c r="Q1671" s="17" t="str">
        <f>IF(AND(Table4[[#This Row],[Age]]&lt;=28,Table4[[#This Row],[Prefered foot]]="left",Table4[[#This Row],[Value]]&lt;10000000),"candidate","rejected")</f>
        <v>rejected</v>
      </c>
      <c r="R1671" s="17" t="str">
        <f>IF(OR(Table4[[#This Row],[Age]]&lt;=21,Table4[[#This Row],[Rating]]&gt;=85,Table4[[#This Row],[Height (cm)]]&gt;=187),"minimum","")</f>
        <v/>
      </c>
    </row>
    <row r="1672" spans="10:18" x14ac:dyDescent="0.25">
      <c r="J1672" t="s">
        <v>1504</v>
      </c>
      <c r="K1672">
        <v>26</v>
      </c>
      <c r="L1672">
        <v>71</v>
      </c>
      <c r="M1672">
        <v>167</v>
      </c>
      <c r="N1672">
        <v>66</v>
      </c>
      <c r="O1672" t="s">
        <v>2817</v>
      </c>
      <c r="P1672" s="16">
        <v>2000000</v>
      </c>
      <c r="Q1672" s="17" t="str">
        <f>IF(AND(Table4[[#This Row],[Age]]&lt;=28,Table4[[#This Row],[Prefered foot]]="left",Table4[[#This Row],[Value]]&lt;10000000),"candidate","rejected")</f>
        <v>candidate</v>
      </c>
      <c r="R1672" s="17" t="str">
        <f>IF(OR(Table4[[#This Row],[Age]]&lt;=21,Table4[[#This Row],[Rating]]&gt;=85,Table4[[#This Row],[Height (cm)]]&gt;=187),"minimum","")</f>
        <v/>
      </c>
    </row>
    <row r="1673" spans="10:18" x14ac:dyDescent="0.25">
      <c r="J1673" t="s">
        <v>1505</v>
      </c>
      <c r="K1673">
        <v>27</v>
      </c>
      <c r="L1673">
        <v>79</v>
      </c>
      <c r="M1673">
        <v>175</v>
      </c>
      <c r="N1673">
        <v>70</v>
      </c>
      <c r="O1673" t="s">
        <v>2816</v>
      </c>
      <c r="P1673" s="16">
        <v>22500000</v>
      </c>
      <c r="Q1673" s="17" t="str">
        <f>IF(AND(Table4[[#This Row],[Age]]&lt;=28,Table4[[#This Row],[Prefered foot]]="left",Table4[[#This Row],[Value]]&lt;10000000),"candidate","rejected")</f>
        <v>rejected</v>
      </c>
      <c r="R1673" s="17" t="str">
        <f>IF(OR(Table4[[#This Row],[Age]]&lt;=21,Table4[[#This Row],[Rating]]&gt;=85,Table4[[#This Row],[Height (cm)]]&gt;=187),"minimum","")</f>
        <v/>
      </c>
    </row>
    <row r="1674" spans="10:18" x14ac:dyDescent="0.25">
      <c r="J1674" t="s">
        <v>1506</v>
      </c>
      <c r="K1674">
        <v>27</v>
      </c>
      <c r="L1674">
        <v>76</v>
      </c>
      <c r="M1674">
        <v>183</v>
      </c>
      <c r="N1674">
        <v>79</v>
      </c>
      <c r="O1674" t="s">
        <v>2816</v>
      </c>
      <c r="P1674" s="16">
        <v>8000000</v>
      </c>
      <c r="Q1674" s="17" t="str">
        <f>IF(AND(Table4[[#This Row],[Age]]&lt;=28,Table4[[#This Row],[Prefered foot]]="left",Table4[[#This Row],[Value]]&lt;10000000),"candidate","rejected")</f>
        <v>rejected</v>
      </c>
      <c r="R1674" s="17" t="str">
        <f>IF(OR(Table4[[#This Row],[Age]]&lt;=21,Table4[[#This Row],[Rating]]&gt;=85,Table4[[#This Row],[Height (cm)]]&gt;=187),"minimum","")</f>
        <v/>
      </c>
    </row>
    <row r="1675" spans="10:18" x14ac:dyDescent="0.25">
      <c r="J1675" t="s">
        <v>1507</v>
      </c>
      <c r="K1675">
        <v>27</v>
      </c>
      <c r="L1675">
        <v>74</v>
      </c>
      <c r="M1675">
        <v>170</v>
      </c>
      <c r="N1675">
        <v>68</v>
      </c>
      <c r="O1675" t="s">
        <v>2816</v>
      </c>
      <c r="P1675" s="16">
        <v>4300000</v>
      </c>
      <c r="Q1675" s="17" t="str">
        <f>IF(AND(Table4[[#This Row],[Age]]&lt;=28,Table4[[#This Row],[Prefered foot]]="left",Table4[[#This Row],[Value]]&lt;10000000),"candidate","rejected")</f>
        <v>rejected</v>
      </c>
      <c r="R1675" s="17" t="str">
        <f>IF(OR(Table4[[#This Row],[Age]]&lt;=21,Table4[[#This Row],[Rating]]&gt;=85,Table4[[#This Row],[Height (cm)]]&gt;=187),"minimum","")</f>
        <v/>
      </c>
    </row>
    <row r="1676" spans="10:18" x14ac:dyDescent="0.25">
      <c r="J1676" t="s">
        <v>1508</v>
      </c>
      <c r="K1676">
        <v>28</v>
      </c>
      <c r="L1676">
        <v>60</v>
      </c>
      <c r="M1676">
        <v>191</v>
      </c>
      <c r="N1676">
        <v>84</v>
      </c>
      <c r="O1676" t="s">
        <v>2816</v>
      </c>
      <c r="P1676" s="16">
        <v>200000</v>
      </c>
      <c r="Q1676" s="17" t="str">
        <f>IF(AND(Table4[[#This Row],[Age]]&lt;=28,Table4[[#This Row],[Prefered foot]]="left",Table4[[#This Row],[Value]]&lt;10000000),"candidate","rejected")</f>
        <v>rejected</v>
      </c>
      <c r="R1676" s="17" t="str">
        <f>IF(OR(Table4[[#This Row],[Age]]&lt;=21,Table4[[#This Row],[Rating]]&gt;=85,Table4[[#This Row],[Height (cm)]]&gt;=187),"minimum","")</f>
        <v>minimum</v>
      </c>
    </row>
    <row r="1677" spans="10:18" x14ac:dyDescent="0.25">
      <c r="J1677" t="s">
        <v>1509</v>
      </c>
      <c r="K1677">
        <v>26</v>
      </c>
      <c r="L1677">
        <v>81</v>
      </c>
      <c r="M1677">
        <v>187</v>
      </c>
      <c r="N1677">
        <v>78</v>
      </c>
      <c r="O1677" t="s">
        <v>2816</v>
      </c>
      <c r="P1677" s="16">
        <v>32500000</v>
      </c>
      <c r="Q1677" s="17" t="str">
        <f>IF(AND(Table4[[#This Row],[Age]]&lt;=28,Table4[[#This Row],[Prefered foot]]="left",Table4[[#This Row],[Value]]&lt;10000000),"candidate","rejected")</f>
        <v>rejected</v>
      </c>
      <c r="R1677" s="17" t="str">
        <f>IF(OR(Table4[[#This Row],[Age]]&lt;=21,Table4[[#This Row],[Rating]]&gt;=85,Table4[[#This Row],[Height (cm)]]&gt;=187),"minimum","")</f>
        <v>minimum</v>
      </c>
    </row>
    <row r="1678" spans="10:18" x14ac:dyDescent="0.25">
      <c r="J1678" t="s">
        <v>1510</v>
      </c>
      <c r="K1678">
        <v>25</v>
      </c>
      <c r="L1678">
        <v>76</v>
      </c>
      <c r="M1678">
        <v>196</v>
      </c>
      <c r="N1678">
        <v>84</v>
      </c>
      <c r="O1678" t="s">
        <v>2816</v>
      </c>
      <c r="P1678" s="16">
        <v>10000000</v>
      </c>
      <c r="Q1678" s="17" t="str">
        <f>IF(AND(Table4[[#This Row],[Age]]&lt;=28,Table4[[#This Row],[Prefered foot]]="left",Table4[[#This Row],[Value]]&lt;10000000),"candidate","rejected")</f>
        <v>rejected</v>
      </c>
      <c r="R1678" s="17" t="str">
        <f>IF(OR(Table4[[#This Row],[Age]]&lt;=21,Table4[[#This Row],[Rating]]&gt;=85,Table4[[#This Row],[Height (cm)]]&gt;=187),"minimum","")</f>
        <v>minimum</v>
      </c>
    </row>
    <row r="1679" spans="10:18" x14ac:dyDescent="0.25">
      <c r="J1679" t="s">
        <v>1511</v>
      </c>
      <c r="K1679">
        <v>26</v>
      </c>
      <c r="L1679">
        <v>74</v>
      </c>
      <c r="M1679">
        <v>175</v>
      </c>
      <c r="N1679">
        <v>71</v>
      </c>
      <c r="O1679" t="s">
        <v>2816</v>
      </c>
      <c r="P1679" s="16">
        <v>4400000</v>
      </c>
      <c r="Q1679" s="17" t="str">
        <f>IF(AND(Table4[[#This Row],[Age]]&lt;=28,Table4[[#This Row],[Prefered foot]]="left",Table4[[#This Row],[Value]]&lt;10000000),"candidate","rejected")</f>
        <v>rejected</v>
      </c>
      <c r="R1679" s="17" t="str">
        <f>IF(OR(Table4[[#This Row],[Age]]&lt;=21,Table4[[#This Row],[Rating]]&gt;=85,Table4[[#This Row],[Height (cm)]]&gt;=187),"minimum","")</f>
        <v/>
      </c>
    </row>
    <row r="1680" spans="10:18" x14ac:dyDescent="0.25">
      <c r="J1680" t="s">
        <v>1512</v>
      </c>
      <c r="K1680">
        <v>26</v>
      </c>
      <c r="L1680">
        <v>76</v>
      </c>
      <c r="M1680">
        <v>172</v>
      </c>
      <c r="N1680">
        <v>65</v>
      </c>
      <c r="O1680" t="s">
        <v>2816</v>
      </c>
      <c r="P1680" s="16">
        <v>8000000</v>
      </c>
      <c r="Q1680" s="17" t="str">
        <f>IF(AND(Table4[[#This Row],[Age]]&lt;=28,Table4[[#This Row],[Prefered foot]]="left",Table4[[#This Row],[Value]]&lt;10000000),"candidate","rejected")</f>
        <v>rejected</v>
      </c>
      <c r="R1680" s="17" t="str">
        <f>IF(OR(Table4[[#This Row],[Age]]&lt;=21,Table4[[#This Row],[Rating]]&gt;=85,Table4[[#This Row],[Height (cm)]]&gt;=187),"minimum","")</f>
        <v/>
      </c>
    </row>
    <row r="1681" spans="10:18" x14ac:dyDescent="0.25">
      <c r="J1681" t="s">
        <v>1409</v>
      </c>
      <c r="K1681">
        <v>27</v>
      </c>
      <c r="L1681">
        <v>76</v>
      </c>
      <c r="M1681">
        <v>169</v>
      </c>
      <c r="N1681">
        <v>63</v>
      </c>
      <c r="O1681" t="s">
        <v>2816</v>
      </c>
      <c r="P1681" s="16">
        <v>8000000</v>
      </c>
      <c r="Q1681" s="17" t="str">
        <f>IF(AND(Table4[[#This Row],[Age]]&lt;=28,Table4[[#This Row],[Prefered foot]]="left",Table4[[#This Row],[Value]]&lt;10000000),"candidate","rejected")</f>
        <v>rejected</v>
      </c>
      <c r="R1681" s="17" t="str">
        <f>IF(OR(Table4[[#This Row],[Age]]&lt;=21,Table4[[#This Row],[Rating]]&gt;=85,Table4[[#This Row],[Height (cm)]]&gt;=187),"minimum","")</f>
        <v/>
      </c>
    </row>
    <row r="1682" spans="10:18" x14ac:dyDescent="0.25">
      <c r="J1682" t="s">
        <v>1513</v>
      </c>
      <c r="K1682">
        <v>36</v>
      </c>
      <c r="L1682">
        <v>79</v>
      </c>
      <c r="M1682">
        <v>180</v>
      </c>
      <c r="N1682">
        <v>80</v>
      </c>
      <c r="O1682" t="s">
        <v>2817</v>
      </c>
      <c r="P1682" s="16">
        <v>5500000</v>
      </c>
      <c r="Q1682" s="17" t="str">
        <f>IF(AND(Table4[[#This Row],[Age]]&lt;=28,Table4[[#This Row],[Prefered foot]]="left",Table4[[#This Row],[Value]]&lt;10000000),"candidate","rejected")</f>
        <v>rejected</v>
      </c>
      <c r="R1682" s="17" t="str">
        <f>IF(OR(Table4[[#This Row],[Age]]&lt;=21,Table4[[#This Row],[Rating]]&gt;=85,Table4[[#This Row],[Height (cm)]]&gt;=187),"minimum","")</f>
        <v/>
      </c>
    </row>
    <row r="1683" spans="10:18" x14ac:dyDescent="0.25">
      <c r="J1683" t="s">
        <v>1514</v>
      </c>
      <c r="K1683">
        <v>34</v>
      </c>
      <c r="L1683">
        <v>86</v>
      </c>
      <c r="M1683">
        <v>170</v>
      </c>
      <c r="N1683">
        <v>67</v>
      </c>
      <c r="O1683" t="s">
        <v>2816</v>
      </c>
      <c r="P1683" s="16">
        <v>15500000</v>
      </c>
      <c r="Q1683" s="17" t="str">
        <f>IF(AND(Table4[[#This Row],[Age]]&lt;=28,Table4[[#This Row],[Prefered foot]]="left",Table4[[#This Row],[Value]]&lt;10000000),"candidate","rejected")</f>
        <v>rejected</v>
      </c>
      <c r="R1683" s="17" t="str">
        <f>IF(OR(Table4[[#This Row],[Age]]&lt;=21,Table4[[#This Row],[Rating]]&gt;=85,Table4[[#This Row],[Height (cm)]]&gt;=187),"minimum","")</f>
        <v>minimum</v>
      </c>
    </row>
    <row r="1684" spans="10:18" x14ac:dyDescent="0.25">
      <c r="J1684" t="s">
        <v>1515</v>
      </c>
      <c r="K1684">
        <v>17</v>
      </c>
      <c r="L1684">
        <v>62</v>
      </c>
      <c r="M1684">
        <v>193</v>
      </c>
      <c r="N1684">
        <v>84</v>
      </c>
      <c r="O1684" t="s">
        <v>2817</v>
      </c>
      <c r="P1684" s="16">
        <v>1300000</v>
      </c>
      <c r="Q1684" s="17" t="str">
        <f>IF(AND(Table4[[#This Row],[Age]]&lt;=28,Table4[[#This Row],[Prefered foot]]="left",Table4[[#This Row],[Value]]&lt;10000000),"candidate","rejected")</f>
        <v>candidate</v>
      </c>
      <c r="R1684" s="17" t="str">
        <f>IF(OR(Table4[[#This Row],[Age]]&lt;=21,Table4[[#This Row],[Rating]]&gt;=85,Table4[[#This Row],[Height (cm)]]&gt;=187),"minimum","")</f>
        <v>minimum</v>
      </c>
    </row>
    <row r="1685" spans="10:18" x14ac:dyDescent="0.25">
      <c r="J1685" t="s">
        <v>1516</v>
      </c>
      <c r="K1685">
        <v>16</v>
      </c>
      <c r="L1685">
        <v>47</v>
      </c>
      <c r="M1685">
        <v>167</v>
      </c>
      <c r="N1685">
        <v>65</v>
      </c>
      <c r="O1685" t="s">
        <v>2816</v>
      </c>
      <c r="P1685" s="16">
        <v>110000</v>
      </c>
      <c r="Q1685" s="17" t="str">
        <f>IF(AND(Table4[[#This Row],[Age]]&lt;=28,Table4[[#This Row],[Prefered foot]]="left",Table4[[#This Row],[Value]]&lt;10000000),"candidate","rejected")</f>
        <v>rejected</v>
      </c>
      <c r="R1685" s="17" t="str">
        <f>IF(OR(Table4[[#This Row],[Age]]&lt;=21,Table4[[#This Row],[Rating]]&gt;=85,Table4[[#This Row],[Height (cm)]]&gt;=187),"minimum","")</f>
        <v>minimum</v>
      </c>
    </row>
    <row r="1686" spans="10:18" x14ac:dyDescent="0.25">
      <c r="J1686" t="s">
        <v>1517</v>
      </c>
      <c r="K1686">
        <v>35</v>
      </c>
      <c r="L1686">
        <v>80</v>
      </c>
      <c r="M1686">
        <v>175</v>
      </c>
      <c r="N1686">
        <v>73</v>
      </c>
      <c r="O1686" t="s">
        <v>2817</v>
      </c>
      <c r="P1686" s="16">
        <v>3600000</v>
      </c>
      <c r="Q1686" s="17" t="str">
        <f>IF(AND(Table4[[#This Row],[Age]]&lt;=28,Table4[[#This Row],[Prefered foot]]="left",Table4[[#This Row],[Value]]&lt;10000000),"candidate","rejected")</f>
        <v>rejected</v>
      </c>
      <c r="R1686" s="17" t="str">
        <f>IF(OR(Table4[[#This Row],[Age]]&lt;=21,Table4[[#This Row],[Rating]]&gt;=85,Table4[[#This Row],[Height (cm)]]&gt;=187),"minimum","")</f>
        <v/>
      </c>
    </row>
    <row r="1687" spans="10:18" x14ac:dyDescent="0.25">
      <c r="J1687" t="s">
        <v>1518</v>
      </c>
      <c r="K1687">
        <v>35</v>
      </c>
      <c r="L1687">
        <v>80</v>
      </c>
      <c r="M1687">
        <v>186</v>
      </c>
      <c r="N1687">
        <v>83</v>
      </c>
      <c r="O1687" t="s">
        <v>2816</v>
      </c>
      <c r="P1687" s="16">
        <v>0</v>
      </c>
      <c r="Q1687" s="17" t="str">
        <f>IF(AND(Table4[[#This Row],[Age]]&lt;=28,Table4[[#This Row],[Prefered foot]]="left",Table4[[#This Row],[Value]]&lt;10000000),"candidate","rejected")</f>
        <v>rejected</v>
      </c>
      <c r="R1687" s="17" t="str">
        <f>IF(OR(Table4[[#This Row],[Age]]&lt;=21,Table4[[#This Row],[Rating]]&gt;=85,Table4[[#This Row],[Height (cm)]]&gt;=187),"minimum","")</f>
        <v/>
      </c>
    </row>
    <row r="1688" spans="10:18" x14ac:dyDescent="0.25">
      <c r="J1688" t="s">
        <v>1519</v>
      </c>
      <c r="K1688">
        <v>36</v>
      </c>
      <c r="L1688">
        <v>73</v>
      </c>
      <c r="M1688">
        <v>177</v>
      </c>
      <c r="N1688">
        <v>72</v>
      </c>
      <c r="O1688" t="s">
        <v>2816</v>
      </c>
      <c r="P1688" s="16">
        <v>1000000</v>
      </c>
      <c r="Q1688" s="17" t="str">
        <f>IF(AND(Table4[[#This Row],[Age]]&lt;=28,Table4[[#This Row],[Prefered foot]]="left",Table4[[#This Row],[Value]]&lt;10000000),"candidate","rejected")</f>
        <v>rejected</v>
      </c>
      <c r="R1688" s="17" t="str">
        <f>IF(OR(Table4[[#This Row],[Age]]&lt;=21,Table4[[#This Row],[Rating]]&gt;=85,Table4[[#This Row],[Height (cm)]]&gt;=187),"minimum","")</f>
        <v/>
      </c>
    </row>
    <row r="1689" spans="10:18" x14ac:dyDescent="0.25">
      <c r="J1689" t="s">
        <v>1520</v>
      </c>
      <c r="K1689">
        <v>37</v>
      </c>
      <c r="L1689">
        <v>65</v>
      </c>
      <c r="M1689">
        <v>188</v>
      </c>
      <c r="N1689">
        <v>86</v>
      </c>
      <c r="O1689" t="s">
        <v>2816</v>
      </c>
      <c r="P1689" s="16">
        <v>80000</v>
      </c>
      <c r="Q1689" s="17" t="str">
        <f>IF(AND(Table4[[#This Row],[Age]]&lt;=28,Table4[[#This Row],[Prefered foot]]="left",Table4[[#This Row],[Value]]&lt;10000000),"candidate","rejected")</f>
        <v>rejected</v>
      </c>
      <c r="R1689" s="17" t="str">
        <f>IF(OR(Table4[[#This Row],[Age]]&lt;=21,Table4[[#This Row],[Rating]]&gt;=85,Table4[[#This Row],[Height (cm)]]&gt;=187),"minimum","")</f>
        <v>minimum</v>
      </c>
    </row>
    <row r="1690" spans="10:18" x14ac:dyDescent="0.25">
      <c r="J1690" t="s">
        <v>1521</v>
      </c>
      <c r="K1690">
        <v>36</v>
      </c>
      <c r="L1690">
        <v>76</v>
      </c>
      <c r="M1690">
        <v>170</v>
      </c>
      <c r="N1690">
        <v>61</v>
      </c>
      <c r="O1690" t="s">
        <v>2816</v>
      </c>
      <c r="P1690" s="16">
        <v>2400000</v>
      </c>
      <c r="Q1690" s="17" t="str">
        <f>IF(AND(Table4[[#This Row],[Age]]&lt;=28,Table4[[#This Row],[Prefered foot]]="left",Table4[[#This Row],[Value]]&lt;10000000),"candidate","rejected")</f>
        <v>rejected</v>
      </c>
      <c r="R1690" s="17" t="str">
        <f>IF(OR(Table4[[#This Row],[Age]]&lt;=21,Table4[[#This Row],[Rating]]&gt;=85,Table4[[#This Row],[Height (cm)]]&gt;=187),"minimum","")</f>
        <v/>
      </c>
    </row>
    <row r="1691" spans="10:18" x14ac:dyDescent="0.25">
      <c r="J1691" t="s">
        <v>1522</v>
      </c>
      <c r="K1691">
        <v>33</v>
      </c>
      <c r="L1691">
        <v>71</v>
      </c>
      <c r="M1691">
        <v>176</v>
      </c>
      <c r="N1691">
        <v>68</v>
      </c>
      <c r="O1691" t="s">
        <v>2816</v>
      </c>
      <c r="P1691" s="16">
        <v>1200000</v>
      </c>
      <c r="Q1691" s="17" t="str">
        <f>IF(AND(Table4[[#This Row],[Age]]&lt;=28,Table4[[#This Row],[Prefered foot]]="left",Table4[[#This Row],[Value]]&lt;10000000),"candidate","rejected")</f>
        <v>rejected</v>
      </c>
      <c r="R1691" s="17" t="str">
        <f>IF(OR(Table4[[#This Row],[Age]]&lt;=21,Table4[[#This Row],[Rating]]&gt;=85,Table4[[#This Row],[Height (cm)]]&gt;=187),"minimum","")</f>
        <v/>
      </c>
    </row>
    <row r="1692" spans="10:18" x14ac:dyDescent="0.25">
      <c r="J1692" t="s">
        <v>1523</v>
      </c>
      <c r="K1692">
        <v>35</v>
      </c>
      <c r="L1692">
        <v>81</v>
      </c>
      <c r="M1692">
        <v>184</v>
      </c>
      <c r="N1692">
        <v>78</v>
      </c>
      <c r="O1692" t="s">
        <v>2816</v>
      </c>
      <c r="P1692" s="16">
        <v>10500000</v>
      </c>
      <c r="Q1692" s="17" t="str">
        <f>IF(AND(Table4[[#This Row],[Age]]&lt;=28,Table4[[#This Row],[Prefered foot]]="left",Table4[[#This Row],[Value]]&lt;10000000),"candidate","rejected")</f>
        <v>rejected</v>
      </c>
      <c r="R1692" s="17" t="str">
        <f>IF(OR(Table4[[#This Row],[Age]]&lt;=21,Table4[[#This Row],[Rating]]&gt;=85,Table4[[#This Row],[Height (cm)]]&gt;=187),"minimum","")</f>
        <v/>
      </c>
    </row>
    <row r="1693" spans="10:18" x14ac:dyDescent="0.25">
      <c r="J1693" t="s">
        <v>1524</v>
      </c>
      <c r="K1693">
        <v>35</v>
      </c>
      <c r="L1693">
        <v>74</v>
      </c>
      <c r="M1693">
        <v>186</v>
      </c>
      <c r="N1693">
        <v>82</v>
      </c>
      <c r="O1693" t="s">
        <v>2816</v>
      </c>
      <c r="P1693" s="16">
        <v>1100000</v>
      </c>
      <c r="Q1693" s="17" t="str">
        <f>IF(AND(Table4[[#This Row],[Age]]&lt;=28,Table4[[#This Row],[Prefered foot]]="left",Table4[[#This Row],[Value]]&lt;10000000),"candidate","rejected")</f>
        <v>rejected</v>
      </c>
      <c r="R1693" s="17" t="str">
        <f>IF(OR(Table4[[#This Row],[Age]]&lt;=21,Table4[[#This Row],[Rating]]&gt;=85,Table4[[#This Row],[Height (cm)]]&gt;=187),"minimum","")</f>
        <v/>
      </c>
    </row>
    <row r="1694" spans="10:18" x14ac:dyDescent="0.25">
      <c r="J1694" t="s">
        <v>1525</v>
      </c>
      <c r="K1694">
        <v>35</v>
      </c>
      <c r="L1694">
        <v>84</v>
      </c>
      <c r="M1694">
        <v>180</v>
      </c>
      <c r="N1694">
        <v>69</v>
      </c>
      <c r="O1694" t="s">
        <v>2817</v>
      </c>
      <c r="P1694" s="16">
        <v>17500000</v>
      </c>
      <c r="Q1694" s="17" t="str">
        <f>IF(AND(Table4[[#This Row],[Age]]&lt;=28,Table4[[#This Row],[Prefered foot]]="left",Table4[[#This Row],[Value]]&lt;10000000),"candidate","rejected")</f>
        <v>rejected</v>
      </c>
      <c r="R1694" s="17" t="str">
        <f>IF(OR(Table4[[#This Row],[Age]]&lt;=21,Table4[[#This Row],[Rating]]&gt;=85,Table4[[#This Row],[Height (cm)]]&gt;=187),"minimum","")</f>
        <v/>
      </c>
    </row>
    <row r="1695" spans="10:18" x14ac:dyDescent="0.25">
      <c r="J1695" t="s">
        <v>1526</v>
      </c>
      <c r="K1695">
        <v>32</v>
      </c>
      <c r="L1695">
        <v>74</v>
      </c>
      <c r="M1695">
        <v>190</v>
      </c>
      <c r="N1695">
        <v>83</v>
      </c>
      <c r="O1695" t="s">
        <v>2816</v>
      </c>
      <c r="P1695" s="16">
        <v>3400000</v>
      </c>
      <c r="Q1695" s="17" t="str">
        <f>IF(AND(Table4[[#This Row],[Age]]&lt;=28,Table4[[#This Row],[Prefered foot]]="left",Table4[[#This Row],[Value]]&lt;10000000),"candidate","rejected")</f>
        <v>rejected</v>
      </c>
      <c r="R1695" s="17" t="str">
        <f>IF(OR(Table4[[#This Row],[Age]]&lt;=21,Table4[[#This Row],[Rating]]&gt;=85,Table4[[#This Row],[Height (cm)]]&gt;=187),"minimum","")</f>
        <v>minimum</v>
      </c>
    </row>
    <row r="1696" spans="10:18" x14ac:dyDescent="0.25">
      <c r="J1696" t="s">
        <v>1527</v>
      </c>
      <c r="K1696">
        <v>34</v>
      </c>
      <c r="L1696">
        <v>80</v>
      </c>
      <c r="M1696">
        <v>192</v>
      </c>
      <c r="N1696">
        <v>83</v>
      </c>
      <c r="O1696" t="s">
        <v>2816</v>
      </c>
      <c r="P1696" s="16">
        <v>10500000</v>
      </c>
      <c r="Q1696" s="17" t="str">
        <f>IF(AND(Table4[[#This Row],[Age]]&lt;=28,Table4[[#This Row],[Prefered foot]]="left",Table4[[#This Row],[Value]]&lt;10000000),"candidate","rejected")</f>
        <v>rejected</v>
      </c>
      <c r="R1696" s="17" t="str">
        <f>IF(OR(Table4[[#This Row],[Age]]&lt;=21,Table4[[#This Row],[Rating]]&gt;=85,Table4[[#This Row],[Height (cm)]]&gt;=187),"minimum","")</f>
        <v>minimum</v>
      </c>
    </row>
    <row r="1697" spans="10:18" x14ac:dyDescent="0.25">
      <c r="J1697" t="s">
        <v>1528</v>
      </c>
      <c r="K1697">
        <v>33</v>
      </c>
      <c r="L1697">
        <v>80</v>
      </c>
      <c r="M1697">
        <v>183</v>
      </c>
      <c r="N1697">
        <v>70</v>
      </c>
      <c r="O1697" t="s">
        <v>2816</v>
      </c>
      <c r="P1697" s="16">
        <v>10000000</v>
      </c>
      <c r="Q1697" s="17" t="str">
        <f>IF(AND(Table4[[#This Row],[Age]]&lt;=28,Table4[[#This Row],[Prefered foot]]="left",Table4[[#This Row],[Value]]&lt;10000000),"candidate","rejected")</f>
        <v>rejected</v>
      </c>
      <c r="R1697" s="17" t="str">
        <f>IF(OR(Table4[[#This Row],[Age]]&lt;=21,Table4[[#This Row],[Rating]]&gt;=85,Table4[[#This Row],[Height (cm)]]&gt;=187),"minimum","")</f>
        <v/>
      </c>
    </row>
    <row r="1698" spans="10:18" x14ac:dyDescent="0.25">
      <c r="J1698" t="s">
        <v>1529</v>
      </c>
      <c r="K1698">
        <v>33</v>
      </c>
      <c r="L1698">
        <v>72</v>
      </c>
      <c r="M1698">
        <v>186</v>
      </c>
      <c r="N1698">
        <v>77</v>
      </c>
      <c r="O1698" t="s">
        <v>2816</v>
      </c>
      <c r="P1698" s="16">
        <v>0</v>
      </c>
      <c r="Q1698" s="17" t="str">
        <f>IF(AND(Table4[[#This Row],[Age]]&lt;=28,Table4[[#This Row],[Prefered foot]]="left",Table4[[#This Row],[Value]]&lt;10000000),"candidate","rejected")</f>
        <v>rejected</v>
      </c>
      <c r="R1698" s="17" t="str">
        <f>IF(OR(Table4[[#This Row],[Age]]&lt;=21,Table4[[#This Row],[Rating]]&gt;=85,Table4[[#This Row],[Height (cm)]]&gt;=187),"minimum","")</f>
        <v/>
      </c>
    </row>
    <row r="1699" spans="10:18" x14ac:dyDescent="0.25">
      <c r="J1699" t="s">
        <v>1530</v>
      </c>
      <c r="K1699">
        <v>32</v>
      </c>
      <c r="L1699">
        <v>83</v>
      </c>
      <c r="M1699">
        <v>183</v>
      </c>
      <c r="N1699">
        <v>80</v>
      </c>
      <c r="O1699" t="s">
        <v>2816</v>
      </c>
      <c r="P1699" s="16">
        <v>28500000</v>
      </c>
      <c r="Q1699" s="17" t="str">
        <f>IF(AND(Table4[[#This Row],[Age]]&lt;=28,Table4[[#This Row],[Prefered foot]]="left",Table4[[#This Row],[Value]]&lt;10000000),"candidate","rejected")</f>
        <v>rejected</v>
      </c>
      <c r="R1699" s="17" t="str">
        <f>IF(OR(Table4[[#This Row],[Age]]&lt;=21,Table4[[#This Row],[Rating]]&gt;=85,Table4[[#This Row],[Height (cm)]]&gt;=187),"minimum","")</f>
        <v/>
      </c>
    </row>
    <row r="1700" spans="10:18" x14ac:dyDescent="0.25">
      <c r="J1700" t="s">
        <v>1531</v>
      </c>
      <c r="K1700">
        <v>33</v>
      </c>
      <c r="L1700">
        <v>71</v>
      </c>
      <c r="M1700">
        <v>175</v>
      </c>
      <c r="N1700">
        <v>68</v>
      </c>
      <c r="O1700" t="s">
        <v>2816</v>
      </c>
      <c r="P1700" s="16">
        <v>1200000</v>
      </c>
      <c r="Q1700" s="17" t="str">
        <f>IF(AND(Table4[[#This Row],[Age]]&lt;=28,Table4[[#This Row],[Prefered foot]]="left",Table4[[#This Row],[Value]]&lt;10000000),"candidate","rejected")</f>
        <v>rejected</v>
      </c>
      <c r="R1700" s="17" t="str">
        <f>IF(OR(Table4[[#This Row],[Age]]&lt;=21,Table4[[#This Row],[Rating]]&gt;=85,Table4[[#This Row],[Height (cm)]]&gt;=187),"minimum","")</f>
        <v/>
      </c>
    </row>
    <row r="1701" spans="10:18" x14ac:dyDescent="0.25">
      <c r="J1701" t="s">
        <v>1532</v>
      </c>
      <c r="K1701">
        <v>33</v>
      </c>
      <c r="L1701">
        <v>80</v>
      </c>
      <c r="M1701">
        <v>180</v>
      </c>
      <c r="N1701">
        <v>85</v>
      </c>
      <c r="O1701" t="s">
        <v>2817</v>
      </c>
      <c r="P1701" s="16">
        <v>13000000</v>
      </c>
      <c r="Q1701" s="17" t="str">
        <f>IF(AND(Table4[[#This Row],[Age]]&lt;=28,Table4[[#This Row],[Prefered foot]]="left",Table4[[#This Row],[Value]]&lt;10000000),"candidate","rejected")</f>
        <v>rejected</v>
      </c>
      <c r="R1701" s="17" t="str">
        <f>IF(OR(Table4[[#This Row],[Age]]&lt;=21,Table4[[#This Row],[Rating]]&gt;=85,Table4[[#This Row],[Height (cm)]]&gt;=187),"minimum","")</f>
        <v/>
      </c>
    </row>
    <row r="1702" spans="10:18" x14ac:dyDescent="0.25">
      <c r="J1702" t="s">
        <v>1250</v>
      </c>
      <c r="K1702">
        <v>32</v>
      </c>
      <c r="L1702">
        <v>80</v>
      </c>
      <c r="M1702">
        <v>189</v>
      </c>
      <c r="N1702">
        <v>86</v>
      </c>
      <c r="O1702" t="s">
        <v>2816</v>
      </c>
      <c r="P1702" s="16">
        <v>17000000</v>
      </c>
      <c r="Q1702" s="17" t="str">
        <f>IF(AND(Table4[[#This Row],[Age]]&lt;=28,Table4[[#This Row],[Prefered foot]]="left",Table4[[#This Row],[Value]]&lt;10000000),"candidate","rejected")</f>
        <v>rejected</v>
      </c>
      <c r="R1702" s="17" t="str">
        <f>IF(OR(Table4[[#This Row],[Age]]&lt;=21,Table4[[#This Row],[Rating]]&gt;=85,Table4[[#This Row],[Height (cm)]]&gt;=187),"minimum","")</f>
        <v>minimum</v>
      </c>
    </row>
    <row r="1703" spans="10:18" x14ac:dyDescent="0.25">
      <c r="J1703" t="s">
        <v>1533</v>
      </c>
      <c r="K1703">
        <v>32</v>
      </c>
      <c r="L1703">
        <v>77</v>
      </c>
      <c r="M1703">
        <v>180</v>
      </c>
      <c r="N1703">
        <v>80</v>
      </c>
      <c r="O1703" t="s">
        <v>2817</v>
      </c>
      <c r="P1703" s="16">
        <v>7000000</v>
      </c>
      <c r="Q1703" s="17" t="str">
        <f>IF(AND(Table4[[#This Row],[Age]]&lt;=28,Table4[[#This Row],[Prefered foot]]="left",Table4[[#This Row],[Value]]&lt;10000000),"candidate","rejected")</f>
        <v>rejected</v>
      </c>
      <c r="R1703" s="17" t="str">
        <f>IF(OR(Table4[[#This Row],[Age]]&lt;=21,Table4[[#This Row],[Rating]]&gt;=85,Table4[[#This Row],[Height (cm)]]&gt;=187),"minimum","")</f>
        <v/>
      </c>
    </row>
    <row r="1704" spans="10:18" x14ac:dyDescent="0.25">
      <c r="J1704" t="s">
        <v>1534</v>
      </c>
      <c r="K1704">
        <v>31</v>
      </c>
      <c r="L1704">
        <v>75</v>
      </c>
      <c r="M1704">
        <v>191</v>
      </c>
      <c r="N1704">
        <v>92</v>
      </c>
      <c r="O1704" t="s">
        <v>2816</v>
      </c>
      <c r="P1704" s="16">
        <v>4800000</v>
      </c>
      <c r="Q1704" s="17" t="str">
        <f>IF(AND(Table4[[#This Row],[Age]]&lt;=28,Table4[[#This Row],[Prefered foot]]="left",Table4[[#This Row],[Value]]&lt;10000000),"candidate","rejected")</f>
        <v>rejected</v>
      </c>
      <c r="R1704" s="17" t="str">
        <f>IF(OR(Table4[[#This Row],[Age]]&lt;=21,Table4[[#This Row],[Rating]]&gt;=85,Table4[[#This Row],[Height (cm)]]&gt;=187),"minimum","")</f>
        <v>minimum</v>
      </c>
    </row>
    <row r="1705" spans="10:18" x14ac:dyDescent="0.25">
      <c r="J1705" t="s">
        <v>1535</v>
      </c>
      <c r="K1705">
        <v>32</v>
      </c>
      <c r="L1705">
        <v>81</v>
      </c>
      <c r="M1705">
        <v>175</v>
      </c>
      <c r="N1705">
        <v>73</v>
      </c>
      <c r="O1705" t="s">
        <v>2816</v>
      </c>
      <c r="P1705" s="16">
        <v>21000000</v>
      </c>
      <c r="Q1705" s="17" t="str">
        <f>IF(AND(Table4[[#This Row],[Age]]&lt;=28,Table4[[#This Row],[Prefered foot]]="left",Table4[[#This Row],[Value]]&lt;10000000),"candidate","rejected")</f>
        <v>rejected</v>
      </c>
      <c r="R1705" s="17" t="str">
        <f>IF(OR(Table4[[#This Row],[Age]]&lt;=21,Table4[[#This Row],[Rating]]&gt;=85,Table4[[#This Row],[Height (cm)]]&gt;=187),"minimum","")</f>
        <v/>
      </c>
    </row>
    <row r="1706" spans="10:18" x14ac:dyDescent="0.25">
      <c r="J1706" t="s">
        <v>1536</v>
      </c>
      <c r="K1706">
        <v>32</v>
      </c>
      <c r="L1706">
        <v>74</v>
      </c>
      <c r="M1706">
        <v>188</v>
      </c>
      <c r="N1706">
        <v>77</v>
      </c>
      <c r="O1706" t="s">
        <v>2816</v>
      </c>
      <c r="P1706" s="16">
        <v>2700000</v>
      </c>
      <c r="Q1706" s="17" t="str">
        <f>IF(AND(Table4[[#This Row],[Age]]&lt;=28,Table4[[#This Row],[Prefered foot]]="left",Table4[[#This Row],[Value]]&lt;10000000),"candidate","rejected")</f>
        <v>rejected</v>
      </c>
      <c r="R1706" s="17" t="str">
        <f>IF(OR(Table4[[#This Row],[Age]]&lt;=21,Table4[[#This Row],[Rating]]&gt;=85,Table4[[#This Row],[Height (cm)]]&gt;=187),"minimum","")</f>
        <v>minimum</v>
      </c>
    </row>
    <row r="1707" spans="10:18" x14ac:dyDescent="0.25">
      <c r="J1707" t="s">
        <v>1537</v>
      </c>
      <c r="K1707">
        <v>33</v>
      </c>
      <c r="L1707">
        <v>80</v>
      </c>
      <c r="M1707">
        <v>171</v>
      </c>
      <c r="N1707">
        <v>67</v>
      </c>
      <c r="O1707" t="s">
        <v>2816</v>
      </c>
      <c r="P1707" s="16">
        <v>13000000</v>
      </c>
      <c r="Q1707" s="17" t="str">
        <f>IF(AND(Table4[[#This Row],[Age]]&lt;=28,Table4[[#This Row],[Prefered foot]]="left",Table4[[#This Row],[Value]]&lt;10000000),"candidate","rejected")</f>
        <v>rejected</v>
      </c>
      <c r="R1707" s="17" t="str">
        <f>IF(OR(Table4[[#This Row],[Age]]&lt;=21,Table4[[#This Row],[Rating]]&gt;=85,Table4[[#This Row],[Height (cm)]]&gt;=187),"minimum","")</f>
        <v/>
      </c>
    </row>
    <row r="1708" spans="10:18" x14ac:dyDescent="0.25">
      <c r="J1708" t="s">
        <v>1538</v>
      </c>
      <c r="K1708">
        <v>32</v>
      </c>
      <c r="L1708">
        <v>80</v>
      </c>
      <c r="M1708">
        <v>163</v>
      </c>
      <c r="N1708">
        <v>59</v>
      </c>
      <c r="O1708" t="s">
        <v>2816</v>
      </c>
      <c r="P1708" s="16">
        <v>16500000</v>
      </c>
      <c r="Q1708" s="17" t="str">
        <f>IF(AND(Table4[[#This Row],[Age]]&lt;=28,Table4[[#This Row],[Prefered foot]]="left",Table4[[#This Row],[Value]]&lt;10000000),"candidate","rejected")</f>
        <v>rejected</v>
      </c>
      <c r="R1708" s="17" t="str">
        <f>IF(OR(Table4[[#This Row],[Age]]&lt;=21,Table4[[#This Row],[Rating]]&gt;=85,Table4[[#This Row],[Height (cm)]]&gt;=187),"minimum","")</f>
        <v/>
      </c>
    </row>
    <row r="1709" spans="10:18" x14ac:dyDescent="0.25">
      <c r="J1709" t="s">
        <v>1459</v>
      </c>
      <c r="K1709">
        <v>32</v>
      </c>
      <c r="L1709">
        <v>79</v>
      </c>
      <c r="M1709">
        <v>179</v>
      </c>
      <c r="N1709">
        <v>79</v>
      </c>
      <c r="O1709" t="s">
        <v>2816</v>
      </c>
      <c r="P1709" s="16">
        <v>14000000</v>
      </c>
      <c r="Q1709" s="17" t="str">
        <f>IF(AND(Table4[[#This Row],[Age]]&lt;=28,Table4[[#This Row],[Prefered foot]]="left",Table4[[#This Row],[Value]]&lt;10000000),"candidate","rejected")</f>
        <v>rejected</v>
      </c>
      <c r="R1709" s="17" t="str">
        <f>IF(OR(Table4[[#This Row],[Age]]&lt;=21,Table4[[#This Row],[Rating]]&gt;=85,Table4[[#This Row],[Height (cm)]]&gt;=187),"minimum","")</f>
        <v/>
      </c>
    </row>
    <row r="1710" spans="10:18" x14ac:dyDescent="0.25">
      <c r="J1710" t="s">
        <v>1460</v>
      </c>
      <c r="K1710">
        <v>32</v>
      </c>
      <c r="L1710">
        <v>80</v>
      </c>
      <c r="M1710">
        <v>198</v>
      </c>
      <c r="N1710">
        <v>103</v>
      </c>
      <c r="O1710" t="s">
        <v>2816</v>
      </c>
      <c r="P1710" s="16">
        <v>10500000</v>
      </c>
      <c r="Q1710" s="17" t="str">
        <f>IF(AND(Table4[[#This Row],[Age]]&lt;=28,Table4[[#This Row],[Prefered foot]]="left",Table4[[#This Row],[Value]]&lt;10000000),"candidate","rejected")</f>
        <v>rejected</v>
      </c>
      <c r="R1710" s="17" t="str">
        <f>IF(OR(Table4[[#This Row],[Age]]&lt;=21,Table4[[#This Row],[Rating]]&gt;=85,Table4[[#This Row],[Height (cm)]]&gt;=187),"minimum","")</f>
        <v>minimum</v>
      </c>
    </row>
    <row r="1711" spans="10:18" x14ac:dyDescent="0.25">
      <c r="J1711" t="s">
        <v>1539</v>
      </c>
      <c r="K1711">
        <v>21</v>
      </c>
      <c r="L1711">
        <v>73</v>
      </c>
      <c r="M1711">
        <v>182</v>
      </c>
      <c r="N1711">
        <v>67</v>
      </c>
      <c r="O1711" t="s">
        <v>2817</v>
      </c>
      <c r="P1711" s="16">
        <v>5000000</v>
      </c>
      <c r="Q1711" s="17" t="str">
        <f>IF(AND(Table4[[#This Row],[Age]]&lt;=28,Table4[[#This Row],[Prefered foot]]="left",Table4[[#This Row],[Value]]&lt;10000000),"candidate","rejected")</f>
        <v>candidate</v>
      </c>
      <c r="R1711" s="17" t="str">
        <f>IF(OR(Table4[[#This Row],[Age]]&lt;=21,Table4[[#This Row],[Rating]]&gt;=85,Table4[[#This Row],[Height (cm)]]&gt;=187),"minimum","")</f>
        <v>minimum</v>
      </c>
    </row>
    <row r="1712" spans="10:18" x14ac:dyDescent="0.25">
      <c r="J1712" t="s">
        <v>1540</v>
      </c>
      <c r="K1712">
        <v>18</v>
      </c>
      <c r="L1712">
        <v>64</v>
      </c>
      <c r="M1712">
        <v>185</v>
      </c>
      <c r="N1712">
        <v>78</v>
      </c>
      <c r="O1712" t="s">
        <v>2817</v>
      </c>
      <c r="P1712" s="16">
        <v>1600000</v>
      </c>
      <c r="Q1712" s="17" t="str">
        <f>IF(AND(Table4[[#This Row],[Age]]&lt;=28,Table4[[#This Row],[Prefered foot]]="left",Table4[[#This Row],[Value]]&lt;10000000),"candidate","rejected")</f>
        <v>candidate</v>
      </c>
      <c r="R1712" s="17" t="str">
        <f>IF(OR(Table4[[#This Row],[Age]]&lt;=21,Table4[[#This Row],[Rating]]&gt;=85,Table4[[#This Row],[Height (cm)]]&gt;=187),"minimum","")</f>
        <v>minimum</v>
      </c>
    </row>
    <row r="1713" spans="10:18" x14ac:dyDescent="0.25">
      <c r="J1713" t="s">
        <v>1541</v>
      </c>
      <c r="K1713">
        <v>20</v>
      </c>
      <c r="L1713">
        <v>67</v>
      </c>
      <c r="M1713">
        <v>187</v>
      </c>
      <c r="N1713">
        <v>79</v>
      </c>
      <c r="O1713" t="s">
        <v>2817</v>
      </c>
      <c r="P1713" s="16">
        <v>2300000</v>
      </c>
      <c r="Q1713" s="17" t="str">
        <f>IF(AND(Table4[[#This Row],[Age]]&lt;=28,Table4[[#This Row],[Prefered foot]]="left",Table4[[#This Row],[Value]]&lt;10000000),"candidate","rejected")</f>
        <v>candidate</v>
      </c>
      <c r="R1713" s="17" t="str">
        <f>IF(OR(Table4[[#This Row],[Age]]&lt;=21,Table4[[#This Row],[Rating]]&gt;=85,Table4[[#This Row],[Height (cm)]]&gt;=187),"minimum","")</f>
        <v>minimum</v>
      </c>
    </row>
    <row r="1714" spans="10:18" x14ac:dyDescent="0.25">
      <c r="J1714" t="s">
        <v>1542</v>
      </c>
      <c r="K1714">
        <v>18</v>
      </c>
      <c r="L1714">
        <v>71</v>
      </c>
      <c r="M1714">
        <v>180</v>
      </c>
      <c r="N1714">
        <v>66</v>
      </c>
      <c r="O1714" t="s">
        <v>2817</v>
      </c>
      <c r="P1714" s="16">
        <v>4400000</v>
      </c>
      <c r="Q1714" s="17" t="str">
        <f>IF(AND(Table4[[#This Row],[Age]]&lt;=28,Table4[[#This Row],[Prefered foot]]="left",Table4[[#This Row],[Value]]&lt;10000000),"candidate","rejected")</f>
        <v>candidate</v>
      </c>
      <c r="R1714" s="17" t="str">
        <f>IF(OR(Table4[[#This Row],[Age]]&lt;=21,Table4[[#This Row],[Rating]]&gt;=85,Table4[[#This Row],[Height (cm)]]&gt;=187),"minimum","")</f>
        <v>minimum</v>
      </c>
    </row>
    <row r="1715" spans="10:18" x14ac:dyDescent="0.25">
      <c r="J1715" t="s">
        <v>1543</v>
      </c>
      <c r="K1715">
        <v>18</v>
      </c>
      <c r="L1715">
        <v>62</v>
      </c>
      <c r="M1715">
        <v>180</v>
      </c>
      <c r="N1715">
        <v>71</v>
      </c>
      <c r="O1715" t="s">
        <v>2816</v>
      </c>
      <c r="P1715" s="16">
        <v>975000</v>
      </c>
      <c r="Q1715" s="17" t="str">
        <f>IF(AND(Table4[[#This Row],[Age]]&lt;=28,Table4[[#This Row],[Prefered foot]]="left",Table4[[#This Row],[Value]]&lt;10000000),"candidate","rejected")</f>
        <v>rejected</v>
      </c>
      <c r="R1715" s="17" t="str">
        <f>IF(OR(Table4[[#This Row],[Age]]&lt;=21,Table4[[#This Row],[Rating]]&gt;=85,Table4[[#This Row],[Height (cm)]]&gt;=187),"minimum","")</f>
        <v>minimum</v>
      </c>
    </row>
    <row r="1716" spans="10:18" x14ac:dyDescent="0.25">
      <c r="J1716" t="s">
        <v>1544</v>
      </c>
      <c r="K1716">
        <v>18</v>
      </c>
      <c r="L1716">
        <v>60</v>
      </c>
      <c r="M1716">
        <v>178</v>
      </c>
      <c r="N1716">
        <v>65</v>
      </c>
      <c r="O1716" t="s">
        <v>2817</v>
      </c>
      <c r="P1716" s="16">
        <v>775000</v>
      </c>
      <c r="Q1716" s="17" t="str">
        <f>IF(AND(Table4[[#This Row],[Age]]&lt;=28,Table4[[#This Row],[Prefered foot]]="left",Table4[[#This Row],[Value]]&lt;10000000),"candidate","rejected")</f>
        <v>candidate</v>
      </c>
      <c r="R1716" s="17" t="str">
        <f>IF(OR(Table4[[#This Row],[Age]]&lt;=21,Table4[[#This Row],[Rating]]&gt;=85,Table4[[#This Row],[Height (cm)]]&gt;=187),"minimum","")</f>
        <v>minimum</v>
      </c>
    </row>
    <row r="1717" spans="10:18" x14ac:dyDescent="0.25">
      <c r="J1717" t="s">
        <v>1545</v>
      </c>
      <c r="K1717">
        <v>20</v>
      </c>
      <c r="L1717">
        <v>72</v>
      </c>
      <c r="M1717">
        <v>183</v>
      </c>
      <c r="N1717">
        <v>82</v>
      </c>
      <c r="O1717" t="s">
        <v>2816</v>
      </c>
      <c r="P1717" s="16">
        <v>4800000</v>
      </c>
      <c r="Q1717" s="17" t="str">
        <f>IF(AND(Table4[[#This Row],[Age]]&lt;=28,Table4[[#This Row],[Prefered foot]]="left",Table4[[#This Row],[Value]]&lt;10000000),"candidate","rejected")</f>
        <v>rejected</v>
      </c>
      <c r="R1717" s="17" t="str">
        <f>IF(OR(Table4[[#This Row],[Age]]&lt;=21,Table4[[#This Row],[Rating]]&gt;=85,Table4[[#This Row],[Height (cm)]]&gt;=187),"minimum","")</f>
        <v>minimum</v>
      </c>
    </row>
    <row r="1718" spans="10:18" x14ac:dyDescent="0.25">
      <c r="J1718" t="s">
        <v>1546</v>
      </c>
      <c r="K1718">
        <v>19</v>
      </c>
      <c r="L1718">
        <v>68</v>
      </c>
      <c r="M1718">
        <v>183</v>
      </c>
      <c r="N1718">
        <v>57</v>
      </c>
      <c r="O1718" t="s">
        <v>2817</v>
      </c>
      <c r="P1718" s="16">
        <v>2500000</v>
      </c>
      <c r="Q1718" s="17" t="str">
        <f>IF(AND(Table4[[#This Row],[Age]]&lt;=28,Table4[[#This Row],[Prefered foot]]="left",Table4[[#This Row],[Value]]&lt;10000000),"candidate","rejected")</f>
        <v>candidate</v>
      </c>
      <c r="R1718" s="17" t="str">
        <f>IF(OR(Table4[[#This Row],[Age]]&lt;=21,Table4[[#This Row],[Rating]]&gt;=85,Table4[[#This Row],[Height (cm)]]&gt;=187),"minimum","")</f>
        <v>minimum</v>
      </c>
    </row>
    <row r="1719" spans="10:18" x14ac:dyDescent="0.25">
      <c r="J1719" t="s">
        <v>1547</v>
      </c>
      <c r="K1719">
        <v>20</v>
      </c>
      <c r="L1719">
        <v>59</v>
      </c>
      <c r="M1719">
        <v>177</v>
      </c>
      <c r="N1719">
        <v>74</v>
      </c>
      <c r="O1719" t="s">
        <v>2816</v>
      </c>
      <c r="P1719" s="16">
        <v>500000</v>
      </c>
      <c r="Q1719" s="17" t="str">
        <f>IF(AND(Table4[[#This Row],[Age]]&lt;=28,Table4[[#This Row],[Prefered foot]]="left",Table4[[#This Row],[Value]]&lt;10000000),"candidate","rejected")</f>
        <v>rejected</v>
      </c>
      <c r="R1719" s="17" t="str">
        <f>IF(OR(Table4[[#This Row],[Age]]&lt;=21,Table4[[#This Row],[Rating]]&gt;=85,Table4[[#This Row],[Height (cm)]]&gt;=187),"minimum","")</f>
        <v>minimum</v>
      </c>
    </row>
    <row r="1720" spans="10:18" x14ac:dyDescent="0.25">
      <c r="J1720" t="s">
        <v>1548</v>
      </c>
      <c r="K1720">
        <v>19</v>
      </c>
      <c r="L1720">
        <v>67</v>
      </c>
      <c r="M1720">
        <v>175</v>
      </c>
      <c r="N1720">
        <v>70</v>
      </c>
      <c r="O1720" t="s">
        <v>2816</v>
      </c>
      <c r="P1720" s="16">
        <v>2400000</v>
      </c>
      <c r="Q1720" s="17" t="str">
        <f>IF(AND(Table4[[#This Row],[Age]]&lt;=28,Table4[[#This Row],[Prefered foot]]="left",Table4[[#This Row],[Value]]&lt;10000000),"candidate","rejected")</f>
        <v>rejected</v>
      </c>
      <c r="R1720" s="17" t="str">
        <f>IF(OR(Table4[[#This Row],[Age]]&lt;=21,Table4[[#This Row],[Rating]]&gt;=85,Table4[[#This Row],[Height (cm)]]&gt;=187),"minimum","")</f>
        <v>minimum</v>
      </c>
    </row>
    <row r="1721" spans="10:18" x14ac:dyDescent="0.25">
      <c r="J1721" t="s">
        <v>1549</v>
      </c>
      <c r="K1721">
        <v>21</v>
      </c>
      <c r="L1721">
        <v>71</v>
      </c>
      <c r="M1721">
        <v>180</v>
      </c>
      <c r="N1721">
        <v>80</v>
      </c>
      <c r="O1721" t="s">
        <v>2816</v>
      </c>
      <c r="P1721" s="16">
        <v>3900000</v>
      </c>
      <c r="Q1721" s="17" t="str">
        <f>IF(AND(Table4[[#This Row],[Age]]&lt;=28,Table4[[#This Row],[Prefered foot]]="left",Table4[[#This Row],[Value]]&lt;10000000),"candidate","rejected")</f>
        <v>rejected</v>
      </c>
      <c r="R1721" s="17" t="str">
        <f>IF(OR(Table4[[#This Row],[Age]]&lt;=21,Table4[[#This Row],[Rating]]&gt;=85,Table4[[#This Row],[Height (cm)]]&gt;=187),"minimum","")</f>
        <v>minimum</v>
      </c>
    </row>
    <row r="1722" spans="10:18" x14ac:dyDescent="0.25">
      <c r="J1722" t="s">
        <v>1550</v>
      </c>
      <c r="K1722">
        <v>17</v>
      </c>
      <c r="L1722">
        <v>62</v>
      </c>
      <c r="M1722">
        <v>175</v>
      </c>
      <c r="N1722">
        <v>65</v>
      </c>
      <c r="O1722" t="s">
        <v>2816</v>
      </c>
      <c r="P1722" s="16">
        <v>1200000</v>
      </c>
      <c r="Q1722" s="17" t="str">
        <f>IF(AND(Table4[[#This Row],[Age]]&lt;=28,Table4[[#This Row],[Prefered foot]]="left",Table4[[#This Row],[Value]]&lt;10000000),"candidate","rejected")</f>
        <v>rejected</v>
      </c>
      <c r="R1722" s="17" t="str">
        <f>IF(OR(Table4[[#This Row],[Age]]&lt;=21,Table4[[#This Row],[Rating]]&gt;=85,Table4[[#This Row],[Height (cm)]]&gt;=187),"minimum","")</f>
        <v>minimum</v>
      </c>
    </row>
    <row r="1723" spans="10:18" x14ac:dyDescent="0.25">
      <c r="J1723" t="s">
        <v>1296</v>
      </c>
      <c r="K1723">
        <v>18</v>
      </c>
      <c r="L1723">
        <v>66</v>
      </c>
      <c r="M1723">
        <v>185</v>
      </c>
      <c r="N1723">
        <v>83</v>
      </c>
      <c r="O1723" t="s">
        <v>2816</v>
      </c>
      <c r="P1723" s="16">
        <v>2200000</v>
      </c>
      <c r="Q1723" s="17" t="str">
        <f>IF(AND(Table4[[#This Row],[Age]]&lt;=28,Table4[[#This Row],[Prefered foot]]="left",Table4[[#This Row],[Value]]&lt;10000000),"candidate","rejected")</f>
        <v>rejected</v>
      </c>
      <c r="R1723" s="17" t="str">
        <f>IF(OR(Table4[[#This Row],[Age]]&lt;=21,Table4[[#This Row],[Rating]]&gt;=85,Table4[[#This Row],[Height (cm)]]&gt;=187),"minimum","")</f>
        <v>minimum</v>
      </c>
    </row>
    <row r="1724" spans="10:18" x14ac:dyDescent="0.25">
      <c r="J1724" t="s">
        <v>1551</v>
      </c>
      <c r="K1724">
        <v>18</v>
      </c>
      <c r="L1724">
        <v>63</v>
      </c>
      <c r="M1724">
        <v>190</v>
      </c>
      <c r="N1724">
        <v>77</v>
      </c>
      <c r="O1724" t="s">
        <v>2817</v>
      </c>
      <c r="P1724" s="16">
        <v>1100000</v>
      </c>
      <c r="Q1724" s="17" t="str">
        <f>IF(AND(Table4[[#This Row],[Age]]&lt;=28,Table4[[#This Row],[Prefered foot]]="left",Table4[[#This Row],[Value]]&lt;10000000),"candidate","rejected")</f>
        <v>candidate</v>
      </c>
      <c r="R1724" s="17" t="str">
        <f>IF(OR(Table4[[#This Row],[Age]]&lt;=21,Table4[[#This Row],[Rating]]&gt;=85,Table4[[#This Row],[Height (cm)]]&gt;=187),"minimum","")</f>
        <v>minimum</v>
      </c>
    </row>
    <row r="1725" spans="10:18" x14ac:dyDescent="0.25">
      <c r="J1725" t="s">
        <v>1552</v>
      </c>
      <c r="K1725">
        <v>18</v>
      </c>
      <c r="L1725">
        <v>66</v>
      </c>
      <c r="M1725">
        <v>191</v>
      </c>
      <c r="N1725">
        <v>74</v>
      </c>
      <c r="O1725" t="s">
        <v>2816</v>
      </c>
      <c r="P1725" s="16">
        <v>2000000</v>
      </c>
      <c r="Q1725" s="17" t="str">
        <f>IF(AND(Table4[[#This Row],[Age]]&lt;=28,Table4[[#This Row],[Prefered foot]]="left",Table4[[#This Row],[Value]]&lt;10000000),"candidate","rejected")</f>
        <v>rejected</v>
      </c>
      <c r="R1725" s="17" t="str">
        <f>IF(OR(Table4[[#This Row],[Age]]&lt;=21,Table4[[#This Row],[Rating]]&gt;=85,Table4[[#This Row],[Height (cm)]]&gt;=187),"minimum","")</f>
        <v>minimum</v>
      </c>
    </row>
    <row r="1726" spans="10:18" x14ac:dyDescent="0.25">
      <c r="J1726" t="s">
        <v>1553</v>
      </c>
      <c r="K1726">
        <v>17</v>
      </c>
      <c r="L1726">
        <v>56</v>
      </c>
      <c r="M1726">
        <v>185</v>
      </c>
      <c r="N1726">
        <v>72</v>
      </c>
      <c r="O1726" t="s">
        <v>2816</v>
      </c>
      <c r="P1726" s="16">
        <v>450000</v>
      </c>
      <c r="Q1726" s="17" t="str">
        <f>IF(AND(Table4[[#This Row],[Age]]&lt;=28,Table4[[#This Row],[Prefered foot]]="left",Table4[[#This Row],[Value]]&lt;10000000),"candidate","rejected")</f>
        <v>rejected</v>
      </c>
      <c r="R1726" s="17" t="str">
        <f>IF(OR(Table4[[#This Row],[Age]]&lt;=21,Table4[[#This Row],[Rating]]&gt;=85,Table4[[#This Row],[Height (cm)]]&gt;=187),"minimum","")</f>
        <v>minimum</v>
      </c>
    </row>
    <row r="1727" spans="10:18" x14ac:dyDescent="0.25">
      <c r="J1727" t="s">
        <v>1554</v>
      </c>
      <c r="K1727">
        <v>18</v>
      </c>
      <c r="L1727">
        <v>68</v>
      </c>
      <c r="M1727">
        <v>177</v>
      </c>
      <c r="N1727">
        <v>71</v>
      </c>
      <c r="O1727" t="s">
        <v>2816</v>
      </c>
      <c r="P1727" s="16">
        <v>2600000</v>
      </c>
      <c r="Q1727" s="17" t="str">
        <f>IF(AND(Table4[[#This Row],[Age]]&lt;=28,Table4[[#This Row],[Prefered foot]]="left",Table4[[#This Row],[Value]]&lt;10000000),"candidate","rejected")</f>
        <v>rejected</v>
      </c>
      <c r="R1727" s="17" t="str">
        <f>IF(OR(Table4[[#This Row],[Age]]&lt;=21,Table4[[#This Row],[Rating]]&gt;=85,Table4[[#This Row],[Height (cm)]]&gt;=187),"minimum","")</f>
        <v>minimum</v>
      </c>
    </row>
    <row r="1728" spans="10:18" x14ac:dyDescent="0.25">
      <c r="J1728" t="s">
        <v>1555</v>
      </c>
      <c r="K1728">
        <v>19</v>
      </c>
      <c r="L1728">
        <v>70</v>
      </c>
      <c r="M1728">
        <v>186</v>
      </c>
      <c r="N1728">
        <v>84</v>
      </c>
      <c r="O1728" t="s">
        <v>2816</v>
      </c>
      <c r="P1728" s="16">
        <v>3200000</v>
      </c>
      <c r="Q1728" s="17" t="str">
        <f>IF(AND(Table4[[#This Row],[Age]]&lt;=28,Table4[[#This Row],[Prefered foot]]="left",Table4[[#This Row],[Value]]&lt;10000000),"candidate","rejected")</f>
        <v>rejected</v>
      </c>
      <c r="R1728" s="17" t="str">
        <f>IF(OR(Table4[[#This Row],[Age]]&lt;=21,Table4[[#This Row],[Rating]]&gt;=85,Table4[[#This Row],[Height (cm)]]&gt;=187),"minimum","")</f>
        <v>minimum</v>
      </c>
    </row>
    <row r="1729" spans="10:18" x14ac:dyDescent="0.25">
      <c r="J1729" t="s">
        <v>1556</v>
      </c>
      <c r="K1729">
        <v>19</v>
      </c>
      <c r="L1729">
        <v>64</v>
      </c>
      <c r="M1729">
        <v>183</v>
      </c>
      <c r="N1729">
        <v>76</v>
      </c>
      <c r="O1729" t="s">
        <v>2817</v>
      </c>
      <c r="P1729" s="16">
        <v>1300000</v>
      </c>
      <c r="Q1729" s="17" t="str">
        <f>IF(AND(Table4[[#This Row],[Age]]&lt;=28,Table4[[#This Row],[Prefered foot]]="left",Table4[[#This Row],[Value]]&lt;10000000),"candidate","rejected")</f>
        <v>candidate</v>
      </c>
      <c r="R1729" s="17" t="str">
        <f>IF(OR(Table4[[#This Row],[Age]]&lt;=21,Table4[[#This Row],[Rating]]&gt;=85,Table4[[#This Row],[Height (cm)]]&gt;=187),"minimum","")</f>
        <v>minimum</v>
      </c>
    </row>
    <row r="1730" spans="10:18" x14ac:dyDescent="0.25">
      <c r="J1730" t="s">
        <v>1557</v>
      </c>
      <c r="K1730">
        <v>19</v>
      </c>
      <c r="L1730">
        <v>71</v>
      </c>
      <c r="M1730">
        <v>182</v>
      </c>
      <c r="N1730">
        <v>75</v>
      </c>
      <c r="O1730" t="s">
        <v>2816</v>
      </c>
      <c r="P1730" s="16">
        <v>4099999.9999999995</v>
      </c>
      <c r="Q1730" s="17" t="str">
        <f>IF(AND(Table4[[#This Row],[Age]]&lt;=28,Table4[[#This Row],[Prefered foot]]="left",Table4[[#This Row],[Value]]&lt;10000000),"candidate","rejected")</f>
        <v>rejected</v>
      </c>
      <c r="R1730" s="17" t="str">
        <f>IF(OR(Table4[[#This Row],[Age]]&lt;=21,Table4[[#This Row],[Rating]]&gt;=85,Table4[[#This Row],[Height (cm)]]&gt;=187),"minimum","")</f>
        <v>minimum</v>
      </c>
    </row>
    <row r="1731" spans="10:18" x14ac:dyDescent="0.25">
      <c r="J1731" t="s">
        <v>1558</v>
      </c>
      <c r="K1731">
        <v>18</v>
      </c>
      <c r="L1731">
        <v>61</v>
      </c>
      <c r="M1731">
        <v>193</v>
      </c>
      <c r="N1731">
        <v>82</v>
      </c>
      <c r="O1731" t="s">
        <v>2817</v>
      </c>
      <c r="P1731" s="16">
        <v>825000</v>
      </c>
      <c r="Q1731" s="17" t="str">
        <f>IF(AND(Table4[[#This Row],[Age]]&lt;=28,Table4[[#This Row],[Prefered foot]]="left",Table4[[#This Row],[Value]]&lt;10000000),"candidate","rejected")</f>
        <v>candidate</v>
      </c>
      <c r="R1731" s="17" t="str">
        <f>IF(OR(Table4[[#This Row],[Age]]&lt;=21,Table4[[#This Row],[Rating]]&gt;=85,Table4[[#This Row],[Height (cm)]]&gt;=187),"minimum","")</f>
        <v>minimum</v>
      </c>
    </row>
    <row r="1732" spans="10:18" x14ac:dyDescent="0.25">
      <c r="J1732" t="s">
        <v>964</v>
      </c>
      <c r="K1732">
        <v>16</v>
      </c>
      <c r="L1732">
        <v>61</v>
      </c>
      <c r="M1732">
        <v>184</v>
      </c>
      <c r="N1732">
        <v>74</v>
      </c>
      <c r="O1732" t="s">
        <v>2816</v>
      </c>
      <c r="P1732" s="16">
        <v>700000</v>
      </c>
      <c r="Q1732" s="17" t="str">
        <f>IF(AND(Table4[[#This Row],[Age]]&lt;=28,Table4[[#This Row],[Prefered foot]]="left",Table4[[#This Row],[Value]]&lt;10000000),"candidate","rejected")</f>
        <v>rejected</v>
      </c>
      <c r="R1732" s="17" t="str">
        <f>IF(OR(Table4[[#This Row],[Age]]&lt;=21,Table4[[#This Row],[Rating]]&gt;=85,Table4[[#This Row],[Height (cm)]]&gt;=187),"minimum","")</f>
        <v>minimum</v>
      </c>
    </row>
    <row r="1733" spans="10:18" x14ac:dyDescent="0.25">
      <c r="J1733" t="s">
        <v>1559</v>
      </c>
      <c r="K1733">
        <v>17</v>
      </c>
      <c r="L1733">
        <v>65</v>
      </c>
      <c r="M1733">
        <v>184</v>
      </c>
      <c r="N1733">
        <v>78</v>
      </c>
      <c r="O1733" t="s">
        <v>2816</v>
      </c>
      <c r="P1733" s="16">
        <v>1800000</v>
      </c>
      <c r="Q1733" s="17" t="str">
        <f>IF(AND(Table4[[#This Row],[Age]]&lt;=28,Table4[[#This Row],[Prefered foot]]="left",Table4[[#This Row],[Value]]&lt;10000000),"candidate","rejected")</f>
        <v>rejected</v>
      </c>
      <c r="R1733" s="17" t="str">
        <f>IF(OR(Table4[[#This Row],[Age]]&lt;=21,Table4[[#This Row],[Rating]]&gt;=85,Table4[[#This Row],[Height (cm)]]&gt;=187),"minimum","")</f>
        <v>minimum</v>
      </c>
    </row>
    <row r="1734" spans="10:18" x14ac:dyDescent="0.25">
      <c r="J1734" t="s">
        <v>1560</v>
      </c>
      <c r="K1734">
        <v>18</v>
      </c>
      <c r="L1734">
        <v>66</v>
      </c>
      <c r="M1734">
        <v>187</v>
      </c>
      <c r="N1734">
        <v>73</v>
      </c>
      <c r="O1734" t="s">
        <v>2817</v>
      </c>
      <c r="P1734" s="16">
        <v>2000000</v>
      </c>
      <c r="Q1734" s="17" t="str">
        <f>IF(AND(Table4[[#This Row],[Age]]&lt;=28,Table4[[#This Row],[Prefered foot]]="left",Table4[[#This Row],[Value]]&lt;10000000),"candidate","rejected")</f>
        <v>candidate</v>
      </c>
      <c r="R1734" s="17" t="str">
        <f>IF(OR(Table4[[#This Row],[Age]]&lt;=21,Table4[[#This Row],[Rating]]&gt;=85,Table4[[#This Row],[Height (cm)]]&gt;=187),"minimum","")</f>
        <v>minimum</v>
      </c>
    </row>
    <row r="1735" spans="10:18" x14ac:dyDescent="0.25">
      <c r="J1735" t="s">
        <v>1561</v>
      </c>
      <c r="K1735">
        <v>16</v>
      </c>
      <c r="L1735">
        <v>60</v>
      </c>
      <c r="M1735">
        <v>166</v>
      </c>
      <c r="N1735">
        <v>61</v>
      </c>
      <c r="O1735" t="s">
        <v>2817</v>
      </c>
      <c r="P1735" s="16">
        <v>675000</v>
      </c>
      <c r="Q1735" s="17" t="str">
        <f>IF(AND(Table4[[#This Row],[Age]]&lt;=28,Table4[[#This Row],[Prefered foot]]="left",Table4[[#This Row],[Value]]&lt;10000000),"candidate","rejected")</f>
        <v>candidate</v>
      </c>
      <c r="R1735" s="17" t="str">
        <f>IF(OR(Table4[[#This Row],[Age]]&lt;=21,Table4[[#This Row],[Rating]]&gt;=85,Table4[[#This Row],[Height (cm)]]&gt;=187),"minimum","")</f>
        <v>minimum</v>
      </c>
    </row>
    <row r="1736" spans="10:18" x14ac:dyDescent="0.25">
      <c r="J1736" t="s">
        <v>1562</v>
      </c>
      <c r="K1736">
        <v>19</v>
      </c>
      <c r="L1736">
        <v>66</v>
      </c>
      <c r="M1736">
        <v>183</v>
      </c>
      <c r="N1736">
        <v>71</v>
      </c>
      <c r="O1736" t="s">
        <v>2817</v>
      </c>
      <c r="P1736" s="16">
        <v>1900000</v>
      </c>
      <c r="Q1736" s="17" t="str">
        <f>IF(AND(Table4[[#This Row],[Age]]&lt;=28,Table4[[#This Row],[Prefered foot]]="left",Table4[[#This Row],[Value]]&lt;10000000),"candidate","rejected")</f>
        <v>candidate</v>
      </c>
      <c r="R1736" s="17" t="str">
        <f>IF(OR(Table4[[#This Row],[Age]]&lt;=21,Table4[[#This Row],[Rating]]&gt;=85,Table4[[#This Row],[Height (cm)]]&gt;=187),"minimum","")</f>
        <v>minimum</v>
      </c>
    </row>
    <row r="1737" spans="10:18" x14ac:dyDescent="0.25">
      <c r="J1737" t="s">
        <v>1132</v>
      </c>
      <c r="K1737">
        <v>17</v>
      </c>
      <c r="L1737">
        <v>61</v>
      </c>
      <c r="M1737">
        <v>172</v>
      </c>
      <c r="N1737">
        <v>68</v>
      </c>
      <c r="O1737" t="s">
        <v>2817</v>
      </c>
      <c r="P1737" s="16">
        <v>850000</v>
      </c>
      <c r="Q1737" s="17" t="str">
        <f>IF(AND(Table4[[#This Row],[Age]]&lt;=28,Table4[[#This Row],[Prefered foot]]="left",Table4[[#This Row],[Value]]&lt;10000000),"candidate","rejected")</f>
        <v>candidate</v>
      </c>
      <c r="R1737" s="17" t="str">
        <f>IF(OR(Table4[[#This Row],[Age]]&lt;=21,Table4[[#This Row],[Rating]]&gt;=85,Table4[[#This Row],[Height (cm)]]&gt;=187),"minimum","")</f>
        <v>minimum</v>
      </c>
    </row>
    <row r="1738" spans="10:18" x14ac:dyDescent="0.25">
      <c r="J1738" t="s">
        <v>1563</v>
      </c>
      <c r="K1738">
        <v>19</v>
      </c>
      <c r="L1738">
        <v>63</v>
      </c>
      <c r="M1738">
        <v>184</v>
      </c>
      <c r="N1738">
        <v>78</v>
      </c>
      <c r="O1738" t="s">
        <v>2816</v>
      </c>
      <c r="P1738" s="16">
        <v>1200000</v>
      </c>
      <c r="Q1738" s="17" t="str">
        <f>IF(AND(Table4[[#This Row],[Age]]&lt;=28,Table4[[#This Row],[Prefered foot]]="left",Table4[[#This Row],[Value]]&lt;10000000),"candidate","rejected")</f>
        <v>rejected</v>
      </c>
      <c r="R1738" s="17" t="str">
        <f>IF(OR(Table4[[#This Row],[Age]]&lt;=21,Table4[[#This Row],[Rating]]&gt;=85,Table4[[#This Row],[Height (cm)]]&gt;=187),"minimum","")</f>
        <v>minimum</v>
      </c>
    </row>
    <row r="1739" spans="10:18" x14ac:dyDescent="0.25">
      <c r="J1739" t="s">
        <v>1564</v>
      </c>
      <c r="K1739">
        <v>18</v>
      </c>
      <c r="L1739">
        <v>67</v>
      </c>
      <c r="M1739">
        <v>190</v>
      </c>
      <c r="N1739">
        <v>75</v>
      </c>
      <c r="O1739" t="s">
        <v>2817</v>
      </c>
      <c r="P1739" s="16">
        <v>2400000</v>
      </c>
      <c r="Q1739" s="17" t="str">
        <f>IF(AND(Table4[[#This Row],[Age]]&lt;=28,Table4[[#This Row],[Prefered foot]]="left",Table4[[#This Row],[Value]]&lt;10000000),"candidate","rejected")</f>
        <v>candidate</v>
      </c>
      <c r="R1739" s="17" t="str">
        <f>IF(OR(Table4[[#This Row],[Age]]&lt;=21,Table4[[#This Row],[Rating]]&gt;=85,Table4[[#This Row],[Height (cm)]]&gt;=187),"minimum","")</f>
        <v>minimum</v>
      </c>
    </row>
    <row r="1740" spans="10:18" x14ac:dyDescent="0.25">
      <c r="J1740" t="s">
        <v>1565</v>
      </c>
      <c r="K1740">
        <v>18</v>
      </c>
      <c r="L1740">
        <v>67</v>
      </c>
      <c r="M1740">
        <v>187</v>
      </c>
      <c r="N1740">
        <v>78</v>
      </c>
      <c r="O1740" t="s">
        <v>2817</v>
      </c>
      <c r="P1740" s="16">
        <v>2400000</v>
      </c>
      <c r="Q1740" s="17" t="str">
        <f>IF(AND(Table4[[#This Row],[Age]]&lt;=28,Table4[[#This Row],[Prefered foot]]="left",Table4[[#This Row],[Value]]&lt;10000000),"candidate","rejected")</f>
        <v>candidate</v>
      </c>
      <c r="R1740" s="17" t="str">
        <f>IF(OR(Table4[[#This Row],[Age]]&lt;=21,Table4[[#This Row],[Rating]]&gt;=85,Table4[[#This Row],[Height (cm)]]&gt;=187),"minimum","")</f>
        <v>minimum</v>
      </c>
    </row>
    <row r="1741" spans="10:18" x14ac:dyDescent="0.25">
      <c r="J1741" t="s">
        <v>1566</v>
      </c>
      <c r="K1741">
        <v>17</v>
      </c>
      <c r="L1741">
        <v>62</v>
      </c>
      <c r="M1741">
        <v>176</v>
      </c>
      <c r="N1741">
        <v>68</v>
      </c>
      <c r="O1741" t="s">
        <v>2817</v>
      </c>
      <c r="P1741" s="16">
        <v>775000</v>
      </c>
      <c r="Q1741" s="17" t="str">
        <f>IF(AND(Table4[[#This Row],[Age]]&lt;=28,Table4[[#This Row],[Prefered foot]]="left",Table4[[#This Row],[Value]]&lt;10000000),"candidate","rejected")</f>
        <v>candidate</v>
      </c>
      <c r="R1741" s="17" t="str">
        <f>IF(OR(Table4[[#This Row],[Age]]&lt;=21,Table4[[#This Row],[Rating]]&gt;=85,Table4[[#This Row],[Height (cm)]]&gt;=187),"minimum","")</f>
        <v>minimum</v>
      </c>
    </row>
    <row r="1742" spans="10:18" x14ac:dyDescent="0.25">
      <c r="J1742" t="s">
        <v>1567</v>
      </c>
      <c r="K1742">
        <v>22</v>
      </c>
      <c r="L1742">
        <v>70</v>
      </c>
      <c r="M1742">
        <v>180</v>
      </c>
      <c r="N1742">
        <v>75</v>
      </c>
      <c r="O1742" t="s">
        <v>2816</v>
      </c>
      <c r="P1742" s="16">
        <v>2700000</v>
      </c>
      <c r="Q1742" s="17" t="str">
        <f>IF(AND(Table4[[#This Row],[Age]]&lt;=28,Table4[[#This Row],[Prefered foot]]="left",Table4[[#This Row],[Value]]&lt;10000000),"candidate","rejected")</f>
        <v>rejected</v>
      </c>
      <c r="R1742" s="17" t="str">
        <f>IF(OR(Table4[[#This Row],[Age]]&lt;=21,Table4[[#This Row],[Rating]]&gt;=85,Table4[[#This Row],[Height (cm)]]&gt;=187),"minimum","")</f>
        <v/>
      </c>
    </row>
    <row r="1743" spans="10:18" x14ac:dyDescent="0.25">
      <c r="J1743" t="s">
        <v>1568</v>
      </c>
      <c r="K1743">
        <v>28</v>
      </c>
      <c r="L1743">
        <v>77</v>
      </c>
      <c r="M1743">
        <v>178</v>
      </c>
      <c r="N1743">
        <v>64</v>
      </c>
      <c r="O1743" t="s">
        <v>2816</v>
      </c>
      <c r="P1743" s="16">
        <v>11000000</v>
      </c>
      <c r="Q1743" s="17" t="str">
        <f>IF(AND(Table4[[#This Row],[Age]]&lt;=28,Table4[[#This Row],[Prefered foot]]="left",Table4[[#This Row],[Value]]&lt;10000000),"candidate","rejected")</f>
        <v>rejected</v>
      </c>
      <c r="R1743" s="17" t="str">
        <f>IF(OR(Table4[[#This Row],[Age]]&lt;=21,Table4[[#This Row],[Rating]]&gt;=85,Table4[[#This Row],[Height (cm)]]&gt;=187),"minimum","")</f>
        <v/>
      </c>
    </row>
    <row r="1744" spans="10:18" x14ac:dyDescent="0.25">
      <c r="J1744" t="s">
        <v>1569</v>
      </c>
      <c r="K1744">
        <v>21</v>
      </c>
      <c r="L1744">
        <v>69</v>
      </c>
      <c r="M1744">
        <v>179</v>
      </c>
      <c r="N1744">
        <v>76</v>
      </c>
      <c r="O1744" t="s">
        <v>2816</v>
      </c>
      <c r="P1744" s="16">
        <v>2700000</v>
      </c>
      <c r="Q1744" s="17" t="str">
        <f>IF(AND(Table4[[#This Row],[Age]]&lt;=28,Table4[[#This Row],[Prefered foot]]="left",Table4[[#This Row],[Value]]&lt;10000000),"candidate","rejected")</f>
        <v>rejected</v>
      </c>
      <c r="R1744" s="17" t="str">
        <f>IF(OR(Table4[[#This Row],[Age]]&lt;=21,Table4[[#This Row],[Rating]]&gt;=85,Table4[[#This Row],[Height (cm)]]&gt;=187),"minimum","")</f>
        <v>minimum</v>
      </c>
    </row>
    <row r="1745" spans="10:18" x14ac:dyDescent="0.25">
      <c r="J1745" t="s">
        <v>1570</v>
      </c>
      <c r="K1745">
        <v>20</v>
      </c>
      <c r="L1745">
        <v>64</v>
      </c>
      <c r="M1745">
        <v>181</v>
      </c>
      <c r="N1745">
        <v>83</v>
      </c>
      <c r="O1745" t="s">
        <v>2817</v>
      </c>
      <c r="P1745" s="16">
        <v>1300000</v>
      </c>
      <c r="Q1745" s="17" t="str">
        <f>IF(AND(Table4[[#This Row],[Age]]&lt;=28,Table4[[#This Row],[Prefered foot]]="left",Table4[[#This Row],[Value]]&lt;10000000),"candidate","rejected")</f>
        <v>candidate</v>
      </c>
      <c r="R1745" s="17" t="str">
        <f>IF(OR(Table4[[#This Row],[Age]]&lt;=21,Table4[[#This Row],[Rating]]&gt;=85,Table4[[#This Row],[Height (cm)]]&gt;=187),"minimum","")</f>
        <v>minimum</v>
      </c>
    </row>
    <row r="1746" spans="10:18" x14ac:dyDescent="0.25">
      <c r="J1746" t="s">
        <v>1571</v>
      </c>
      <c r="K1746">
        <v>21</v>
      </c>
      <c r="L1746">
        <v>70</v>
      </c>
      <c r="M1746">
        <v>185</v>
      </c>
      <c r="N1746">
        <v>79</v>
      </c>
      <c r="O1746" t="s">
        <v>2817</v>
      </c>
      <c r="P1746" s="16">
        <v>3400000</v>
      </c>
      <c r="Q1746" s="17" t="str">
        <f>IF(AND(Table4[[#This Row],[Age]]&lt;=28,Table4[[#This Row],[Prefered foot]]="left",Table4[[#This Row],[Value]]&lt;10000000),"candidate","rejected")</f>
        <v>candidate</v>
      </c>
      <c r="R1746" s="17" t="str">
        <f>IF(OR(Table4[[#This Row],[Age]]&lt;=21,Table4[[#This Row],[Rating]]&gt;=85,Table4[[#This Row],[Height (cm)]]&gt;=187),"minimum","")</f>
        <v>minimum</v>
      </c>
    </row>
    <row r="1747" spans="10:18" x14ac:dyDescent="0.25">
      <c r="J1747" t="s">
        <v>1572</v>
      </c>
      <c r="K1747">
        <v>22</v>
      </c>
      <c r="L1747">
        <v>68</v>
      </c>
      <c r="M1747">
        <v>191</v>
      </c>
      <c r="N1747">
        <v>85</v>
      </c>
      <c r="O1747" t="s">
        <v>2816</v>
      </c>
      <c r="P1747" s="16">
        <v>2300000</v>
      </c>
      <c r="Q1747" s="17" t="str">
        <f>IF(AND(Table4[[#This Row],[Age]]&lt;=28,Table4[[#This Row],[Prefered foot]]="left",Table4[[#This Row],[Value]]&lt;10000000),"candidate","rejected")</f>
        <v>rejected</v>
      </c>
      <c r="R1747" s="17" t="str">
        <f>IF(OR(Table4[[#This Row],[Age]]&lt;=21,Table4[[#This Row],[Rating]]&gt;=85,Table4[[#This Row],[Height (cm)]]&gt;=187),"minimum","")</f>
        <v>minimum</v>
      </c>
    </row>
    <row r="1748" spans="10:18" x14ac:dyDescent="0.25">
      <c r="J1748" t="s">
        <v>1573</v>
      </c>
      <c r="K1748">
        <v>21</v>
      </c>
      <c r="L1748">
        <v>68</v>
      </c>
      <c r="M1748">
        <v>181</v>
      </c>
      <c r="N1748">
        <v>70</v>
      </c>
      <c r="O1748" t="s">
        <v>2816</v>
      </c>
      <c r="P1748" s="16">
        <v>2700000</v>
      </c>
      <c r="Q1748" s="17" t="str">
        <f>IF(AND(Table4[[#This Row],[Age]]&lt;=28,Table4[[#This Row],[Prefered foot]]="left",Table4[[#This Row],[Value]]&lt;10000000),"candidate","rejected")</f>
        <v>rejected</v>
      </c>
      <c r="R1748" s="17" t="str">
        <f>IF(OR(Table4[[#This Row],[Age]]&lt;=21,Table4[[#This Row],[Rating]]&gt;=85,Table4[[#This Row],[Height (cm)]]&gt;=187),"minimum","")</f>
        <v>minimum</v>
      </c>
    </row>
    <row r="1749" spans="10:18" x14ac:dyDescent="0.25">
      <c r="J1749" t="s">
        <v>1574</v>
      </c>
      <c r="K1749">
        <v>21</v>
      </c>
      <c r="L1749">
        <v>72</v>
      </c>
      <c r="M1749">
        <v>181</v>
      </c>
      <c r="N1749">
        <v>76</v>
      </c>
      <c r="O1749" t="s">
        <v>2816</v>
      </c>
      <c r="P1749" s="16">
        <v>3600000</v>
      </c>
      <c r="Q1749" s="17" t="str">
        <f>IF(AND(Table4[[#This Row],[Age]]&lt;=28,Table4[[#This Row],[Prefered foot]]="left",Table4[[#This Row],[Value]]&lt;10000000),"candidate","rejected")</f>
        <v>rejected</v>
      </c>
      <c r="R1749" s="17" t="str">
        <f>IF(OR(Table4[[#This Row],[Age]]&lt;=21,Table4[[#This Row],[Rating]]&gt;=85,Table4[[#This Row],[Height (cm)]]&gt;=187),"minimum","")</f>
        <v>minimum</v>
      </c>
    </row>
    <row r="1750" spans="10:18" x14ac:dyDescent="0.25">
      <c r="J1750" t="s">
        <v>1575</v>
      </c>
      <c r="K1750">
        <v>21</v>
      </c>
      <c r="L1750">
        <v>74</v>
      </c>
      <c r="M1750">
        <v>173</v>
      </c>
      <c r="N1750">
        <v>68</v>
      </c>
      <c r="O1750" t="s">
        <v>2816</v>
      </c>
      <c r="P1750" s="16">
        <v>9500000</v>
      </c>
      <c r="Q1750" s="17" t="str">
        <f>IF(AND(Table4[[#This Row],[Age]]&lt;=28,Table4[[#This Row],[Prefered foot]]="left",Table4[[#This Row],[Value]]&lt;10000000),"candidate","rejected")</f>
        <v>rejected</v>
      </c>
      <c r="R1750" s="17" t="str">
        <f>IF(OR(Table4[[#This Row],[Age]]&lt;=21,Table4[[#This Row],[Rating]]&gt;=85,Table4[[#This Row],[Height (cm)]]&gt;=187),"minimum","")</f>
        <v>minimum</v>
      </c>
    </row>
    <row r="1751" spans="10:18" x14ac:dyDescent="0.25">
      <c r="J1751" t="s">
        <v>1576</v>
      </c>
      <c r="K1751">
        <v>23</v>
      </c>
      <c r="L1751">
        <v>75</v>
      </c>
      <c r="M1751">
        <v>184</v>
      </c>
      <c r="N1751">
        <v>77</v>
      </c>
      <c r="O1751" t="s">
        <v>2816</v>
      </c>
      <c r="P1751" s="16">
        <v>8500000</v>
      </c>
      <c r="Q1751" s="17" t="str">
        <f>IF(AND(Table4[[#This Row],[Age]]&lt;=28,Table4[[#This Row],[Prefered foot]]="left",Table4[[#This Row],[Value]]&lt;10000000),"candidate","rejected")</f>
        <v>rejected</v>
      </c>
      <c r="R1751" s="17" t="str">
        <f>IF(OR(Table4[[#This Row],[Age]]&lt;=21,Table4[[#This Row],[Rating]]&gt;=85,Table4[[#This Row],[Height (cm)]]&gt;=187),"minimum","")</f>
        <v/>
      </c>
    </row>
    <row r="1752" spans="10:18" x14ac:dyDescent="0.25">
      <c r="J1752" t="s">
        <v>1577</v>
      </c>
      <c r="K1752">
        <v>22</v>
      </c>
      <c r="L1752">
        <v>68</v>
      </c>
      <c r="M1752">
        <v>183</v>
      </c>
      <c r="N1752">
        <v>80</v>
      </c>
      <c r="O1752" t="s">
        <v>2816</v>
      </c>
      <c r="P1752" s="16">
        <v>1900000</v>
      </c>
      <c r="Q1752" s="17" t="str">
        <f>IF(AND(Table4[[#This Row],[Age]]&lt;=28,Table4[[#This Row],[Prefered foot]]="left",Table4[[#This Row],[Value]]&lt;10000000),"candidate","rejected")</f>
        <v>rejected</v>
      </c>
      <c r="R1752" s="17" t="str">
        <f>IF(OR(Table4[[#This Row],[Age]]&lt;=21,Table4[[#This Row],[Rating]]&gt;=85,Table4[[#This Row],[Height (cm)]]&gt;=187),"minimum","")</f>
        <v/>
      </c>
    </row>
    <row r="1753" spans="10:18" x14ac:dyDescent="0.25">
      <c r="J1753" t="s">
        <v>1578</v>
      </c>
      <c r="K1753">
        <v>21</v>
      </c>
      <c r="L1753">
        <v>70</v>
      </c>
      <c r="M1753">
        <v>188</v>
      </c>
      <c r="N1753">
        <v>86</v>
      </c>
      <c r="O1753" t="s">
        <v>2817</v>
      </c>
      <c r="P1753" s="16">
        <v>3100000</v>
      </c>
      <c r="Q1753" s="17" t="str">
        <f>IF(AND(Table4[[#This Row],[Age]]&lt;=28,Table4[[#This Row],[Prefered foot]]="left",Table4[[#This Row],[Value]]&lt;10000000),"candidate","rejected")</f>
        <v>candidate</v>
      </c>
      <c r="R1753" s="17" t="str">
        <f>IF(OR(Table4[[#This Row],[Age]]&lt;=21,Table4[[#This Row],[Rating]]&gt;=85,Table4[[#This Row],[Height (cm)]]&gt;=187),"minimum","")</f>
        <v>minimum</v>
      </c>
    </row>
    <row r="1754" spans="10:18" x14ac:dyDescent="0.25">
      <c r="J1754" t="s">
        <v>1579</v>
      </c>
      <c r="K1754">
        <v>21</v>
      </c>
      <c r="L1754">
        <v>74</v>
      </c>
      <c r="M1754">
        <v>168</v>
      </c>
      <c r="N1754">
        <v>67</v>
      </c>
      <c r="O1754" t="s">
        <v>2816</v>
      </c>
      <c r="P1754" s="16">
        <v>9500000</v>
      </c>
      <c r="Q1754" s="17" t="str">
        <f>IF(AND(Table4[[#This Row],[Age]]&lt;=28,Table4[[#This Row],[Prefered foot]]="left",Table4[[#This Row],[Value]]&lt;10000000),"candidate","rejected")</f>
        <v>rejected</v>
      </c>
      <c r="R1754" s="17" t="str">
        <f>IF(OR(Table4[[#This Row],[Age]]&lt;=21,Table4[[#This Row],[Rating]]&gt;=85,Table4[[#This Row],[Height (cm)]]&gt;=187),"minimum","")</f>
        <v>minimum</v>
      </c>
    </row>
    <row r="1755" spans="10:18" x14ac:dyDescent="0.25">
      <c r="J1755" t="s">
        <v>1335</v>
      </c>
      <c r="K1755">
        <v>21</v>
      </c>
      <c r="L1755">
        <v>71</v>
      </c>
      <c r="M1755">
        <v>174</v>
      </c>
      <c r="N1755">
        <v>68</v>
      </c>
      <c r="O1755" t="s">
        <v>2817</v>
      </c>
      <c r="P1755" s="16">
        <v>4200000</v>
      </c>
      <c r="Q1755" s="17" t="str">
        <f>IF(AND(Table4[[#This Row],[Age]]&lt;=28,Table4[[#This Row],[Prefered foot]]="left",Table4[[#This Row],[Value]]&lt;10000000),"candidate","rejected")</f>
        <v>candidate</v>
      </c>
      <c r="R1755" s="17" t="str">
        <f>IF(OR(Table4[[#This Row],[Age]]&lt;=21,Table4[[#This Row],[Rating]]&gt;=85,Table4[[#This Row],[Height (cm)]]&gt;=187),"minimum","")</f>
        <v>minimum</v>
      </c>
    </row>
    <row r="1756" spans="10:18" x14ac:dyDescent="0.25">
      <c r="J1756" t="s">
        <v>1580</v>
      </c>
      <c r="K1756">
        <v>22</v>
      </c>
      <c r="L1756">
        <v>76</v>
      </c>
      <c r="M1756">
        <v>180</v>
      </c>
      <c r="N1756">
        <v>72</v>
      </c>
      <c r="O1756" t="s">
        <v>2816</v>
      </c>
      <c r="P1756" s="16">
        <v>9500000</v>
      </c>
      <c r="Q1756" s="17" t="str">
        <f>IF(AND(Table4[[#This Row],[Age]]&lt;=28,Table4[[#This Row],[Prefered foot]]="left",Table4[[#This Row],[Value]]&lt;10000000),"candidate","rejected")</f>
        <v>rejected</v>
      </c>
      <c r="R1756" s="17" t="str">
        <f>IF(OR(Table4[[#This Row],[Age]]&lt;=21,Table4[[#This Row],[Rating]]&gt;=85,Table4[[#This Row],[Height (cm)]]&gt;=187),"minimum","")</f>
        <v/>
      </c>
    </row>
    <row r="1757" spans="10:18" x14ac:dyDescent="0.25">
      <c r="J1757" t="s">
        <v>1581</v>
      </c>
      <c r="K1757">
        <v>22</v>
      </c>
      <c r="L1757">
        <v>70</v>
      </c>
      <c r="M1757">
        <v>175</v>
      </c>
      <c r="N1757">
        <v>71</v>
      </c>
      <c r="O1757" t="s">
        <v>2816</v>
      </c>
      <c r="P1757" s="16">
        <v>3600000</v>
      </c>
      <c r="Q1757" s="17" t="str">
        <f>IF(AND(Table4[[#This Row],[Age]]&lt;=28,Table4[[#This Row],[Prefered foot]]="left",Table4[[#This Row],[Value]]&lt;10000000),"candidate","rejected")</f>
        <v>rejected</v>
      </c>
      <c r="R1757" s="17" t="str">
        <f>IF(OR(Table4[[#This Row],[Age]]&lt;=21,Table4[[#This Row],[Rating]]&gt;=85,Table4[[#This Row],[Height (cm)]]&gt;=187),"minimum","")</f>
        <v/>
      </c>
    </row>
    <row r="1758" spans="10:18" x14ac:dyDescent="0.25">
      <c r="J1758" t="s">
        <v>1582</v>
      </c>
      <c r="K1758">
        <v>22</v>
      </c>
      <c r="L1758">
        <v>73</v>
      </c>
      <c r="M1758">
        <v>179</v>
      </c>
      <c r="N1758">
        <v>72</v>
      </c>
      <c r="O1758" t="s">
        <v>2816</v>
      </c>
      <c r="P1758" s="16">
        <v>6500000</v>
      </c>
      <c r="Q1758" s="17" t="str">
        <f>IF(AND(Table4[[#This Row],[Age]]&lt;=28,Table4[[#This Row],[Prefered foot]]="left",Table4[[#This Row],[Value]]&lt;10000000),"candidate","rejected")</f>
        <v>rejected</v>
      </c>
      <c r="R1758" s="17" t="str">
        <f>IF(OR(Table4[[#This Row],[Age]]&lt;=21,Table4[[#This Row],[Rating]]&gt;=85,Table4[[#This Row],[Height (cm)]]&gt;=187),"minimum","")</f>
        <v/>
      </c>
    </row>
    <row r="1759" spans="10:18" x14ac:dyDescent="0.25">
      <c r="J1759" t="s">
        <v>1583</v>
      </c>
      <c r="K1759">
        <v>20</v>
      </c>
      <c r="L1759">
        <v>71</v>
      </c>
      <c r="M1759">
        <v>177</v>
      </c>
      <c r="N1759">
        <v>69</v>
      </c>
      <c r="O1759" t="s">
        <v>2816</v>
      </c>
      <c r="P1759" s="16">
        <v>3300000</v>
      </c>
      <c r="Q1759" s="17" t="str">
        <f>IF(AND(Table4[[#This Row],[Age]]&lt;=28,Table4[[#This Row],[Prefered foot]]="left",Table4[[#This Row],[Value]]&lt;10000000),"candidate","rejected")</f>
        <v>rejected</v>
      </c>
      <c r="R1759" s="17" t="str">
        <f>IF(OR(Table4[[#This Row],[Age]]&lt;=21,Table4[[#This Row],[Rating]]&gt;=85,Table4[[#This Row],[Height (cm)]]&gt;=187),"minimum","")</f>
        <v>minimum</v>
      </c>
    </row>
    <row r="1760" spans="10:18" x14ac:dyDescent="0.25">
      <c r="J1760" t="s">
        <v>1584</v>
      </c>
      <c r="K1760">
        <v>20</v>
      </c>
      <c r="L1760">
        <v>62</v>
      </c>
      <c r="M1760">
        <v>188</v>
      </c>
      <c r="N1760">
        <v>79</v>
      </c>
      <c r="O1760" t="s">
        <v>2816</v>
      </c>
      <c r="P1760" s="16">
        <v>825000</v>
      </c>
      <c r="Q1760" s="17" t="str">
        <f>IF(AND(Table4[[#This Row],[Age]]&lt;=28,Table4[[#This Row],[Prefered foot]]="left",Table4[[#This Row],[Value]]&lt;10000000),"candidate","rejected")</f>
        <v>rejected</v>
      </c>
      <c r="R1760" s="17" t="str">
        <f>IF(OR(Table4[[#This Row],[Age]]&lt;=21,Table4[[#This Row],[Rating]]&gt;=85,Table4[[#This Row],[Height (cm)]]&gt;=187),"minimum","")</f>
        <v>minimum</v>
      </c>
    </row>
    <row r="1761" spans="10:18" x14ac:dyDescent="0.25">
      <c r="J1761" t="s">
        <v>1585</v>
      </c>
      <c r="K1761">
        <v>20</v>
      </c>
      <c r="L1761">
        <v>71</v>
      </c>
      <c r="M1761">
        <v>178</v>
      </c>
      <c r="N1761">
        <v>73</v>
      </c>
      <c r="O1761" t="s">
        <v>2817</v>
      </c>
      <c r="P1761" s="16">
        <v>4099999.9999999995</v>
      </c>
      <c r="Q1761" s="17" t="str">
        <f>IF(AND(Table4[[#This Row],[Age]]&lt;=28,Table4[[#This Row],[Prefered foot]]="left",Table4[[#This Row],[Value]]&lt;10000000),"candidate","rejected")</f>
        <v>candidate</v>
      </c>
      <c r="R1761" s="17" t="str">
        <f>IF(OR(Table4[[#This Row],[Age]]&lt;=21,Table4[[#This Row],[Rating]]&gt;=85,Table4[[#This Row],[Height (cm)]]&gt;=187),"minimum","")</f>
        <v>minimum</v>
      </c>
    </row>
    <row r="1762" spans="10:18" x14ac:dyDescent="0.25">
      <c r="J1762" t="s">
        <v>1586</v>
      </c>
      <c r="K1762">
        <v>20</v>
      </c>
      <c r="L1762">
        <v>64</v>
      </c>
      <c r="M1762">
        <v>181</v>
      </c>
      <c r="N1762">
        <v>71</v>
      </c>
      <c r="O1762" t="s">
        <v>2816</v>
      </c>
      <c r="P1762" s="16">
        <v>1300000</v>
      </c>
      <c r="Q1762" s="17" t="str">
        <f>IF(AND(Table4[[#This Row],[Age]]&lt;=28,Table4[[#This Row],[Prefered foot]]="left",Table4[[#This Row],[Value]]&lt;10000000),"candidate","rejected")</f>
        <v>rejected</v>
      </c>
      <c r="R1762" s="17" t="str">
        <f>IF(OR(Table4[[#This Row],[Age]]&lt;=21,Table4[[#This Row],[Rating]]&gt;=85,Table4[[#This Row],[Height (cm)]]&gt;=187),"minimum","")</f>
        <v>minimum</v>
      </c>
    </row>
    <row r="1763" spans="10:18" x14ac:dyDescent="0.25">
      <c r="J1763" t="s">
        <v>1587</v>
      </c>
      <c r="K1763">
        <v>19</v>
      </c>
      <c r="L1763">
        <v>66</v>
      </c>
      <c r="M1763">
        <v>186</v>
      </c>
      <c r="N1763">
        <v>75</v>
      </c>
      <c r="O1763" t="s">
        <v>2816</v>
      </c>
      <c r="P1763" s="16">
        <v>1800000</v>
      </c>
      <c r="Q1763" s="17" t="str">
        <f>IF(AND(Table4[[#This Row],[Age]]&lt;=28,Table4[[#This Row],[Prefered foot]]="left",Table4[[#This Row],[Value]]&lt;10000000),"candidate","rejected")</f>
        <v>rejected</v>
      </c>
      <c r="R1763" s="17" t="str">
        <f>IF(OR(Table4[[#This Row],[Age]]&lt;=21,Table4[[#This Row],[Rating]]&gt;=85,Table4[[#This Row],[Height (cm)]]&gt;=187),"minimum","")</f>
        <v>minimum</v>
      </c>
    </row>
    <row r="1764" spans="10:18" x14ac:dyDescent="0.25">
      <c r="J1764" t="s">
        <v>1588</v>
      </c>
      <c r="K1764">
        <v>19</v>
      </c>
      <c r="L1764">
        <v>67</v>
      </c>
      <c r="M1764">
        <v>173</v>
      </c>
      <c r="N1764">
        <v>63</v>
      </c>
      <c r="O1764" t="s">
        <v>2816</v>
      </c>
      <c r="P1764" s="16">
        <v>2600000</v>
      </c>
      <c r="Q1764" s="17" t="str">
        <f>IF(AND(Table4[[#This Row],[Age]]&lt;=28,Table4[[#This Row],[Prefered foot]]="left",Table4[[#This Row],[Value]]&lt;10000000),"candidate","rejected")</f>
        <v>rejected</v>
      </c>
      <c r="R1764" s="17" t="str">
        <f>IF(OR(Table4[[#This Row],[Age]]&lt;=21,Table4[[#This Row],[Rating]]&gt;=85,Table4[[#This Row],[Height (cm)]]&gt;=187),"minimum","")</f>
        <v>minimum</v>
      </c>
    </row>
    <row r="1765" spans="10:18" x14ac:dyDescent="0.25">
      <c r="J1765" t="s">
        <v>1589</v>
      </c>
      <c r="K1765">
        <v>21</v>
      </c>
      <c r="L1765">
        <v>76</v>
      </c>
      <c r="M1765">
        <v>172</v>
      </c>
      <c r="N1765">
        <v>63</v>
      </c>
      <c r="O1765" t="s">
        <v>2816</v>
      </c>
      <c r="P1765" s="16">
        <v>17000000</v>
      </c>
      <c r="Q1765" s="17" t="str">
        <f>IF(AND(Table4[[#This Row],[Age]]&lt;=28,Table4[[#This Row],[Prefered foot]]="left",Table4[[#This Row],[Value]]&lt;10000000),"candidate","rejected")</f>
        <v>rejected</v>
      </c>
      <c r="R1765" s="17" t="str">
        <f>IF(OR(Table4[[#This Row],[Age]]&lt;=21,Table4[[#This Row],[Rating]]&gt;=85,Table4[[#This Row],[Height (cm)]]&gt;=187),"minimum","")</f>
        <v>minimum</v>
      </c>
    </row>
    <row r="1766" spans="10:18" x14ac:dyDescent="0.25">
      <c r="J1766" t="s">
        <v>1590</v>
      </c>
      <c r="K1766">
        <v>21</v>
      </c>
      <c r="L1766">
        <v>69</v>
      </c>
      <c r="M1766">
        <v>186</v>
      </c>
      <c r="N1766">
        <v>84</v>
      </c>
      <c r="O1766" t="s">
        <v>2816</v>
      </c>
      <c r="P1766" s="16">
        <v>3100000</v>
      </c>
      <c r="Q1766" s="17" t="str">
        <f>IF(AND(Table4[[#This Row],[Age]]&lt;=28,Table4[[#This Row],[Prefered foot]]="left",Table4[[#This Row],[Value]]&lt;10000000),"candidate","rejected")</f>
        <v>rejected</v>
      </c>
      <c r="R1766" s="17" t="str">
        <f>IF(OR(Table4[[#This Row],[Age]]&lt;=21,Table4[[#This Row],[Rating]]&gt;=85,Table4[[#This Row],[Height (cm)]]&gt;=187),"minimum","")</f>
        <v>minimum</v>
      </c>
    </row>
    <row r="1767" spans="10:18" x14ac:dyDescent="0.25">
      <c r="J1767" t="s">
        <v>1591</v>
      </c>
      <c r="K1767">
        <v>20</v>
      </c>
      <c r="L1767">
        <v>62</v>
      </c>
      <c r="M1767">
        <v>182</v>
      </c>
      <c r="N1767">
        <v>68</v>
      </c>
      <c r="O1767" t="s">
        <v>2816</v>
      </c>
      <c r="P1767" s="16">
        <v>975000</v>
      </c>
      <c r="Q1767" s="17" t="str">
        <f>IF(AND(Table4[[#This Row],[Age]]&lt;=28,Table4[[#This Row],[Prefered foot]]="left",Table4[[#This Row],[Value]]&lt;10000000),"candidate","rejected")</f>
        <v>rejected</v>
      </c>
      <c r="R1767" s="17" t="str">
        <f>IF(OR(Table4[[#This Row],[Age]]&lt;=21,Table4[[#This Row],[Rating]]&gt;=85,Table4[[#This Row],[Height (cm)]]&gt;=187),"minimum","")</f>
        <v>minimum</v>
      </c>
    </row>
    <row r="1768" spans="10:18" x14ac:dyDescent="0.25">
      <c r="J1768" t="s">
        <v>1592</v>
      </c>
      <c r="K1768">
        <v>20</v>
      </c>
      <c r="L1768">
        <v>58</v>
      </c>
      <c r="M1768">
        <v>191</v>
      </c>
      <c r="N1768">
        <v>82</v>
      </c>
      <c r="O1768" t="s">
        <v>2816</v>
      </c>
      <c r="P1768" s="16">
        <v>425000</v>
      </c>
      <c r="Q1768" s="17" t="str">
        <f>IF(AND(Table4[[#This Row],[Age]]&lt;=28,Table4[[#This Row],[Prefered foot]]="left",Table4[[#This Row],[Value]]&lt;10000000),"candidate","rejected")</f>
        <v>rejected</v>
      </c>
      <c r="R1768" s="17" t="str">
        <f>IF(OR(Table4[[#This Row],[Age]]&lt;=21,Table4[[#This Row],[Rating]]&gt;=85,Table4[[#This Row],[Height (cm)]]&gt;=187),"minimum","")</f>
        <v>minimum</v>
      </c>
    </row>
    <row r="1769" spans="10:18" x14ac:dyDescent="0.25">
      <c r="J1769" t="s">
        <v>1593</v>
      </c>
      <c r="K1769">
        <v>24</v>
      </c>
      <c r="L1769">
        <v>75</v>
      </c>
      <c r="M1769">
        <v>188</v>
      </c>
      <c r="N1769">
        <v>76</v>
      </c>
      <c r="O1769" t="s">
        <v>2816</v>
      </c>
      <c r="P1769" s="16">
        <v>10500000</v>
      </c>
      <c r="Q1769" s="17" t="str">
        <f>IF(AND(Table4[[#This Row],[Age]]&lt;=28,Table4[[#This Row],[Prefered foot]]="left",Table4[[#This Row],[Value]]&lt;10000000),"candidate","rejected")</f>
        <v>rejected</v>
      </c>
      <c r="R1769" s="17" t="str">
        <f>IF(OR(Table4[[#This Row],[Age]]&lt;=21,Table4[[#This Row],[Rating]]&gt;=85,Table4[[#This Row],[Height (cm)]]&gt;=187),"minimum","")</f>
        <v>minimum</v>
      </c>
    </row>
    <row r="1770" spans="10:18" x14ac:dyDescent="0.25">
      <c r="J1770" t="s">
        <v>1594</v>
      </c>
      <c r="K1770">
        <v>19</v>
      </c>
      <c r="L1770">
        <v>60</v>
      </c>
      <c r="M1770">
        <v>178</v>
      </c>
      <c r="N1770">
        <v>73</v>
      </c>
      <c r="O1770" t="s">
        <v>2817</v>
      </c>
      <c r="P1770" s="16">
        <v>625000</v>
      </c>
      <c r="Q1770" s="17" t="str">
        <f>IF(AND(Table4[[#This Row],[Age]]&lt;=28,Table4[[#This Row],[Prefered foot]]="left",Table4[[#This Row],[Value]]&lt;10000000),"candidate","rejected")</f>
        <v>candidate</v>
      </c>
      <c r="R1770" s="17" t="str">
        <f>IF(OR(Table4[[#This Row],[Age]]&lt;=21,Table4[[#This Row],[Rating]]&gt;=85,Table4[[#This Row],[Height (cm)]]&gt;=187),"minimum","")</f>
        <v>minimum</v>
      </c>
    </row>
    <row r="1771" spans="10:18" x14ac:dyDescent="0.25">
      <c r="J1771" t="s">
        <v>1595</v>
      </c>
      <c r="K1771">
        <v>17</v>
      </c>
      <c r="L1771">
        <v>62</v>
      </c>
      <c r="M1771">
        <v>176</v>
      </c>
      <c r="N1771">
        <v>69</v>
      </c>
      <c r="O1771" t="s">
        <v>2816</v>
      </c>
      <c r="P1771" s="16">
        <v>1000000</v>
      </c>
      <c r="Q1771" s="17" t="str">
        <f>IF(AND(Table4[[#This Row],[Age]]&lt;=28,Table4[[#This Row],[Prefered foot]]="left",Table4[[#This Row],[Value]]&lt;10000000),"candidate","rejected")</f>
        <v>rejected</v>
      </c>
      <c r="R1771" s="17" t="str">
        <f>IF(OR(Table4[[#This Row],[Age]]&lt;=21,Table4[[#This Row],[Rating]]&gt;=85,Table4[[#This Row],[Height (cm)]]&gt;=187),"minimum","")</f>
        <v>minimum</v>
      </c>
    </row>
    <row r="1772" spans="10:18" x14ac:dyDescent="0.25">
      <c r="J1772" t="s">
        <v>1596</v>
      </c>
      <c r="K1772">
        <v>20</v>
      </c>
      <c r="L1772">
        <v>67</v>
      </c>
      <c r="M1772">
        <v>185</v>
      </c>
      <c r="N1772">
        <v>76</v>
      </c>
      <c r="O1772" t="s">
        <v>2816</v>
      </c>
      <c r="P1772" s="16">
        <v>2100000</v>
      </c>
      <c r="Q1772" s="17" t="str">
        <f>IF(AND(Table4[[#This Row],[Age]]&lt;=28,Table4[[#This Row],[Prefered foot]]="left",Table4[[#This Row],[Value]]&lt;10000000),"candidate","rejected")</f>
        <v>rejected</v>
      </c>
      <c r="R1772" s="17" t="str">
        <f>IF(OR(Table4[[#This Row],[Age]]&lt;=21,Table4[[#This Row],[Rating]]&gt;=85,Table4[[#This Row],[Height (cm)]]&gt;=187),"minimum","")</f>
        <v>minimum</v>
      </c>
    </row>
    <row r="1773" spans="10:18" x14ac:dyDescent="0.25">
      <c r="J1773" t="s">
        <v>1597</v>
      </c>
      <c r="K1773">
        <v>17</v>
      </c>
      <c r="L1773">
        <v>58</v>
      </c>
      <c r="M1773">
        <v>178</v>
      </c>
      <c r="N1773">
        <v>75</v>
      </c>
      <c r="O1773" t="s">
        <v>2816</v>
      </c>
      <c r="P1773" s="16">
        <v>650000</v>
      </c>
      <c r="Q1773" s="17" t="str">
        <f>IF(AND(Table4[[#This Row],[Age]]&lt;=28,Table4[[#This Row],[Prefered foot]]="left",Table4[[#This Row],[Value]]&lt;10000000),"candidate","rejected")</f>
        <v>rejected</v>
      </c>
      <c r="R1773" s="17" t="str">
        <f>IF(OR(Table4[[#This Row],[Age]]&lt;=21,Table4[[#This Row],[Rating]]&gt;=85,Table4[[#This Row],[Height (cm)]]&gt;=187),"minimum","")</f>
        <v>minimum</v>
      </c>
    </row>
    <row r="1774" spans="10:18" x14ac:dyDescent="0.25">
      <c r="J1774" t="s">
        <v>1349</v>
      </c>
      <c r="K1774">
        <v>18</v>
      </c>
      <c r="L1774">
        <v>61</v>
      </c>
      <c r="M1774">
        <v>192</v>
      </c>
      <c r="N1774">
        <v>77</v>
      </c>
      <c r="O1774" t="s">
        <v>2816</v>
      </c>
      <c r="P1774" s="16">
        <v>775000</v>
      </c>
      <c r="Q1774" s="17" t="str">
        <f>IF(AND(Table4[[#This Row],[Age]]&lt;=28,Table4[[#This Row],[Prefered foot]]="left",Table4[[#This Row],[Value]]&lt;10000000),"candidate","rejected")</f>
        <v>rejected</v>
      </c>
      <c r="R1774" s="17" t="str">
        <f>IF(OR(Table4[[#This Row],[Age]]&lt;=21,Table4[[#This Row],[Rating]]&gt;=85,Table4[[#This Row],[Height (cm)]]&gt;=187),"minimum","")</f>
        <v>minimum</v>
      </c>
    </row>
    <row r="1775" spans="10:18" x14ac:dyDescent="0.25">
      <c r="J1775" t="s">
        <v>1598</v>
      </c>
      <c r="K1775">
        <v>19</v>
      </c>
      <c r="L1775">
        <v>61</v>
      </c>
      <c r="M1775">
        <v>182</v>
      </c>
      <c r="N1775">
        <v>70</v>
      </c>
      <c r="O1775" t="s">
        <v>2816</v>
      </c>
      <c r="P1775" s="16">
        <v>775000</v>
      </c>
      <c r="Q1775" s="17" t="str">
        <f>IF(AND(Table4[[#This Row],[Age]]&lt;=28,Table4[[#This Row],[Prefered foot]]="left",Table4[[#This Row],[Value]]&lt;10000000),"candidate","rejected")</f>
        <v>rejected</v>
      </c>
      <c r="R1775" s="17" t="str">
        <f>IF(OR(Table4[[#This Row],[Age]]&lt;=21,Table4[[#This Row],[Rating]]&gt;=85,Table4[[#This Row],[Height (cm)]]&gt;=187),"minimum","")</f>
        <v>minimum</v>
      </c>
    </row>
    <row r="1776" spans="10:18" x14ac:dyDescent="0.25">
      <c r="J1776" t="s">
        <v>1599</v>
      </c>
      <c r="K1776">
        <v>18</v>
      </c>
      <c r="L1776">
        <v>61</v>
      </c>
      <c r="M1776">
        <v>173</v>
      </c>
      <c r="N1776">
        <v>65</v>
      </c>
      <c r="O1776" t="s">
        <v>2816</v>
      </c>
      <c r="P1776" s="16">
        <v>900000</v>
      </c>
      <c r="Q1776" s="17" t="str">
        <f>IF(AND(Table4[[#This Row],[Age]]&lt;=28,Table4[[#This Row],[Prefered foot]]="left",Table4[[#This Row],[Value]]&lt;10000000),"candidate","rejected")</f>
        <v>rejected</v>
      </c>
      <c r="R1776" s="17" t="str">
        <f>IF(OR(Table4[[#This Row],[Age]]&lt;=21,Table4[[#This Row],[Rating]]&gt;=85,Table4[[#This Row],[Height (cm)]]&gt;=187),"minimum","")</f>
        <v>minimum</v>
      </c>
    </row>
    <row r="1777" spans="10:18" x14ac:dyDescent="0.25">
      <c r="J1777" t="s">
        <v>1600</v>
      </c>
      <c r="K1777">
        <v>26</v>
      </c>
      <c r="L1777">
        <v>75</v>
      </c>
      <c r="M1777">
        <v>184</v>
      </c>
      <c r="N1777">
        <v>77</v>
      </c>
      <c r="O1777" t="s">
        <v>2816</v>
      </c>
      <c r="P1777" s="16">
        <v>6000000</v>
      </c>
      <c r="Q1777" s="17" t="str">
        <f>IF(AND(Table4[[#This Row],[Age]]&lt;=28,Table4[[#This Row],[Prefered foot]]="left",Table4[[#This Row],[Value]]&lt;10000000),"candidate","rejected")</f>
        <v>rejected</v>
      </c>
      <c r="R1777" s="17" t="str">
        <f>IF(OR(Table4[[#This Row],[Age]]&lt;=21,Table4[[#This Row],[Rating]]&gt;=85,Table4[[#This Row],[Height (cm)]]&gt;=187),"minimum","")</f>
        <v/>
      </c>
    </row>
    <row r="1778" spans="10:18" x14ac:dyDescent="0.25">
      <c r="J1778" t="s">
        <v>1601</v>
      </c>
      <c r="K1778">
        <v>26</v>
      </c>
      <c r="L1778">
        <v>71</v>
      </c>
      <c r="M1778">
        <v>180</v>
      </c>
      <c r="N1778">
        <v>69</v>
      </c>
      <c r="O1778" t="s">
        <v>2816</v>
      </c>
      <c r="P1778" s="16">
        <v>0</v>
      </c>
      <c r="Q1778" s="17" t="str">
        <f>IF(AND(Table4[[#This Row],[Age]]&lt;=28,Table4[[#This Row],[Prefered foot]]="left",Table4[[#This Row],[Value]]&lt;10000000),"candidate","rejected")</f>
        <v>rejected</v>
      </c>
      <c r="R1778" s="17" t="str">
        <f>IF(OR(Table4[[#This Row],[Age]]&lt;=21,Table4[[#This Row],[Rating]]&gt;=85,Table4[[#This Row],[Height (cm)]]&gt;=187),"minimum","")</f>
        <v/>
      </c>
    </row>
    <row r="1779" spans="10:18" x14ac:dyDescent="0.25">
      <c r="J1779" t="s">
        <v>1352</v>
      </c>
      <c r="K1779">
        <v>25</v>
      </c>
      <c r="L1779">
        <v>68</v>
      </c>
      <c r="M1779">
        <v>180</v>
      </c>
      <c r="N1779">
        <v>72</v>
      </c>
      <c r="O1779" t="s">
        <v>2816</v>
      </c>
      <c r="P1779" s="16">
        <v>0</v>
      </c>
      <c r="Q1779" s="17" t="str">
        <f>IF(AND(Table4[[#This Row],[Age]]&lt;=28,Table4[[#This Row],[Prefered foot]]="left",Table4[[#This Row],[Value]]&lt;10000000),"candidate","rejected")</f>
        <v>rejected</v>
      </c>
      <c r="R1779" s="17" t="str">
        <f>IF(OR(Table4[[#This Row],[Age]]&lt;=21,Table4[[#This Row],[Rating]]&gt;=85,Table4[[#This Row],[Height (cm)]]&gt;=187),"minimum","")</f>
        <v/>
      </c>
    </row>
    <row r="1780" spans="10:18" x14ac:dyDescent="0.25">
      <c r="J1780" t="s">
        <v>1353</v>
      </c>
      <c r="K1780">
        <v>22</v>
      </c>
      <c r="L1780">
        <v>74</v>
      </c>
      <c r="M1780">
        <v>176</v>
      </c>
      <c r="N1780">
        <v>72</v>
      </c>
      <c r="O1780" t="s">
        <v>2816</v>
      </c>
      <c r="P1780" s="16">
        <v>9500000</v>
      </c>
      <c r="Q1780" s="17" t="str">
        <f>IF(AND(Table4[[#This Row],[Age]]&lt;=28,Table4[[#This Row],[Prefered foot]]="left",Table4[[#This Row],[Value]]&lt;10000000),"candidate","rejected")</f>
        <v>rejected</v>
      </c>
      <c r="R1780" s="17" t="str">
        <f>IF(OR(Table4[[#This Row],[Age]]&lt;=21,Table4[[#This Row],[Rating]]&gt;=85,Table4[[#This Row],[Height (cm)]]&gt;=187),"minimum","")</f>
        <v/>
      </c>
    </row>
    <row r="1781" spans="10:18" x14ac:dyDescent="0.25">
      <c r="J1781" t="s">
        <v>1602</v>
      </c>
      <c r="K1781">
        <v>19</v>
      </c>
      <c r="L1781">
        <v>69</v>
      </c>
      <c r="M1781">
        <v>174</v>
      </c>
      <c r="N1781">
        <v>60</v>
      </c>
      <c r="O1781" t="s">
        <v>2816</v>
      </c>
      <c r="P1781" s="16">
        <v>3300000</v>
      </c>
      <c r="Q1781" s="17" t="str">
        <f>IF(AND(Table4[[#This Row],[Age]]&lt;=28,Table4[[#This Row],[Prefered foot]]="left",Table4[[#This Row],[Value]]&lt;10000000),"candidate","rejected")</f>
        <v>rejected</v>
      </c>
      <c r="R1781" s="17" t="str">
        <f>IF(OR(Table4[[#This Row],[Age]]&lt;=21,Table4[[#This Row],[Rating]]&gt;=85,Table4[[#This Row],[Height (cm)]]&gt;=187),"minimum","")</f>
        <v>minimum</v>
      </c>
    </row>
    <row r="1782" spans="10:18" x14ac:dyDescent="0.25">
      <c r="J1782" t="s">
        <v>1603</v>
      </c>
      <c r="K1782">
        <v>19</v>
      </c>
      <c r="L1782">
        <v>71</v>
      </c>
      <c r="M1782">
        <v>192</v>
      </c>
      <c r="N1782">
        <v>78</v>
      </c>
      <c r="O1782" t="s">
        <v>2816</v>
      </c>
      <c r="P1782" s="16">
        <v>3800000</v>
      </c>
      <c r="Q1782" s="17" t="str">
        <f>IF(AND(Table4[[#This Row],[Age]]&lt;=28,Table4[[#This Row],[Prefered foot]]="left",Table4[[#This Row],[Value]]&lt;10000000),"candidate","rejected")</f>
        <v>rejected</v>
      </c>
      <c r="R1782" s="17" t="str">
        <f>IF(OR(Table4[[#This Row],[Age]]&lt;=21,Table4[[#This Row],[Rating]]&gt;=85,Table4[[#This Row],[Height (cm)]]&gt;=187),"minimum","")</f>
        <v>minimum</v>
      </c>
    </row>
    <row r="1783" spans="10:18" x14ac:dyDescent="0.25">
      <c r="J1783" t="s">
        <v>1604</v>
      </c>
      <c r="K1783">
        <v>17</v>
      </c>
      <c r="L1783">
        <v>61</v>
      </c>
      <c r="M1783">
        <v>185</v>
      </c>
      <c r="N1783">
        <v>74</v>
      </c>
      <c r="O1783" t="s">
        <v>2817</v>
      </c>
      <c r="P1783" s="16">
        <v>775000</v>
      </c>
      <c r="Q1783" s="17" t="str">
        <f>IF(AND(Table4[[#This Row],[Age]]&lt;=28,Table4[[#This Row],[Prefered foot]]="left",Table4[[#This Row],[Value]]&lt;10000000),"candidate","rejected")</f>
        <v>candidate</v>
      </c>
      <c r="R1783" s="17" t="str">
        <f>IF(OR(Table4[[#This Row],[Age]]&lt;=21,Table4[[#This Row],[Rating]]&gt;=85,Table4[[#This Row],[Height (cm)]]&gt;=187),"minimum","")</f>
        <v>minimum</v>
      </c>
    </row>
    <row r="1784" spans="10:18" x14ac:dyDescent="0.25">
      <c r="J1784" t="s">
        <v>1605</v>
      </c>
      <c r="K1784">
        <v>18</v>
      </c>
      <c r="L1784">
        <v>64</v>
      </c>
      <c r="M1784">
        <v>192</v>
      </c>
      <c r="N1784">
        <v>80</v>
      </c>
      <c r="O1784" t="s">
        <v>2816</v>
      </c>
      <c r="P1784" s="16">
        <v>1400000</v>
      </c>
      <c r="Q1784" s="17" t="str">
        <f>IF(AND(Table4[[#This Row],[Age]]&lt;=28,Table4[[#This Row],[Prefered foot]]="left",Table4[[#This Row],[Value]]&lt;10000000),"candidate","rejected")</f>
        <v>rejected</v>
      </c>
      <c r="R1784" s="17" t="str">
        <f>IF(OR(Table4[[#This Row],[Age]]&lt;=21,Table4[[#This Row],[Rating]]&gt;=85,Table4[[#This Row],[Height (cm)]]&gt;=187),"minimum","")</f>
        <v>minimum</v>
      </c>
    </row>
    <row r="1785" spans="10:18" x14ac:dyDescent="0.25">
      <c r="J1785" t="s">
        <v>1606</v>
      </c>
      <c r="K1785">
        <v>20</v>
      </c>
      <c r="L1785">
        <v>71</v>
      </c>
      <c r="M1785">
        <v>174</v>
      </c>
      <c r="N1785">
        <v>62</v>
      </c>
      <c r="O1785" t="s">
        <v>2817</v>
      </c>
      <c r="P1785" s="16">
        <v>4500000</v>
      </c>
      <c r="Q1785" s="17" t="str">
        <f>IF(AND(Table4[[#This Row],[Age]]&lt;=28,Table4[[#This Row],[Prefered foot]]="left",Table4[[#This Row],[Value]]&lt;10000000),"candidate","rejected")</f>
        <v>candidate</v>
      </c>
      <c r="R1785" s="17" t="str">
        <f>IF(OR(Table4[[#This Row],[Age]]&lt;=21,Table4[[#This Row],[Rating]]&gt;=85,Table4[[#This Row],[Height (cm)]]&gt;=187),"minimum","")</f>
        <v>minimum</v>
      </c>
    </row>
    <row r="1786" spans="10:18" x14ac:dyDescent="0.25">
      <c r="J1786" t="s">
        <v>1607</v>
      </c>
      <c r="K1786">
        <v>19</v>
      </c>
      <c r="L1786">
        <v>66</v>
      </c>
      <c r="M1786">
        <v>166</v>
      </c>
      <c r="N1786">
        <v>64</v>
      </c>
      <c r="O1786" t="s">
        <v>2816</v>
      </c>
      <c r="P1786" s="16">
        <v>2000000</v>
      </c>
      <c r="Q1786" s="17" t="str">
        <f>IF(AND(Table4[[#This Row],[Age]]&lt;=28,Table4[[#This Row],[Prefered foot]]="left",Table4[[#This Row],[Value]]&lt;10000000),"candidate","rejected")</f>
        <v>rejected</v>
      </c>
      <c r="R1786" s="17" t="str">
        <f>IF(OR(Table4[[#This Row],[Age]]&lt;=21,Table4[[#This Row],[Rating]]&gt;=85,Table4[[#This Row],[Height (cm)]]&gt;=187),"minimum","")</f>
        <v>minimum</v>
      </c>
    </row>
    <row r="1787" spans="10:18" x14ac:dyDescent="0.25">
      <c r="J1787" t="s">
        <v>1608</v>
      </c>
      <c r="K1787">
        <v>18</v>
      </c>
      <c r="L1787">
        <v>64</v>
      </c>
      <c r="M1787">
        <v>173</v>
      </c>
      <c r="N1787">
        <v>70</v>
      </c>
      <c r="O1787" t="s">
        <v>2816</v>
      </c>
      <c r="P1787" s="16">
        <v>1500000</v>
      </c>
      <c r="Q1787" s="17" t="str">
        <f>IF(AND(Table4[[#This Row],[Age]]&lt;=28,Table4[[#This Row],[Prefered foot]]="left",Table4[[#This Row],[Value]]&lt;10000000),"candidate","rejected")</f>
        <v>rejected</v>
      </c>
      <c r="R1787" s="17" t="str">
        <f>IF(OR(Table4[[#This Row],[Age]]&lt;=21,Table4[[#This Row],[Rating]]&gt;=85,Table4[[#This Row],[Height (cm)]]&gt;=187),"minimum","")</f>
        <v>minimum</v>
      </c>
    </row>
    <row r="1788" spans="10:18" x14ac:dyDescent="0.25">
      <c r="J1788" t="s">
        <v>1609</v>
      </c>
      <c r="K1788">
        <v>24</v>
      </c>
      <c r="L1788">
        <v>74</v>
      </c>
      <c r="M1788">
        <v>189</v>
      </c>
      <c r="N1788">
        <v>82</v>
      </c>
      <c r="O1788" t="s">
        <v>2817</v>
      </c>
      <c r="P1788" s="16">
        <v>6500000</v>
      </c>
      <c r="Q1788" s="17" t="str">
        <f>IF(AND(Table4[[#This Row],[Age]]&lt;=28,Table4[[#This Row],[Prefered foot]]="left",Table4[[#This Row],[Value]]&lt;10000000),"candidate","rejected")</f>
        <v>candidate</v>
      </c>
      <c r="R1788" s="17" t="str">
        <f>IF(OR(Table4[[#This Row],[Age]]&lt;=21,Table4[[#This Row],[Rating]]&gt;=85,Table4[[#This Row],[Height (cm)]]&gt;=187),"minimum","")</f>
        <v>minimum</v>
      </c>
    </row>
    <row r="1789" spans="10:18" x14ac:dyDescent="0.25">
      <c r="J1789" t="s">
        <v>1610</v>
      </c>
      <c r="K1789">
        <v>20</v>
      </c>
      <c r="L1789">
        <v>64</v>
      </c>
      <c r="M1789">
        <v>185</v>
      </c>
      <c r="N1789">
        <v>75</v>
      </c>
      <c r="O1789" t="s">
        <v>2816</v>
      </c>
      <c r="P1789" s="16">
        <v>1200000</v>
      </c>
      <c r="Q1789" s="17" t="str">
        <f>IF(AND(Table4[[#This Row],[Age]]&lt;=28,Table4[[#This Row],[Prefered foot]]="left",Table4[[#This Row],[Value]]&lt;10000000),"candidate","rejected")</f>
        <v>rejected</v>
      </c>
      <c r="R1789" s="17" t="str">
        <f>IF(OR(Table4[[#This Row],[Age]]&lt;=21,Table4[[#This Row],[Rating]]&gt;=85,Table4[[#This Row],[Height (cm)]]&gt;=187),"minimum","")</f>
        <v>minimum</v>
      </c>
    </row>
    <row r="1790" spans="10:18" x14ac:dyDescent="0.25">
      <c r="J1790" t="s">
        <v>1611</v>
      </c>
      <c r="K1790">
        <v>19</v>
      </c>
      <c r="L1790">
        <v>66</v>
      </c>
      <c r="M1790">
        <v>185</v>
      </c>
      <c r="N1790">
        <v>75</v>
      </c>
      <c r="O1790" t="s">
        <v>2816</v>
      </c>
      <c r="P1790" s="16">
        <v>2000000</v>
      </c>
      <c r="Q1790" s="17" t="str">
        <f>IF(AND(Table4[[#This Row],[Age]]&lt;=28,Table4[[#This Row],[Prefered foot]]="left",Table4[[#This Row],[Value]]&lt;10000000),"candidate","rejected")</f>
        <v>rejected</v>
      </c>
      <c r="R1790" s="17" t="str">
        <f>IF(OR(Table4[[#This Row],[Age]]&lt;=21,Table4[[#This Row],[Rating]]&gt;=85,Table4[[#This Row],[Height (cm)]]&gt;=187),"minimum","")</f>
        <v>minimum</v>
      </c>
    </row>
    <row r="1791" spans="10:18" x14ac:dyDescent="0.25">
      <c r="J1791" t="s">
        <v>1612</v>
      </c>
      <c r="K1791">
        <v>18</v>
      </c>
      <c r="L1791">
        <v>66</v>
      </c>
      <c r="M1791">
        <v>175</v>
      </c>
      <c r="N1791">
        <v>65</v>
      </c>
      <c r="O1791" t="s">
        <v>2816</v>
      </c>
      <c r="P1791" s="16">
        <v>1900000</v>
      </c>
      <c r="Q1791" s="17" t="str">
        <f>IF(AND(Table4[[#This Row],[Age]]&lt;=28,Table4[[#This Row],[Prefered foot]]="left",Table4[[#This Row],[Value]]&lt;10000000),"candidate","rejected")</f>
        <v>rejected</v>
      </c>
      <c r="R1791" s="17" t="str">
        <f>IF(OR(Table4[[#This Row],[Age]]&lt;=21,Table4[[#This Row],[Rating]]&gt;=85,Table4[[#This Row],[Height (cm)]]&gt;=187),"minimum","")</f>
        <v>minimum</v>
      </c>
    </row>
    <row r="1792" spans="10:18" x14ac:dyDescent="0.25">
      <c r="J1792" t="s">
        <v>1613</v>
      </c>
      <c r="K1792">
        <v>20</v>
      </c>
      <c r="L1792">
        <v>70</v>
      </c>
      <c r="M1792">
        <v>174</v>
      </c>
      <c r="N1792">
        <v>77</v>
      </c>
      <c r="O1792" t="s">
        <v>2817</v>
      </c>
      <c r="P1792" s="16">
        <v>3500000</v>
      </c>
      <c r="Q1792" s="17" t="str">
        <f>IF(AND(Table4[[#This Row],[Age]]&lt;=28,Table4[[#This Row],[Prefered foot]]="left",Table4[[#This Row],[Value]]&lt;10000000),"candidate","rejected")</f>
        <v>candidate</v>
      </c>
      <c r="R1792" s="17" t="str">
        <f>IF(OR(Table4[[#This Row],[Age]]&lt;=21,Table4[[#This Row],[Rating]]&gt;=85,Table4[[#This Row],[Height (cm)]]&gt;=187),"minimum","")</f>
        <v>minimum</v>
      </c>
    </row>
    <row r="1793" spans="10:18" x14ac:dyDescent="0.25">
      <c r="J1793" t="s">
        <v>1614</v>
      </c>
      <c r="K1793">
        <v>18</v>
      </c>
      <c r="L1793">
        <v>69</v>
      </c>
      <c r="M1793">
        <v>177</v>
      </c>
      <c r="N1793">
        <v>68</v>
      </c>
      <c r="O1793" t="s">
        <v>2817</v>
      </c>
      <c r="P1793" s="16">
        <v>2900000</v>
      </c>
      <c r="Q1793" s="17" t="str">
        <f>IF(AND(Table4[[#This Row],[Age]]&lt;=28,Table4[[#This Row],[Prefered foot]]="left",Table4[[#This Row],[Value]]&lt;10000000),"candidate","rejected")</f>
        <v>candidate</v>
      </c>
      <c r="R1793" s="17" t="str">
        <f>IF(OR(Table4[[#This Row],[Age]]&lt;=21,Table4[[#This Row],[Rating]]&gt;=85,Table4[[#This Row],[Height (cm)]]&gt;=187),"minimum","")</f>
        <v>minimum</v>
      </c>
    </row>
    <row r="1794" spans="10:18" x14ac:dyDescent="0.25">
      <c r="J1794" t="s">
        <v>1615</v>
      </c>
      <c r="K1794">
        <v>25</v>
      </c>
      <c r="L1794">
        <v>64</v>
      </c>
      <c r="M1794">
        <v>174</v>
      </c>
      <c r="N1794">
        <v>67</v>
      </c>
      <c r="O1794" t="s">
        <v>2816</v>
      </c>
      <c r="P1794" s="16">
        <v>0</v>
      </c>
      <c r="Q1794" s="17" t="str">
        <f>IF(AND(Table4[[#This Row],[Age]]&lt;=28,Table4[[#This Row],[Prefered foot]]="left",Table4[[#This Row],[Value]]&lt;10000000),"candidate","rejected")</f>
        <v>rejected</v>
      </c>
      <c r="R1794" s="17" t="str">
        <f>IF(OR(Table4[[#This Row],[Age]]&lt;=21,Table4[[#This Row],[Rating]]&gt;=85,Table4[[#This Row],[Height (cm)]]&gt;=187),"minimum","")</f>
        <v/>
      </c>
    </row>
    <row r="1795" spans="10:18" x14ac:dyDescent="0.25">
      <c r="J1795" t="s">
        <v>1616</v>
      </c>
      <c r="K1795">
        <v>17</v>
      </c>
      <c r="L1795">
        <v>65</v>
      </c>
      <c r="M1795">
        <v>200</v>
      </c>
      <c r="N1795">
        <v>95</v>
      </c>
      <c r="O1795" t="s">
        <v>2817</v>
      </c>
      <c r="P1795" s="16">
        <v>1300000</v>
      </c>
      <c r="Q1795" s="17" t="str">
        <f>IF(AND(Table4[[#This Row],[Age]]&lt;=28,Table4[[#This Row],[Prefered foot]]="left",Table4[[#This Row],[Value]]&lt;10000000),"candidate","rejected")</f>
        <v>candidate</v>
      </c>
      <c r="R1795" s="17" t="str">
        <f>IF(OR(Table4[[#This Row],[Age]]&lt;=21,Table4[[#This Row],[Rating]]&gt;=85,Table4[[#This Row],[Height (cm)]]&gt;=187),"minimum","")</f>
        <v>minimum</v>
      </c>
    </row>
    <row r="1796" spans="10:18" x14ac:dyDescent="0.25">
      <c r="J1796" t="s">
        <v>1617</v>
      </c>
      <c r="K1796">
        <v>17</v>
      </c>
      <c r="L1796">
        <v>68</v>
      </c>
      <c r="M1796">
        <v>183</v>
      </c>
      <c r="N1796">
        <v>72</v>
      </c>
      <c r="O1796" t="s">
        <v>2817</v>
      </c>
      <c r="P1796" s="16">
        <v>2600000</v>
      </c>
      <c r="Q1796" s="17" t="str">
        <f>IF(AND(Table4[[#This Row],[Age]]&lt;=28,Table4[[#This Row],[Prefered foot]]="left",Table4[[#This Row],[Value]]&lt;10000000),"candidate","rejected")</f>
        <v>candidate</v>
      </c>
      <c r="R1796" s="17" t="str">
        <f>IF(OR(Table4[[#This Row],[Age]]&lt;=21,Table4[[#This Row],[Rating]]&gt;=85,Table4[[#This Row],[Height (cm)]]&gt;=187),"minimum","")</f>
        <v>minimum</v>
      </c>
    </row>
    <row r="1797" spans="10:18" x14ac:dyDescent="0.25">
      <c r="J1797" t="s">
        <v>1618</v>
      </c>
      <c r="K1797">
        <v>19</v>
      </c>
      <c r="L1797">
        <v>62</v>
      </c>
      <c r="M1797">
        <v>187</v>
      </c>
      <c r="N1797">
        <v>74</v>
      </c>
      <c r="O1797" t="s">
        <v>2816</v>
      </c>
      <c r="P1797" s="16">
        <v>875000</v>
      </c>
      <c r="Q1797" s="17" t="str">
        <f>IF(AND(Table4[[#This Row],[Age]]&lt;=28,Table4[[#This Row],[Prefered foot]]="left",Table4[[#This Row],[Value]]&lt;10000000),"candidate","rejected")</f>
        <v>rejected</v>
      </c>
      <c r="R1797" s="17" t="str">
        <f>IF(OR(Table4[[#This Row],[Age]]&lt;=21,Table4[[#This Row],[Rating]]&gt;=85,Table4[[#This Row],[Height (cm)]]&gt;=187),"minimum","")</f>
        <v>minimum</v>
      </c>
    </row>
    <row r="1798" spans="10:18" x14ac:dyDescent="0.25">
      <c r="J1798" t="s">
        <v>1619</v>
      </c>
      <c r="K1798">
        <v>19</v>
      </c>
      <c r="L1798">
        <v>67</v>
      </c>
      <c r="M1798">
        <v>187</v>
      </c>
      <c r="N1798">
        <v>86</v>
      </c>
      <c r="O1798" t="s">
        <v>2816</v>
      </c>
      <c r="P1798" s="16">
        <v>2300000</v>
      </c>
      <c r="Q1798" s="17" t="str">
        <f>IF(AND(Table4[[#This Row],[Age]]&lt;=28,Table4[[#This Row],[Prefered foot]]="left",Table4[[#This Row],[Value]]&lt;10000000),"candidate","rejected")</f>
        <v>rejected</v>
      </c>
      <c r="R1798" s="17" t="str">
        <f>IF(OR(Table4[[#This Row],[Age]]&lt;=21,Table4[[#This Row],[Rating]]&gt;=85,Table4[[#This Row],[Height (cm)]]&gt;=187),"minimum","")</f>
        <v>minimum</v>
      </c>
    </row>
    <row r="1799" spans="10:18" x14ac:dyDescent="0.25">
      <c r="J1799" t="s">
        <v>958</v>
      </c>
      <c r="K1799">
        <v>18</v>
      </c>
      <c r="L1799">
        <v>71</v>
      </c>
      <c r="M1799">
        <v>186</v>
      </c>
      <c r="N1799">
        <v>80</v>
      </c>
      <c r="O1799" t="s">
        <v>2816</v>
      </c>
      <c r="P1799" s="16">
        <v>3700000</v>
      </c>
      <c r="Q1799" s="17" t="str">
        <f>IF(AND(Table4[[#This Row],[Age]]&lt;=28,Table4[[#This Row],[Prefered foot]]="left",Table4[[#This Row],[Value]]&lt;10000000),"candidate","rejected")</f>
        <v>rejected</v>
      </c>
      <c r="R1799" s="17" t="str">
        <f>IF(OR(Table4[[#This Row],[Age]]&lt;=21,Table4[[#This Row],[Rating]]&gt;=85,Table4[[#This Row],[Height (cm)]]&gt;=187),"minimum","")</f>
        <v>minimum</v>
      </c>
    </row>
    <row r="1800" spans="10:18" x14ac:dyDescent="0.25">
      <c r="J1800" t="s">
        <v>1281</v>
      </c>
      <c r="K1800">
        <v>22</v>
      </c>
      <c r="L1800">
        <v>72</v>
      </c>
      <c r="M1800">
        <v>162</v>
      </c>
      <c r="N1800">
        <v>69</v>
      </c>
      <c r="O1800" t="s">
        <v>2816</v>
      </c>
      <c r="P1800" s="16">
        <v>5500000</v>
      </c>
      <c r="Q1800" s="17" t="str">
        <f>IF(AND(Table4[[#This Row],[Age]]&lt;=28,Table4[[#This Row],[Prefered foot]]="left",Table4[[#This Row],[Value]]&lt;10000000),"candidate","rejected")</f>
        <v>rejected</v>
      </c>
      <c r="R1800" s="17" t="str">
        <f>IF(OR(Table4[[#This Row],[Age]]&lt;=21,Table4[[#This Row],[Rating]]&gt;=85,Table4[[#This Row],[Height (cm)]]&gt;=187),"minimum","")</f>
        <v/>
      </c>
    </row>
    <row r="1801" spans="10:18" x14ac:dyDescent="0.25">
      <c r="J1801" t="s">
        <v>1620</v>
      </c>
      <c r="K1801">
        <v>19</v>
      </c>
      <c r="L1801">
        <v>73</v>
      </c>
      <c r="M1801">
        <v>181</v>
      </c>
      <c r="N1801">
        <v>73</v>
      </c>
      <c r="O1801" t="s">
        <v>2817</v>
      </c>
      <c r="P1801" s="16">
        <v>6500000</v>
      </c>
      <c r="Q1801" s="17" t="str">
        <f>IF(AND(Table4[[#This Row],[Age]]&lt;=28,Table4[[#This Row],[Prefered foot]]="left",Table4[[#This Row],[Value]]&lt;10000000),"candidate","rejected")</f>
        <v>candidate</v>
      </c>
      <c r="R1801" s="17" t="str">
        <f>IF(OR(Table4[[#This Row],[Age]]&lt;=21,Table4[[#This Row],[Rating]]&gt;=85,Table4[[#This Row],[Height (cm)]]&gt;=187),"minimum","")</f>
        <v>minimum</v>
      </c>
    </row>
    <row r="1802" spans="10:18" x14ac:dyDescent="0.25">
      <c r="J1802" t="s">
        <v>1621</v>
      </c>
      <c r="K1802">
        <v>23</v>
      </c>
      <c r="L1802">
        <v>75</v>
      </c>
      <c r="M1802">
        <v>188</v>
      </c>
      <c r="N1802">
        <v>87</v>
      </c>
      <c r="O1802" t="s">
        <v>2816</v>
      </c>
      <c r="P1802" s="16">
        <v>7000000</v>
      </c>
      <c r="Q1802" s="17" t="str">
        <f>IF(AND(Table4[[#This Row],[Age]]&lt;=28,Table4[[#This Row],[Prefered foot]]="left",Table4[[#This Row],[Value]]&lt;10000000),"candidate","rejected")</f>
        <v>rejected</v>
      </c>
      <c r="R1802" s="17" t="str">
        <f>IF(OR(Table4[[#This Row],[Age]]&lt;=21,Table4[[#This Row],[Rating]]&gt;=85,Table4[[#This Row],[Height (cm)]]&gt;=187),"minimum","")</f>
        <v>minimum</v>
      </c>
    </row>
    <row r="1803" spans="10:18" x14ac:dyDescent="0.25">
      <c r="J1803" t="s">
        <v>1622</v>
      </c>
      <c r="K1803">
        <v>22</v>
      </c>
      <c r="L1803">
        <v>70</v>
      </c>
      <c r="M1803">
        <v>179</v>
      </c>
      <c r="N1803">
        <v>78</v>
      </c>
      <c r="O1803" t="s">
        <v>2817</v>
      </c>
      <c r="P1803" s="16">
        <v>3200000</v>
      </c>
      <c r="Q1803" s="17" t="str">
        <f>IF(AND(Table4[[#This Row],[Age]]&lt;=28,Table4[[#This Row],[Prefered foot]]="left",Table4[[#This Row],[Value]]&lt;10000000),"candidate","rejected")</f>
        <v>candidate</v>
      </c>
      <c r="R1803" s="17" t="str">
        <f>IF(OR(Table4[[#This Row],[Age]]&lt;=21,Table4[[#This Row],[Rating]]&gt;=85,Table4[[#This Row],[Height (cm)]]&gt;=187),"minimum","")</f>
        <v/>
      </c>
    </row>
    <row r="1804" spans="10:18" x14ac:dyDescent="0.25">
      <c r="J1804" t="s">
        <v>1623</v>
      </c>
      <c r="K1804">
        <v>22</v>
      </c>
      <c r="L1804">
        <v>65</v>
      </c>
      <c r="M1804">
        <v>172</v>
      </c>
      <c r="N1804">
        <v>66</v>
      </c>
      <c r="O1804" t="s">
        <v>2816</v>
      </c>
      <c r="P1804" s="16">
        <v>0</v>
      </c>
      <c r="Q1804" s="17" t="str">
        <f>IF(AND(Table4[[#This Row],[Age]]&lt;=28,Table4[[#This Row],[Prefered foot]]="left",Table4[[#This Row],[Value]]&lt;10000000),"candidate","rejected")</f>
        <v>rejected</v>
      </c>
      <c r="R1804" s="17" t="str">
        <f>IF(OR(Table4[[#This Row],[Age]]&lt;=21,Table4[[#This Row],[Rating]]&gt;=85,Table4[[#This Row],[Height (cm)]]&gt;=187),"minimum","")</f>
        <v/>
      </c>
    </row>
    <row r="1805" spans="10:18" x14ac:dyDescent="0.25">
      <c r="J1805" t="s">
        <v>1624</v>
      </c>
      <c r="K1805">
        <v>22</v>
      </c>
      <c r="L1805">
        <v>69</v>
      </c>
      <c r="M1805">
        <v>180</v>
      </c>
      <c r="N1805">
        <v>73</v>
      </c>
      <c r="O1805" t="s">
        <v>2816</v>
      </c>
      <c r="P1805" s="16">
        <v>2800000</v>
      </c>
      <c r="Q1805" s="17" t="str">
        <f>IF(AND(Table4[[#This Row],[Age]]&lt;=28,Table4[[#This Row],[Prefered foot]]="left",Table4[[#This Row],[Value]]&lt;10000000),"candidate","rejected")</f>
        <v>rejected</v>
      </c>
      <c r="R1805" s="17" t="str">
        <f>IF(OR(Table4[[#This Row],[Age]]&lt;=21,Table4[[#This Row],[Rating]]&gt;=85,Table4[[#This Row],[Height (cm)]]&gt;=187),"minimum","")</f>
        <v/>
      </c>
    </row>
    <row r="1806" spans="10:18" x14ac:dyDescent="0.25">
      <c r="J1806" t="s">
        <v>1625</v>
      </c>
      <c r="K1806">
        <v>22</v>
      </c>
      <c r="L1806">
        <v>67</v>
      </c>
      <c r="M1806">
        <v>185</v>
      </c>
      <c r="N1806">
        <v>77</v>
      </c>
      <c r="O1806" t="s">
        <v>2817</v>
      </c>
      <c r="P1806" s="16">
        <v>2300000</v>
      </c>
      <c r="Q1806" s="17" t="str">
        <f>IF(AND(Table4[[#This Row],[Age]]&lt;=28,Table4[[#This Row],[Prefered foot]]="left",Table4[[#This Row],[Value]]&lt;10000000),"candidate","rejected")</f>
        <v>candidate</v>
      </c>
      <c r="R1806" s="17" t="str">
        <f>IF(OR(Table4[[#This Row],[Age]]&lt;=21,Table4[[#This Row],[Rating]]&gt;=85,Table4[[#This Row],[Height (cm)]]&gt;=187),"minimum","")</f>
        <v/>
      </c>
    </row>
    <row r="1807" spans="10:18" x14ac:dyDescent="0.25">
      <c r="J1807" t="s">
        <v>1626</v>
      </c>
      <c r="K1807">
        <v>22</v>
      </c>
      <c r="L1807">
        <v>72</v>
      </c>
      <c r="M1807">
        <v>167</v>
      </c>
      <c r="N1807">
        <v>65</v>
      </c>
      <c r="O1807" t="s">
        <v>2816</v>
      </c>
      <c r="P1807" s="16">
        <v>4800000</v>
      </c>
      <c r="Q1807" s="17" t="str">
        <f>IF(AND(Table4[[#This Row],[Age]]&lt;=28,Table4[[#This Row],[Prefered foot]]="left",Table4[[#This Row],[Value]]&lt;10000000),"candidate","rejected")</f>
        <v>rejected</v>
      </c>
      <c r="R1807" s="17" t="str">
        <f>IF(OR(Table4[[#This Row],[Age]]&lt;=21,Table4[[#This Row],[Rating]]&gt;=85,Table4[[#This Row],[Height (cm)]]&gt;=187),"minimum","")</f>
        <v/>
      </c>
    </row>
    <row r="1808" spans="10:18" x14ac:dyDescent="0.25">
      <c r="J1808" t="s">
        <v>1627</v>
      </c>
      <c r="K1808">
        <v>23</v>
      </c>
      <c r="L1808">
        <v>73</v>
      </c>
      <c r="M1808">
        <v>191</v>
      </c>
      <c r="N1808">
        <v>87</v>
      </c>
      <c r="O1808" t="s">
        <v>2816</v>
      </c>
      <c r="P1808" s="16">
        <v>4200000</v>
      </c>
      <c r="Q1808" s="17" t="str">
        <f>IF(AND(Table4[[#This Row],[Age]]&lt;=28,Table4[[#This Row],[Prefered foot]]="left",Table4[[#This Row],[Value]]&lt;10000000),"candidate","rejected")</f>
        <v>rejected</v>
      </c>
      <c r="R1808" s="17" t="str">
        <f>IF(OR(Table4[[#This Row],[Age]]&lt;=21,Table4[[#This Row],[Rating]]&gt;=85,Table4[[#This Row],[Height (cm)]]&gt;=187),"minimum","")</f>
        <v>minimum</v>
      </c>
    </row>
    <row r="1809" spans="10:18" x14ac:dyDescent="0.25">
      <c r="J1809" t="s">
        <v>1628</v>
      </c>
      <c r="K1809">
        <v>24</v>
      </c>
      <c r="L1809">
        <v>78</v>
      </c>
      <c r="M1809">
        <v>178</v>
      </c>
      <c r="N1809">
        <v>71</v>
      </c>
      <c r="O1809" t="s">
        <v>2817</v>
      </c>
      <c r="P1809" s="16">
        <v>15000000</v>
      </c>
      <c r="Q1809" s="17" t="str">
        <f>IF(AND(Table4[[#This Row],[Age]]&lt;=28,Table4[[#This Row],[Prefered foot]]="left",Table4[[#This Row],[Value]]&lt;10000000),"candidate","rejected")</f>
        <v>rejected</v>
      </c>
      <c r="R1809" s="17" t="str">
        <f>IF(OR(Table4[[#This Row],[Age]]&lt;=21,Table4[[#This Row],[Rating]]&gt;=85,Table4[[#This Row],[Height (cm)]]&gt;=187),"minimum","")</f>
        <v/>
      </c>
    </row>
    <row r="1810" spans="10:18" x14ac:dyDescent="0.25">
      <c r="J1810" t="s">
        <v>1629</v>
      </c>
      <c r="K1810">
        <v>23</v>
      </c>
      <c r="L1810">
        <v>74</v>
      </c>
      <c r="M1810">
        <v>184</v>
      </c>
      <c r="N1810">
        <v>75</v>
      </c>
      <c r="O1810" t="s">
        <v>2817</v>
      </c>
      <c r="P1810" s="16">
        <v>6000000</v>
      </c>
      <c r="Q1810" s="17" t="str">
        <f>IF(AND(Table4[[#This Row],[Age]]&lt;=28,Table4[[#This Row],[Prefered foot]]="left",Table4[[#This Row],[Value]]&lt;10000000),"candidate","rejected")</f>
        <v>candidate</v>
      </c>
      <c r="R1810" s="17" t="str">
        <f>IF(OR(Table4[[#This Row],[Age]]&lt;=21,Table4[[#This Row],[Rating]]&gt;=85,Table4[[#This Row],[Height (cm)]]&gt;=187),"minimum","")</f>
        <v/>
      </c>
    </row>
    <row r="1811" spans="10:18" x14ac:dyDescent="0.25">
      <c r="J1811" t="s">
        <v>1630</v>
      </c>
      <c r="K1811">
        <v>22</v>
      </c>
      <c r="L1811">
        <v>69</v>
      </c>
      <c r="M1811">
        <v>176</v>
      </c>
      <c r="N1811">
        <v>68</v>
      </c>
      <c r="O1811" t="s">
        <v>2817</v>
      </c>
      <c r="P1811" s="16">
        <v>2100000</v>
      </c>
      <c r="Q1811" s="17" t="str">
        <f>IF(AND(Table4[[#This Row],[Age]]&lt;=28,Table4[[#This Row],[Prefered foot]]="left",Table4[[#This Row],[Value]]&lt;10000000),"candidate","rejected")</f>
        <v>candidate</v>
      </c>
      <c r="R1811" s="17" t="str">
        <f>IF(OR(Table4[[#This Row],[Age]]&lt;=21,Table4[[#This Row],[Rating]]&gt;=85,Table4[[#This Row],[Height (cm)]]&gt;=187),"minimum","")</f>
        <v/>
      </c>
    </row>
    <row r="1812" spans="10:18" x14ac:dyDescent="0.25">
      <c r="J1812" t="s">
        <v>1631</v>
      </c>
      <c r="K1812">
        <v>25</v>
      </c>
      <c r="L1812">
        <v>75</v>
      </c>
      <c r="M1812">
        <v>183</v>
      </c>
      <c r="N1812">
        <v>72</v>
      </c>
      <c r="O1812" t="s">
        <v>2816</v>
      </c>
      <c r="P1812" s="16">
        <v>6500000</v>
      </c>
      <c r="Q1812" s="17" t="str">
        <f>IF(AND(Table4[[#This Row],[Age]]&lt;=28,Table4[[#This Row],[Prefered foot]]="left",Table4[[#This Row],[Value]]&lt;10000000),"candidate","rejected")</f>
        <v>rejected</v>
      </c>
      <c r="R1812" s="17" t="str">
        <f>IF(OR(Table4[[#This Row],[Age]]&lt;=21,Table4[[#This Row],[Rating]]&gt;=85,Table4[[#This Row],[Height (cm)]]&gt;=187),"minimum","")</f>
        <v/>
      </c>
    </row>
    <row r="1813" spans="10:18" x14ac:dyDescent="0.25">
      <c r="J1813" t="s">
        <v>1632</v>
      </c>
      <c r="K1813">
        <v>24</v>
      </c>
      <c r="L1813">
        <v>76</v>
      </c>
      <c r="M1813">
        <v>175</v>
      </c>
      <c r="N1813">
        <v>76</v>
      </c>
      <c r="O1813" t="s">
        <v>2816</v>
      </c>
      <c r="P1813" s="16">
        <v>10000000</v>
      </c>
      <c r="Q1813" s="17" t="str">
        <f>IF(AND(Table4[[#This Row],[Age]]&lt;=28,Table4[[#This Row],[Prefered foot]]="left",Table4[[#This Row],[Value]]&lt;10000000),"candidate","rejected")</f>
        <v>rejected</v>
      </c>
      <c r="R1813" s="17" t="str">
        <f>IF(OR(Table4[[#This Row],[Age]]&lt;=21,Table4[[#This Row],[Rating]]&gt;=85,Table4[[#This Row],[Height (cm)]]&gt;=187),"minimum","")</f>
        <v/>
      </c>
    </row>
    <row r="1814" spans="10:18" x14ac:dyDescent="0.25">
      <c r="J1814" t="s">
        <v>1633</v>
      </c>
      <c r="K1814">
        <v>22</v>
      </c>
      <c r="L1814">
        <v>74</v>
      </c>
      <c r="M1814">
        <v>197</v>
      </c>
      <c r="N1814">
        <v>84</v>
      </c>
      <c r="O1814" t="s">
        <v>2816</v>
      </c>
      <c r="P1814" s="16">
        <v>8000000</v>
      </c>
      <c r="Q1814" s="17" t="str">
        <f>IF(AND(Table4[[#This Row],[Age]]&lt;=28,Table4[[#This Row],[Prefered foot]]="left",Table4[[#This Row],[Value]]&lt;10000000),"candidate","rejected")</f>
        <v>rejected</v>
      </c>
      <c r="R1814" s="17" t="str">
        <f>IF(OR(Table4[[#This Row],[Age]]&lt;=21,Table4[[#This Row],[Rating]]&gt;=85,Table4[[#This Row],[Height (cm)]]&gt;=187),"minimum","")</f>
        <v>minimum</v>
      </c>
    </row>
    <row r="1815" spans="10:18" x14ac:dyDescent="0.25">
      <c r="J1815" t="s">
        <v>1634</v>
      </c>
      <c r="K1815">
        <v>21</v>
      </c>
      <c r="L1815">
        <v>73</v>
      </c>
      <c r="M1815">
        <v>186</v>
      </c>
      <c r="N1815">
        <v>70</v>
      </c>
      <c r="O1815" t="s">
        <v>2816</v>
      </c>
      <c r="P1815" s="16">
        <v>7000000</v>
      </c>
      <c r="Q1815" s="17" t="str">
        <f>IF(AND(Table4[[#This Row],[Age]]&lt;=28,Table4[[#This Row],[Prefered foot]]="left",Table4[[#This Row],[Value]]&lt;10000000),"candidate","rejected")</f>
        <v>rejected</v>
      </c>
      <c r="R1815" s="17" t="str">
        <f>IF(OR(Table4[[#This Row],[Age]]&lt;=21,Table4[[#This Row],[Rating]]&gt;=85,Table4[[#This Row],[Height (cm)]]&gt;=187),"minimum","")</f>
        <v>minimum</v>
      </c>
    </row>
    <row r="1816" spans="10:18" x14ac:dyDescent="0.25">
      <c r="J1816" t="s">
        <v>1635</v>
      </c>
      <c r="K1816">
        <v>21</v>
      </c>
      <c r="L1816">
        <v>73</v>
      </c>
      <c r="M1816">
        <v>188</v>
      </c>
      <c r="N1816">
        <v>85</v>
      </c>
      <c r="O1816" t="s">
        <v>2816</v>
      </c>
      <c r="P1816" s="16">
        <v>6000000</v>
      </c>
      <c r="Q1816" s="17" t="str">
        <f>IF(AND(Table4[[#This Row],[Age]]&lt;=28,Table4[[#This Row],[Prefered foot]]="left",Table4[[#This Row],[Value]]&lt;10000000),"candidate","rejected")</f>
        <v>rejected</v>
      </c>
      <c r="R1816" s="17" t="str">
        <f>IF(OR(Table4[[#This Row],[Age]]&lt;=21,Table4[[#This Row],[Rating]]&gt;=85,Table4[[#This Row],[Height (cm)]]&gt;=187),"minimum","")</f>
        <v>minimum</v>
      </c>
    </row>
    <row r="1817" spans="10:18" x14ac:dyDescent="0.25">
      <c r="J1817" t="s">
        <v>1636</v>
      </c>
      <c r="K1817">
        <v>22</v>
      </c>
      <c r="L1817">
        <v>72</v>
      </c>
      <c r="M1817">
        <v>176</v>
      </c>
      <c r="N1817">
        <v>69</v>
      </c>
      <c r="O1817" t="s">
        <v>2817</v>
      </c>
      <c r="P1817" s="16">
        <v>3600000</v>
      </c>
      <c r="Q1817" s="17" t="str">
        <f>IF(AND(Table4[[#This Row],[Age]]&lt;=28,Table4[[#This Row],[Prefered foot]]="left",Table4[[#This Row],[Value]]&lt;10000000),"candidate","rejected")</f>
        <v>candidate</v>
      </c>
      <c r="R1817" s="17" t="str">
        <f>IF(OR(Table4[[#This Row],[Age]]&lt;=21,Table4[[#This Row],[Rating]]&gt;=85,Table4[[#This Row],[Height (cm)]]&gt;=187),"minimum","")</f>
        <v/>
      </c>
    </row>
    <row r="1818" spans="10:18" x14ac:dyDescent="0.25">
      <c r="J1818" t="s">
        <v>1637</v>
      </c>
      <c r="K1818">
        <v>20</v>
      </c>
      <c r="L1818">
        <v>70</v>
      </c>
      <c r="M1818">
        <v>175</v>
      </c>
      <c r="N1818">
        <v>76</v>
      </c>
      <c r="O1818" t="s">
        <v>2816</v>
      </c>
      <c r="P1818" s="16">
        <v>4099999.9999999995</v>
      </c>
      <c r="Q1818" s="17" t="str">
        <f>IF(AND(Table4[[#This Row],[Age]]&lt;=28,Table4[[#This Row],[Prefered foot]]="left",Table4[[#This Row],[Value]]&lt;10000000),"candidate","rejected")</f>
        <v>rejected</v>
      </c>
      <c r="R1818" s="17" t="str">
        <f>IF(OR(Table4[[#This Row],[Age]]&lt;=21,Table4[[#This Row],[Rating]]&gt;=85,Table4[[#This Row],[Height (cm)]]&gt;=187),"minimum","")</f>
        <v>minimum</v>
      </c>
    </row>
    <row r="1819" spans="10:18" x14ac:dyDescent="0.25">
      <c r="J1819" t="s">
        <v>1638</v>
      </c>
      <c r="K1819">
        <v>24</v>
      </c>
      <c r="L1819">
        <v>77</v>
      </c>
      <c r="M1819">
        <v>174</v>
      </c>
      <c r="N1819">
        <v>66</v>
      </c>
      <c r="O1819" t="s">
        <v>2817</v>
      </c>
      <c r="P1819" s="16">
        <v>14000000</v>
      </c>
      <c r="Q1819" s="17" t="str">
        <f>IF(AND(Table4[[#This Row],[Age]]&lt;=28,Table4[[#This Row],[Prefered foot]]="left",Table4[[#This Row],[Value]]&lt;10000000),"candidate","rejected")</f>
        <v>rejected</v>
      </c>
      <c r="R1819" s="17" t="str">
        <f>IF(OR(Table4[[#This Row],[Age]]&lt;=21,Table4[[#This Row],[Rating]]&gt;=85,Table4[[#This Row],[Height (cm)]]&gt;=187),"minimum","")</f>
        <v/>
      </c>
    </row>
    <row r="1820" spans="10:18" x14ac:dyDescent="0.25">
      <c r="J1820" t="s">
        <v>1639</v>
      </c>
      <c r="K1820">
        <v>19</v>
      </c>
      <c r="L1820">
        <v>60</v>
      </c>
      <c r="M1820">
        <v>170</v>
      </c>
      <c r="N1820">
        <v>69</v>
      </c>
      <c r="O1820" t="s">
        <v>2816</v>
      </c>
      <c r="P1820" s="16">
        <v>550000</v>
      </c>
      <c r="Q1820" s="17" t="str">
        <f>IF(AND(Table4[[#This Row],[Age]]&lt;=28,Table4[[#This Row],[Prefered foot]]="left",Table4[[#This Row],[Value]]&lt;10000000),"candidate","rejected")</f>
        <v>rejected</v>
      </c>
      <c r="R1820" s="17" t="str">
        <f>IF(OR(Table4[[#This Row],[Age]]&lt;=21,Table4[[#This Row],[Rating]]&gt;=85,Table4[[#This Row],[Height (cm)]]&gt;=187),"minimum","")</f>
        <v>minimum</v>
      </c>
    </row>
    <row r="1821" spans="10:18" x14ac:dyDescent="0.25">
      <c r="J1821" t="s">
        <v>1306</v>
      </c>
      <c r="K1821">
        <v>22</v>
      </c>
      <c r="L1821">
        <v>74</v>
      </c>
      <c r="M1821">
        <v>183</v>
      </c>
      <c r="N1821">
        <v>75</v>
      </c>
      <c r="O1821" t="s">
        <v>2817</v>
      </c>
      <c r="P1821" s="16">
        <v>9000000</v>
      </c>
      <c r="Q1821" s="17" t="str">
        <f>IF(AND(Table4[[#This Row],[Age]]&lt;=28,Table4[[#This Row],[Prefered foot]]="left",Table4[[#This Row],[Value]]&lt;10000000),"candidate","rejected")</f>
        <v>candidate</v>
      </c>
      <c r="R1821" s="17" t="str">
        <f>IF(OR(Table4[[#This Row],[Age]]&lt;=21,Table4[[#This Row],[Rating]]&gt;=85,Table4[[#This Row],[Height (cm)]]&gt;=187),"minimum","")</f>
        <v/>
      </c>
    </row>
    <row r="1822" spans="10:18" x14ac:dyDescent="0.25">
      <c r="J1822" t="s">
        <v>1640</v>
      </c>
      <c r="K1822">
        <v>23</v>
      </c>
      <c r="L1822">
        <v>75</v>
      </c>
      <c r="M1822">
        <v>178</v>
      </c>
      <c r="N1822">
        <v>76</v>
      </c>
      <c r="O1822" t="s">
        <v>2816</v>
      </c>
      <c r="P1822" s="16">
        <v>9000000</v>
      </c>
      <c r="Q1822" s="17" t="str">
        <f>IF(AND(Table4[[#This Row],[Age]]&lt;=28,Table4[[#This Row],[Prefered foot]]="left",Table4[[#This Row],[Value]]&lt;10000000),"candidate","rejected")</f>
        <v>rejected</v>
      </c>
      <c r="R1822" s="17" t="str">
        <f>IF(OR(Table4[[#This Row],[Age]]&lt;=21,Table4[[#This Row],[Rating]]&gt;=85,Table4[[#This Row],[Height (cm)]]&gt;=187),"minimum","")</f>
        <v/>
      </c>
    </row>
    <row r="1823" spans="10:18" x14ac:dyDescent="0.25">
      <c r="J1823" t="s">
        <v>1308</v>
      </c>
      <c r="K1823">
        <v>23</v>
      </c>
      <c r="L1823">
        <v>72</v>
      </c>
      <c r="M1823">
        <v>172</v>
      </c>
      <c r="N1823">
        <v>62</v>
      </c>
      <c r="O1823" t="s">
        <v>2816</v>
      </c>
      <c r="P1823" s="16">
        <v>3700000</v>
      </c>
      <c r="Q1823" s="17" t="str">
        <f>IF(AND(Table4[[#This Row],[Age]]&lt;=28,Table4[[#This Row],[Prefered foot]]="left",Table4[[#This Row],[Value]]&lt;10000000),"candidate","rejected")</f>
        <v>rejected</v>
      </c>
      <c r="R1823" s="17" t="str">
        <f>IF(OR(Table4[[#This Row],[Age]]&lt;=21,Table4[[#This Row],[Rating]]&gt;=85,Table4[[#This Row],[Height (cm)]]&gt;=187),"minimum","")</f>
        <v/>
      </c>
    </row>
    <row r="1824" spans="10:18" x14ac:dyDescent="0.25">
      <c r="J1824" t="s">
        <v>1641</v>
      </c>
      <c r="K1824">
        <v>20</v>
      </c>
      <c r="L1824">
        <v>68</v>
      </c>
      <c r="M1824">
        <v>190</v>
      </c>
      <c r="N1824">
        <v>91</v>
      </c>
      <c r="O1824" t="s">
        <v>2816</v>
      </c>
      <c r="P1824" s="16">
        <v>2300000</v>
      </c>
      <c r="Q1824" s="17" t="str">
        <f>IF(AND(Table4[[#This Row],[Age]]&lt;=28,Table4[[#This Row],[Prefered foot]]="left",Table4[[#This Row],[Value]]&lt;10000000),"candidate","rejected")</f>
        <v>rejected</v>
      </c>
      <c r="R1824" s="17" t="str">
        <f>IF(OR(Table4[[#This Row],[Age]]&lt;=21,Table4[[#This Row],[Rating]]&gt;=85,Table4[[#This Row],[Height (cm)]]&gt;=187),"minimum","")</f>
        <v>minimum</v>
      </c>
    </row>
    <row r="1825" spans="10:18" x14ac:dyDescent="0.25">
      <c r="J1825" t="s">
        <v>994</v>
      </c>
      <c r="K1825">
        <v>19</v>
      </c>
      <c r="L1825">
        <v>63</v>
      </c>
      <c r="M1825">
        <v>191</v>
      </c>
      <c r="N1825">
        <v>84</v>
      </c>
      <c r="O1825" t="s">
        <v>2816</v>
      </c>
      <c r="P1825" s="16">
        <v>1200000</v>
      </c>
      <c r="Q1825" s="17" t="str">
        <f>IF(AND(Table4[[#This Row],[Age]]&lt;=28,Table4[[#This Row],[Prefered foot]]="left",Table4[[#This Row],[Value]]&lt;10000000),"candidate","rejected")</f>
        <v>rejected</v>
      </c>
      <c r="R1825" s="17" t="str">
        <f>IF(OR(Table4[[#This Row],[Age]]&lt;=21,Table4[[#This Row],[Rating]]&gt;=85,Table4[[#This Row],[Height (cm)]]&gt;=187),"minimum","")</f>
        <v>minimum</v>
      </c>
    </row>
    <row r="1826" spans="10:18" x14ac:dyDescent="0.25">
      <c r="J1826" t="s">
        <v>1309</v>
      </c>
      <c r="K1826">
        <v>20</v>
      </c>
      <c r="L1826">
        <v>72</v>
      </c>
      <c r="M1826">
        <v>175</v>
      </c>
      <c r="N1826">
        <v>70</v>
      </c>
      <c r="O1826" t="s">
        <v>2816</v>
      </c>
      <c r="P1826" s="16">
        <v>5000000</v>
      </c>
      <c r="Q1826" s="17" t="str">
        <f>IF(AND(Table4[[#This Row],[Age]]&lt;=28,Table4[[#This Row],[Prefered foot]]="left",Table4[[#This Row],[Value]]&lt;10000000),"candidate","rejected")</f>
        <v>rejected</v>
      </c>
      <c r="R1826" s="17" t="str">
        <f>IF(OR(Table4[[#This Row],[Age]]&lt;=21,Table4[[#This Row],[Rating]]&gt;=85,Table4[[#This Row],[Height (cm)]]&gt;=187),"minimum","")</f>
        <v>minimum</v>
      </c>
    </row>
    <row r="1827" spans="10:18" x14ac:dyDescent="0.25">
      <c r="J1827" t="s">
        <v>1642</v>
      </c>
      <c r="K1827">
        <v>19</v>
      </c>
      <c r="L1827">
        <v>65</v>
      </c>
      <c r="M1827">
        <v>183</v>
      </c>
      <c r="N1827">
        <v>80</v>
      </c>
      <c r="O1827" t="s">
        <v>2817</v>
      </c>
      <c r="P1827" s="16">
        <v>1600000</v>
      </c>
      <c r="Q1827" s="17" t="str">
        <f>IF(AND(Table4[[#This Row],[Age]]&lt;=28,Table4[[#This Row],[Prefered foot]]="left",Table4[[#This Row],[Value]]&lt;10000000),"candidate","rejected")</f>
        <v>candidate</v>
      </c>
      <c r="R1827" s="17" t="str">
        <f>IF(OR(Table4[[#This Row],[Age]]&lt;=21,Table4[[#This Row],[Rating]]&gt;=85,Table4[[#This Row],[Height (cm)]]&gt;=187),"minimum","")</f>
        <v>minimum</v>
      </c>
    </row>
    <row r="1828" spans="10:18" x14ac:dyDescent="0.25">
      <c r="J1828" t="s">
        <v>1643</v>
      </c>
      <c r="K1828">
        <v>22</v>
      </c>
      <c r="L1828">
        <v>70</v>
      </c>
      <c r="M1828">
        <v>188</v>
      </c>
      <c r="N1828">
        <v>84</v>
      </c>
      <c r="O1828" t="s">
        <v>2816</v>
      </c>
      <c r="P1828" s="16">
        <v>3300000</v>
      </c>
      <c r="Q1828" s="17" t="str">
        <f>IF(AND(Table4[[#This Row],[Age]]&lt;=28,Table4[[#This Row],[Prefered foot]]="left",Table4[[#This Row],[Value]]&lt;10000000),"candidate","rejected")</f>
        <v>rejected</v>
      </c>
      <c r="R1828" s="17" t="str">
        <f>IF(OR(Table4[[#This Row],[Age]]&lt;=21,Table4[[#This Row],[Rating]]&gt;=85,Table4[[#This Row],[Height (cm)]]&gt;=187),"minimum","")</f>
        <v>minimum</v>
      </c>
    </row>
    <row r="1829" spans="10:18" x14ac:dyDescent="0.25">
      <c r="J1829" t="s">
        <v>1644</v>
      </c>
      <c r="K1829">
        <v>21</v>
      </c>
      <c r="L1829">
        <v>68</v>
      </c>
      <c r="M1829">
        <v>177</v>
      </c>
      <c r="N1829">
        <v>71</v>
      </c>
      <c r="O1829" t="s">
        <v>2816</v>
      </c>
      <c r="P1829" s="16">
        <v>3000000</v>
      </c>
      <c r="Q1829" s="17" t="str">
        <f>IF(AND(Table4[[#This Row],[Age]]&lt;=28,Table4[[#This Row],[Prefered foot]]="left",Table4[[#This Row],[Value]]&lt;10000000),"candidate","rejected")</f>
        <v>rejected</v>
      </c>
      <c r="R1829" s="17" t="str">
        <f>IF(OR(Table4[[#This Row],[Age]]&lt;=21,Table4[[#This Row],[Rating]]&gt;=85,Table4[[#This Row],[Height (cm)]]&gt;=187),"minimum","")</f>
        <v>minimum</v>
      </c>
    </row>
    <row r="1830" spans="10:18" x14ac:dyDescent="0.25">
      <c r="J1830" t="s">
        <v>1645</v>
      </c>
      <c r="K1830">
        <v>22</v>
      </c>
      <c r="L1830">
        <v>74</v>
      </c>
      <c r="M1830">
        <v>176</v>
      </c>
      <c r="N1830">
        <v>65</v>
      </c>
      <c r="O1830" t="s">
        <v>2816</v>
      </c>
      <c r="P1830" s="16">
        <v>9500000</v>
      </c>
      <c r="Q1830" s="17" t="str">
        <f>IF(AND(Table4[[#This Row],[Age]]&lt;=28,Table4[[#This Row],[Prefered foot]]="left",Table4[[#This Row],[Value]]&lt;10000000),"candidate","rejected")</f>
        <v>rejected</v>
      </c>
      <c r="R1830" s="17" t="str">
        <f>IF(OR(Table4[[#This Row],[Age]]&lt;=21,Table4[[#This Row],[Rating]]&gt;=85,Table4[[#This Row],[Height (cm)]]&gt;=187),"minimum","")</f>
        <v/>
      </c>
    </row>
    <row r="1831" spans="10:18" x14ac:dyDescent="0.25">
      <c r="J1831" t="s">
        <v>1646</v>
      </c>
      <c r="K1831">
        <v>19</v>
      </c>
      <c r="L1831">
        <v>71</v>
      </c>
      <c r="M1831">
        <v>185</v>
      </c>
      <c r="N1831">
        <v>74</v>
      </c>
      <c r="O1831" t="s">
        <v>2817</v>
      </c>
      <c r="P1831" s="16">
        <v>4000000</v>
      </c>
      <c r="Q1831" s="17" t="str">
        <f>IF(AND(Table4[[#This Row],[Age]]&lt;=28,Table4[[#This Row],[Prefered foot]]="left",Table4[[#This Row],[Value]]&lt;10000000),"candidate","rejected")</f>
        <v>candidate</v>
      </c>
      <c r="R1831" s="17" t="str">
        <f>IF(OR(Table4[[#This Row],[Age]]&lt;=21,Table4[[#This Row],[Rating]]&gt;=85,Table4[[#This Row],[Height (cm)]]&gt;=187),"minimum","")</f>
        <v>minimum</v>
      </c>
    </row>
    <row r="1832" spans="10:18" x14ac:dyDescent="0.25">
      <c r="J1832" t="s">
        <v>1647</v>
      </c>
      <c r="K1832">
        <v>25</v>
      </c>
      <c r="L1832">
        <v>74</v>
      </c>
      <c r="M1832">
        <v>187</v>
      </c>
      <c r="N1832">
        <v>78</v>
      </c>
      <c r="O1832" t="s">
        <v>2816</v>
      </c>
      <c r="P1832" s="16">
        <v>3500000</v>
      </c>
      <c r="Q1832" s="17" t="str">
        <f>IF(AND(Table4[[#This Row],[Age]]&lt;=28,Table4[[#This Row],[Prefered foot]]="left",Table4[[#This Row],[Value]]&lt;10000000),"candidate","rejected")</f>
        <v>rejected</v>
      </c>
      <c r="R1832" s="17" t="str">
        <f>IF(OR(Table4[[#This Row],[Age]]&lt;=21,Table4[[#This Row],[Rating]]&gt;=85,Table4[[#This Row],[Height (cm)]]&gt;=187),"minimum","")</f>
        <v>minimum</v>
      </c>
    </row>
    <row r="1833" spans="10:18" x14ac:dyDescent="0.25">
      <c r="J1833" t="s">
        <v>1648</v>
      </c>
      <c r="K1833">
        <v>21</v>
      </c>
      <c r="L1833">
        <v>68</v>
      </c>
      <c r="M1833">
        <v>175</v>
      </c>
      <c r="N1833">
        <v>68</v>
      </c>
      <c r="O1833" t="s">
        <v>2816</v>
      </c>
      <c r="P1833" s="16">
        <v>2700000</v>
      </c>
      <c r="Q1833" s="17" t="str">
        <f>IF(AND(Table4[[#This Row],[Age]]&lt;=28,Table4[[#This Row],[Prefered foot]]="left",Table4[[#This Row],[Value]]&lt;10000000),"candidate","rejected")</f>
        <v>rejected</v>
      </c>
      <c r="R1833" s="17" t="str">
        <f>IF(OR(Table4[[#This Row],[Age]]&lt;=21,Table4[[#This Row],[Rating]]&gt;=85,Table4[[#This Row],[Height (cm)]]&gt;=187),"minimum","")</f>
        <v>minimum</v>
      </c>
    </row>
    <row r="1834" spans="10:18" x14ac:dyDescent="0.25">
      <c r="J1834" t="s">
        <v>1649</v>
      </c>
      <c r="K1834">
        <v>23</v>
      </c>
      <c r="L1834">
        <v>71</v>
      </c>
      <c r="M1834">
        <v>198</v>
      </c>
      <c r="N1834">
        <v>94</v>
      </c>
      <c r="O1834" t="s">
        <v>2816</v>
      </c>
      <c r="P1834" s="16">
        <v>2400000</v>
      </c>
      <c r="Q1834" s="17" t="str">
        <f>IF(AND(Table4[[#This Row],[Age]]&lt;=28,Table4[[#This Row],[Prefered foot]]="left",Table4[[#This Row],[Value]]&lt;10000000),"candidate","rejected")</f>
        <v>rejected</v>
      </c>
      <c r="R1834" s="17" t="str">
        <f>IF(OR(Table4[[#This Row],[Age]]&lt;=21,Table4[[#This Row],[Rating]]&gt;=85,Table4[[#This Row],[Height (cm)]]&gt;=187),"minimum","")</f>
        <v>minimum</v>
      </c>
    </row>
    <row r="1835" spans="10:18" x14ac:dyDescent="0.25">
      <c r="J1835" t="s">
        <v>1650</v>
      </c>
      <c r="K1835">
        <v>20</v>
      </c>
      <c r="L1835">
        <v>68</v>
      </c>
      <c r="M1835">
        <v>175</v>
      </c>
      <c r="N1835">
        <v>65</v>
      </c>
      <c r="O1835" t="s">
        <v>2816</v>
      </c>
      <c r="P1835" s="16">
        <v>2900000</v>
      </c>
      <c r="Q1835" s="17" t="str">
        <f>IF(AND(Table4[[#This Row],[Age]]&lt;=28,Table4[[#This Row],[Prefered foot]]="left",Table4[[#This Row],[Value]]&lt;10000000),"candidate","rejected")</f>
        <v>rejected</v>
      </c>
      <c r="R1835" s="17" t="str">
        <f>IF(OR(Table4[[#This Row],[Age]]&lt;=21,Table4[[#This Row],[Rating]]&gt;=85,Table4[[#This Row],[Height (cm)]]&gt;=187),"minimum","")</f>
        <v>minimum</v>
      </c>
    </row>
    <row r="1836" spans="10:18" x14ac:dyDescent="0.25">
      <c r="J1836" t="s">
        <v>1651</v>
      </c>
      <c r="K1836">
        <v>21</v>
      </c>
      <c r="L1836">
        <v>68</v>
      </c>
      <c r="M1836">
        <v>175</v>
      </c>
      <c r="N1836">
        <v>65</v>
      </c>
      <c r="O1836" t="s">
        <v>2816</v>
      </c>
      <c r="P1836" s="16">
        <v>2100000</v>
      </c>
      <c r="Q1836" s="17" t="str">
        <f>IF(AND(Table4[[#This Row],[Age]]&lt;=28,Table4[[#This Row],[Prefered foot]]="left",Table4[[#This Row],[Value]]&lt;10000000),"candidate","rejected")</f>
        <v>rejected</v>
      </c>
      <c r="R1836" s="17" t="str">
        <f>IF(OR(Table4[[#This Row],[Age]]&lt;=21,Table4[[#This Row],[Rating]]&gt;=85,Table4[[#This Row],[Height (cm)]]&gt;=187),"minimum","")</f>
        <v>minimum</v>
      </c>
    </row>
    <row r="1837" spans="10:18" x14ac:dyDescent="0.25">
      <c r="J1837" t="s">
        <v>1652</v>
      </c>
      <c r="K1837">
        <v>23</v>
      </c>
      <c r="L1837">
        <v>75</v>
      </c>
      <c r="M1837">
        <v>186</v>
      </c>
      <c r="N1837">
        <v>80</v>
      </c>
      <c r="O1837" t="s">
        <v>2816</v>
      </c>
      <c r="P1837" s="16">
        <v>8500000</v>
      </c>
      <c r="Q1837" s="17" t="str">
        <f>IF(AND(Table4[[#This Row],[Age]]&lt;=28,Table4[[#This Row],[Prefered foot]]="left",Table4[[#This Row],[Value]]&lt;10000000),"candidate","rejected")</f>
        <v>rejected</v>
      </c>
      <c r="R1837" s="17" t="str">
        <f>IF(OR(Table4[[#This Row],[Age]]&lt;=21,Table4[[#This Row],[Rating]]&gt;=85,Table4[[#This Row],[Height (cm)]]&gt;=187),"minimum","")</f>
        <v/>
      </c>
    </row>
    <row r="1838" spans="10:18" x14ac:dyDescent="0.25">
      <c r="J1838" t="s">
        <v>1653</v>
      </c>
      <c r="K1838">
        <v>19</v>
      </c>
      <c r="L1838">
        <v>65</v>
      </c>
      <c r="M1838">
        <v>185</v>
      </c>
      <c r="N1838">
        <v>76</v>
      </c>
      <c r="O1838" t="s">
        <v>2816</v>
      </c>
      <c r="P1838" s="16">
        <v>1500000</v>
      </c>
      <c r="Q1838" s="17" t="str">
        <f>IF(AND(Table4[[#This Row],[Age]]&lt;=28,Table4[[#This Row],[Prefered foot]]="left",Table4[[#This Row],[Value]]&lt;10000000),"candidate","rejected")</f>
        <v>rejected</v>
      </c>
      <c r="R1838" s="17" t="str">
        <f>IF(OR(Table4[[#This Row],[Age]]&lt;=21,Table4[[#This Row],[Rating]]&gt;=85,Table4[[#This Row],[Height (cm)]]&gt;=187),"minimum","")</f>
        <v>minimum</v>
      </c>
    </row>
    <row r="1839" spans="10:18" x14ac:dyDescent="0.25">
      <c r="J1839" t="s">
        <v>1654</v>
      </c>
      <c r="K1839">
        <v>27</v>
      </c>
      <c r="L1839">
        <v>75</v>
      </c>
      <c r="M1839">
        <v>195</v>
      </c>
      <c r="N1839">
        <v>93</v>
      </c>
      <c r="O1839" t="s">
        <v>2816</v>
      </c>
      <c r="P1839" s="16">
        <v>5500000</v>
      </c>
      <c r="Q1839" s="17" t="str">
        <f>IF(AND(Table4[[#This Row],[Age]]&lt;=28,Table4[[#This Row],[Prefered foot]]="left",Table4[[#This Row],[Value]]&lt;10000000),"candidate","rejected")</f>
        <v>rejected</v>
      </c>
      <c r="R1839" s="17" t="str">
        <f>IF(OR(Table4[[#This Row],[Age]]&lt;=21,Table4[[#This Row],[Rating]]&gt;=85,Table4[[#This Row],[Height (cm)]]&gt;=187),"minimum","")</f>
        <v>minimum</v>
      </c>
    </row>
    <row r="1840" spans="10:18" x14ac:dyDescent="0.25">
      <c r="J1840" t="s">
        <v>1655</v>
      </c>
      <c r="K1840">
        <v>21</v>
      </c>
      <c r="L1840">
        <v>73</v>
      </c>
      <c r="M1840">
        <v>189</v>
      </c>
      <c r="N1840">
        <v>77</v>
      </c>
      <c r="O1840" t="s">
        <v>2816</v>
      </c>
      <c r="P1840" s="16">
        <v>5500000</v>
      </c>
      <c r="Q1840" s="17" t="str">
        <f>IF(AND(Table4[[#This Row],[Age]]&lt;=28,Table4[[#This Row],[Prefered foot]]="left",Table4[[#This Row],[Value]]&lt;10000000),"candidate","rejected")</f>
        <v>rejected</v>
      </c>
      <c r="R1840" s="17" t="str">
        <f>IF(OR(Table4[[#This Row],[Age]]&lt;=21,Table4[[#This Row],[Rating]]&gt;=85,Table4[[#This Row],[Height (cm)]]&gt;=187),"minimum","")</f>
        <v>minimum</v>
      </c>
    </row>
    <row r="1841" spans="10:18" x14ac:dyDescent="0.25">
      <c r="J1841" t="s">
        <v>1656</v>
      </c>
      <c r="K1841">
        <v>21</v>
      </c>
      <c r="L1841">
        <v>68</v>
      </c>
      <c r="M1841">
        <v>174</v>
      </c>
      <c r="N1841">
        <v>67</v>
      </c>
      <c r="O1841" t="s">
        <v>2816</v>
      </c>
      <c r="P1841" s="16">
        <v>2700000</v>
      </c>
      <c r="Q1841" s="17" t="str">
        <f>IF(AND(Table4[[#This Row],[Age]]&lt;=28,Table4[[#This Row],[Prefered foot]]="left",Table4[[#This Row],[Value]]&lt;10000000),"candidate","rejected")</f>
        <v>rejected</v>
      </c>
      <c r="R1841" s="17" t="str">
        <f>IF(OR(Table4[[#This Row],[Age]]&lt;=21,Table4[[#This Row],[Rating]]&gt;=85,Table4[[#This Row],[Height (cm)]]&gt;=187),"minimum","")</f>
        <v>minimum</v>
      </c>
    </row>
    <row r="1842" spans="10:18" x14ac:dyDescent="0.25">
      <c r="J1842" t="s">
        <v>1657</v>
      </c>
      <c r="K1842">
        <v>19</v>
      </c>
      <c r="L1842">
        <v>65</v>
      </c>
      <c r="M1842">
        <v>182</v>
      </c>
      <c r="N1842">
        <v>69</v>
      </c>
      <c r="O1842" t="s">
        <v>2817</v>
      </c>
      <c r="P1842" s="16">
        <v>1600000</v>
      </c>
      <c r="Q1842" s="17" t="str">
        <f>IF(AND(Table4[[#This Row],[Age]]&lt;=28,Table4[[#This Row],[Prefered foot]]="left",Table4[[#This Row],[Value]]&lt;10000000),"candidate","rejected")</f>
        <v>candidate</v>
      </c>
      <c r="R1842" s="17" t="str">
        <f>IF(OR(Table4[[#This Row],[Age]]&lt;=21,Table4[[#This Row],[Rating]]&gt;=85,Table4[[#This Row],[Height (cm)]]&gt;=187),"minimum","")</f>
        <v>minimum</v>
      </c>
    </row>
    <row r="1843" spans="10:18" x14ac:dyDescent="0.25">
      <c r="J1843" t="s">
        <v>1658</v>
      </c>
      <c r="K1843">
        <v>24</v>
      </c>
      <c r="L1843">
        <v>76</v>
      </c>
      <c r="M1843">
        <v>173</v>
      </c>
      <c r="N1843">
        <v>71</v>
      </c>
      <c r="O1843" t="s">
        <v>2816</v>
      </c>
      <c r="P1843" s="16">
        <v>10000000</v>
      </c>
      <c r="Q1843" s="17" t="str">
        <f>IF(AND(Table4[[#This Row],[Age]]&lt;=28,Table4[[#This Row],[Prefered foot]]="left",Table4[[#This Row],[Value]]&lt;10000000),"candidate","rejected")</f>
        <v>rejected</v>
      </c>
      <c r="R1843" s="17" t="str">
        <f>IF(OR(Table4[[#This Row],[Age]]&lt;=21,Table4[[#This Row],[Rating]]&gt;=85,Table4[[#This Row],[Height (cm)]]&gt;=187),"minimum","")</f>
        <v/>
      </c>
    </row>
    <row r="1844" spans="10:18" x14ac:dyDescent="0.25">
      <c r="J1844" t="s">
        <v>1659</v>
      </c>
      <c r="K1844">
        <v>19</v>
      </c>
      <c r="L1844">
        <v>61</v>
      </c>
      <c r="M1844">
        <v>188</v>
      </c>
      <c r="N1844">
        <v>78</v>
      </c>
      <c r="O1844" t="s">
        <v>2817</v>
      </c>
      <c r="P1844" s="16">
        <v>725000</v>
      </c>
      <c r="Q1844" s="17" t="str">
        <f>IF(AND(Table4[[#This Row],[Age]]&lt;=28,Table4[[#This Row],[Prefered foot]]="left",Table4[[#This Row],[Value]]&lt;10000000),"candidate","rejected")</f>
        <v>candidate</v>
      </c>
      <c r="R1844" s="17" t="str">
        <f>IF(OR(Table4[[#This Row],[Age]]&lt;=21,Table4[[#This Row],[Rating]]&gt;=85,Table4[[#This Row],[Height (cm)]]&gt;=187),"minimum","")</f>
        <v>minimum</v>
      </c>
    </row>
    <row r="1845" spans="10:18" x14ac:dyDescent="0.25">
      <c r="J1845" t="s">
        <v>1660</v>
      </c>
      <c r="K1845">
        <v>20</v>
      </c>
      <c r="L1845">
        <v>67</v>
      </c>
      <c r="M1845">
        <v>183</v>
      </c>
      <c r="N1845">
        <v>80</v>
      </c>
      <c r="O1845" t="s">
        <v>2817</v>
      </c>
      <c r="P1845" s="16">
        <v>1900000</v>
      </c>
      <c r="Q1845" s="17" t="str">
        <f>IF(AND(Table4[[#This Row],[Age]]&lt;=28,Table4[[#This Row],[Prefered foot]]="left",Table4[[#This Row],[Value]]&lt;10000000),"candidate","rejected")</f>
        <v>candidate</v>
      </c>
      <c r="R1845" s="17" t="str">
        <f>IF(OR(Table4[[#This Row],[Age]]&lt;=21,Table4[[#This Row],[Rating]]&gt;=85,Table4[[#This Row],[Height (cm)]]&gt;=187),"minimum","")</f>
        <v>minimum</v>
      </c>
    </row>
    <row r="1846" spans="10:18" x14ac:dyDescent="0.25">
      <c r="J1846" t="s">
        <v>1661</v>
      </c>
      <c r="K1846">
        <v>21</v>
      </c>
      <c r="L1846">
        <v>72</v>
      </c>
      <c r="M1846">
        <v>182</v>
      </c>
      <c r="N1846">
        <v>72</v>
      </c>
      <c r="O1846" t="s">
        <v>2817</v>
      </c>
      <c r="P1846" s="16">
        <v>5000000</v>
      </c>
      <c r="Q1846" s="17" t="str">
        <f>IF(AND(Table4[[#This Row],[Age]]&lt;=28,Table4[[#This Row],[Prefered foot]]="left",Table4[[#This Row],[Value]]&lt;10000000),"candidate","rejected")</f>
        <v>candidate</v>
      </c>
      <c r="R1846" s="17" t="str">
        <f>IF(OR(Table4[[#This Row],[Age]]&lt;=21,Table4[[#This Row],[Rating]]&gt;=85,Table4[[#This Row],[Height (cm)]]&gt;=187),"minimum","")</f>
        <v>minimum</v>
      </c>
    </row>
    <row r="1847" spans="10:18" x14ac:dyDescent="0.25">
      <c r="J1847" t="s">
        <v>1662</v>
      </c>
      <c r="K1847">
        <v>22</v>
      </c>
      <c r="L1847">
        <v>74</v>
      </c>
      <c r="M1847">
        <v>186</v>
      </c>
      <c r="N1847">
        <v>78</v>
      </c>
      <c r="O1847" t="s">
        <v>2816</v>
      </c>
      <c r="P1847" s="16">
        <v>9000000</v>
      </c>
      <c r="Q1847" s="17" t="str">
        <f>IF(AND(Table4[[#This Row],[Age]]&lt;=28,Table4[[#This Row],[Prefered foot]]="left",Table4[[#This Row],[Value]]&lt;10000000),"candidate","rejected")</f>
        <v>rejected</v>
      </c>
      <c r="R1847" s="17" t="str">
        <f>IF(OR(Table4[[#This Row],[Age]]&lt;=21,Table4[[#This Row],[Rating]]&gt;=85,Table4[[#This Row],[Height (cm)]]&gt;=187),"minimum","")</f>
        <v/>
      </c>
    </row>
    <row r="1848" spans="10:18" x14ac:dyDescent="0.25">
      <c r="J1848" t="s">
        <v>1663</v>
      </c>
      <c r="K1848">
        <v>21</v>
      </c>
      <c r="L1848">
        <v>74</v>
      </c>
      <c r="M1848">
        <v>179</v>
      </c>
      <c r="N1848">
        <v>74</v>
      </c>
      <c r="O1848" t="s">
        <v>2817</v>
      </c>
      <c r="P1848" s="16">
        <v>9500000</v>
      </c>
      <c r="Q1848" s="17" t="str">
        <f>IF(AND(Table4[[#This Row],[Age]]&lt;=28,Table4[[#This Row],[Prefered foot]]="left",Table4[[#This Row],[Value]]&lt;10000000),"candidate","rejected")</f>
        <v>candidate</v>
      </c>
      <c r="R1848" s="17" t="str">
        <f>IF(OR(Table4[[#This Row],[Age]]&lt;=21,Table4[[#This Row],[Rating]]&gt;=85,Table4[[#This Row],[Height (cm)]]&gt;=187),"minimum","")</f>
        <v>minimum</v>
      </c>
    </row>
    <row r="1849" spans="10:18" x14ac:dyDescent="0.25">
      <c r="J1849" t="s">
        <v>1664</v>
      </c>
      <c r="K1849">
        <v>21</v>
      </c>
      <c r="L1849">
        <v>66</v>
      </c>
      <c r="M1849">
        <v>186</v>
      </c>
      <c r="N1849">
        <v>81</v>
      </c>
      <c r="O1849" t="s">
        <v>2816</v>
      </c>
      <c r="P1849" s="16">
        <v>1800000</v>
      </c>
      <c r="Q1849" s="17" t="str">
        <f>IF(AND(Table4[[#This Row],[Age]]&lt;=28,Table4[[#This Row],[Prefered foot]]="left",Table4[[#This Row],[Value]]&lt;10000000),"candidate","rejected")</f>
        <v>rejected</v>
      </c>
      <c r="R1849" s="17" t="str">
        <f>IF(OR(Table4[[#This Row],[Age]]&lt;=21,Table4[[#This Row],[Rating]]&gt;=85,Table4[[#This Row],[Height (cm)]]&gt;=187),"minimum","")</f>
        <v>minimum</v>
      </c>
    </row>
    <row r="1850" spans="10:18" x14ac:dyDescent="0.25">
      <c r="J1850" t="s">
        <v>1665</v>
      </c>
      <c r="K1850">
        <v>20</v>
      </c>
      <c r="L1850">
        <v>72</v>
      </c>
      <c r="M1850">
        <v>187</v>
      </c>
      <c r="N1850">
        <v>79</v>
      </c>
      <c r="O1850" t="s">
        <v>2817</v>
      </c>
      <c r="P1850" s="16">
        <v>4900000</v>
      </c>
      <c r="Q1850" s="17" t="str">
        <f>IF(AND(Table4[[#This Row],[Age]]&lt;=28,Table4[[#This Row],[Prefered foot]]="left",Table4[[#This Row],[Value]]&lt;10000000),"candidate","rejected")</f>
        <v>candidate</v>
      </c>
      <c r="R1850" s="17" t="str">
        <f>IF(OR(Table4[[#This Row],[Age]]&lt;=21,Table4[[#This Row],[Rating]]&gt;=85,Table4[[#This Row],[Height (cm)]]&gt;=187),"minimum","")</f>
        <v>minimum</v>
      </c>
    </row>
    <row r="1851" spans="10:18" x14ac:dyDescent="0.25">
      <c r="J1851" t="s">
        <v>1666</v>
      </c>
      <c r="K1851">
        <v>22</v>
      </c>
      <c r="L1851">
        <v>67</v>
      </c>
      <c r="M1851">
        <v>184</v>
      </c>
      <c r="N1851">
        <v>80</v>
      </c>
      <c r="O1851" t="s">
        <v>2816</v>
      </c>
      <c r="P1851" s="16">
        <v>1400000</v>
      </c>
      <c r="Q1851" s="17" t="str">
        <f>IF(AND(Table4[[#This Row],[Age]]&lt;=28,Table4[[#This Row],[Prefered foot]]="left",Table4[[#This Row],[Value]]&lt;10000000),"candidate","rejected")</f>
        <v>rejected</v>
      </c>
      <c r="R1851" s="17" t="str">
        <f>IF(OR(Table4[[#This Row],[Age]]&lt;=21,Table4[[#This Row],[Rating]]&gt;=85,Table4[[#This Row],[Height (cm)]]&gt;=187),"minimum","")</f>
        <v/>
      </c>
    </row>
    <row r="1852" spans="10:18" x14ac:dyDescent="0.25">
      <c r="J1852" t="s">
        <v>1667</v>
      </c>
      <c r="K1852">
        <v>20</v>
      </c>
      <c r="L1852">
        <v>67</v>
      </c>
      <c r="M1852">
        <v>184</v>
      </c>
      <c r="N1852">
        <v>72</v>
      </c>
      <c r="O1852" t="s">
        <v>2816</v>
      </c>
      <c r="P1852" s="16">
        <v>2200000</v>
      </c>
      <c r="Q1852" s="17" t="str">
        <f>IF(AND(Table4[[#This Row],[Age]]&lt;=28,Table4[[#This Row],[Prefered foot]]="left",Table4[[#This Row],[Value]]&lt;10000000),"candidate","rejected")</f>
        <v>rejected</v>
      </c>
      <c r="R1852" s="17" t="str">
        <f>IF(OR(Table4[[#This Row],[Age]]&lt;=21,Table4[[#This Row],[Rating]]&gt;=85,Table4[[#This Row],[Height (cm)]]&gt;=187),"minimum","")</f>
        <v>minimum</v>
      </c>
    </row>
    <row r="1853" spans="10:18" x14ac:dyDescent="0.25">
      <c r="J1853" t="s">
        <v>1668</v>
      </c>
      <c r="K1853">
        <v>23</v>
      </c>
      <c r="L1853">
        <v>70</v>
      </c>
      <c r="M1853">
        <v>173</v>
      </c>
      <c r="N1853">
        <v>75</v>
      </c>
      <c r="O1853" t="s">
        <v>2817</v>
      </c>
      <c r="P1853" s="16">
        <v>3000000</v>
      </c>
      <c r="Q1853" s="17" t="str">
        <f>IF(AND(Table4[[#This Row],[Age]]&lt;=28,Table4[[#This Row],[Prefered foot]]="left",Table4[[#This Row],[Value]]&lt;10000000),"candidate","rejected")</f>
        <v>candidate</v>
      </c>
      <c r="R1853" s="17" t="str">
        <f>IF(OR(Table4[[#This Row],[Age]]&lt;=21,Table4[[#This Row],[Rating]]&gt;=85,Table4[[#This Row],[Height (cm)]]&gt;=187),"minimum","")</f>
        <v/>
      </c>
    </row>
    <row r="1854" spans="10:18" x14ac:dyDescent="0.25">
      <c r="J1854" t="s">
        <v>1669</v>
      </c>
      <c r="K1854">
        <v>20</v>
      </c>
      <c r="L1854">
        <v>73</v>
      </c>
      <c r="M1854">
        <v>192</v>
      </c>
      <c r="N1854">
        <v>79</v>
      </c>
      <c r="O1854" t="s">
        <v>2816</v>
      </c>
      <c r="P1854" s="16">
        <v>4700000</v>
      </c>
      <c r="Q1854" s="17" t="str">
        <f>IF(AND(Table4[[#This Row],[Age]]&lt;=28,Table4[[#This Row],[Prefered foot]]="left",Table4[[#This Row],[Value]]&lt;10000000),"candidate","rejected")</f>
        <v>rejected</v>
      </c>
      <c r="R1854" s="17" t="str">
        <f>IF(OR(Table4[[#This Row],[Age]]&lt;=21,Table4[[#This Row],[Rating]]&gt;=85,Table4[[#This Row],[Height (cm)]]&gt;=187),"minimum","")</f>
        <v>minimum</v>
      </c>
    </row>
    <row r="1855" spans="10:18" x14ac:dyDescent="0.25">
      <c r="J1855" t="s">
        <v>1670</v>
      </c>
      <c r="K1855">
        <v>19</v>
      </c>
      <c r="L1855">
        <v>60</v>
      </c>
      <c r="M1855">
        <v>177</v>
      </c>
      <c r="N1855">
        <v>68</v>
      </c>
      <c r="O1855" t="s">
        <v>2816</v>
      </c>
      <c r="P1855" s="16">
        <v>600000</v>
      </c>
      <c r="Q1855" s="17" t="str">
        <f>IF(AND(Table4[[#This Row],[Age]]&lt;=28,Table4[[#This Row],[Prefered foot]]="left",Table4[[#This Row],[Value]]&lt;10000000),"candidate","rejected")</f>
        <v>rejected</v>
      </c>
      <c r="R1855" s="17" t="str">
        <f>IF(OR(Table4[[#This Row],[Age]]&lt;=21,Table4[[#This Row],[Rating]]&gt;=85,Table4[[#This Row],[Height (cm)]]&gt;=187),"minimum","")</f>
        <v>minimum</v>
      </c>
    </row>
    <row r="1856" spans="10:18" x14ac:dyDescent="0.25">
      <c r="J1856" t="s">
        <v>1671</v>
      </c>
      <c r="K1856">
        <v>21</v>
      </c>
      <c r="L1856">
        <v>69</v>
      </c>
      <c r="M1856">
        <v>179</v>
      </c>
      <c r="N1856">
        <v>68</v>
      </c>
      <c r="O1856" t="s">
        <v>2816</v>
      </c>
      <c r="P1856" s="16">
        <v>3100000</v>
      </c>
      <c r="Q1856" s="17" t="str">
        <f>IF(AND(Table4[[#This Row],[Age]]&lt;=28,Table4[[#This Row],[Prefered foot]]="left",Table4[[#This Row],[Value]]&lt;10000000),"candidate","rejected")</f>
        <v>rejected</v>
      </c>
      <c r="R1856" s="17" t="str">
        <f>IF(OR(Table4[[#This Row],[Age]]&lt;=21,Table4[[#This Row],[Rating]]&gt;=85,Table4[[#This Row],[Height (cm)]]&gt;=187),"minimum","")</f>
        <v>minimum</v>
      </c>
    </row>
    <row r="1857" spans="10:18" x14ac:dyDescent="0.25">
      <c r="J1857" t="s">
        <v>1567</v>
      </c>
      <c r="K1857">
        <v>22</v>
      </c>
      <c r="L1857">
        <v>70</v>
      </c>
      <c r="M1857">
        <v>180</v>
      </c>
      <c r="N1857">
        <v>75</v>
      </c>
      <c r="O1857" t="s">
        <v>2816</v>
      </c>
      <c r="P1857" s="16">
        <v>2700000</v>
      </c>
      <c r="Q1857" s="17" t="str">
        <f>IF(AND(Table4[[#This Row],[Age]]&lt;=28,Table4[[#This Row],[Prefered foot]]="left",Table4[[#This Row],[Value]]&lt;10000000),"candidate","rejected")</f>
        <v>rejected</v>
      </c>
      <c r="R1857" s="17" t="str">
        <f>IF(OR(Table4[[#This Row],[Age]]&lt;=21,Table4[[#This Row],[Rating]]&gt;=85,Table4[[#This Row],[Height (cm)]]&gt;=187),"minimum","")</f>
        <v/>
      </c>
    </row>
    <row r="1858" spans="10:18" x14ac:dyDescent="0.25">
      <c r="J1858" t="s">
        <v>1568</v>
      </c>
      <c r="K1858">
        <v>28</v>
      </c>
      <c r="L1858">
        <v>77</v>
      </c>
      <c r="M1858">
        <v>178</v>
      </c>
      <c r="N1858">
        <v>64</v>
      </c>
      <c r="O1858" t="s">
        <v>2816</v>
      </c>
      <c r="P1858" s="16">
        <v>11000000</v>
      </c>
      <c r="Q1858" s="17" t="str">
        <f>IF(AND(Table4[[#This Row],[Age]]&lt;=28,Table4[[#This Row],[Prefered foot]]="left",Table4[[#This Row],[Value]]&lt;10000000),"candidate","rejected")</f>
        <v>rejected</v>
      </c>
      <c r="R1858" s="17" t="str">
        <f>IF(OR(Table4[[#This Row],[Age]]&lt;=21,Table4[[#This Row],[Rating]]&gt;=85,Table4[[#This Row],[Height (cm)]]&gt;=187),"minimum","")</f>
        <v/>
      </c>
    </row>
    <row r="1859" spans="10:18" x14ac:dyDescent="0.25">
      <c r="J1859" t="s">
        <v>1569</v>
      </c>
      <c r="K1859">
        <v>21</v>
      </c>
      <c r="L1859">
        <v>69</v>
      </c>
      <c r="M1859">
        <v>179</v>
      </c>
      <c r="N1859">
        <v>76</v>
      </c>
      <c r="O1859" t="s">
        <v>2816</v>
      </c>
      <c r="P1859" s="16">
        <v>2700000</v>
      </c>
      <c r="Q1859" s="17" t="str">
        <f>IF(AND(Table4[[#This Row],[Age]]&lt;=28,Table4[[#This Row],[Prefered foot]]="left",Table4[[#This Row],[Value]]&lt;10000000),"candidate","rejected")</f>
        <v>rejected</v>
      </c>
      <c r="R1859" s="17" t="str">
        <f>IF(OR(Table4[[#This Row],[Age]]&lt;=21,Table4[[#This Row],[Rating]]&gt;=85,Table4[[#This Row],[Height (cm)]]&gt;=187),"minimum","")</f>
        <v>minimum</v>
      </c>
    </row>
    <row r="1860" spans="10:18" x14ac:dyDescent="0.25">
      <c r="J1860" t="s">
        <v>1570</v>
      </c>
      <c r="K1860">
        <v>20</v>
      </c>
      <c r="L1860">
        <v>64</v>
      </c>
      <c r="M1860">
        <v>181</v>
      </c>
      <c r="N1860">
        <v>83</v>
      </c>
      <c r="O1860" t="s">
        <v>2817</v>
      </c>
      <c r="P1860" s="16">
        <v>1300000</v>
      </c>
      <c r="Q1860" s="17" t="str">
        <f>IF(AND(Table4[[#This Row],[Age]]&lt;=28,Table4[[#This Row],[Prefered foot]]="left",Table4[[#This Row],[Value]]&lt;10000000),"candidate","rejected")</f>
        <v>candidate</v>
      </c>
      <c r="R1860" s="17" t="str">
        <f>IF(OR(Table4[[#This Row],[Age]]&lt;=21,Table4[[#This Row],[Rating]]&gt;=85,Table4[[#This Row],[Height (cm)]]&gt;=187),"minimum","")</f>
        <v>minimum</v>
      </c>
    </row>
    <row r="1861" spans="10:18" x14ac:dyDescent="0.25">
      <c r="J1861" t="s">
        <v>1334</v>
      </c>
      <c r="K1861">
        <v>20</v>
      </c>
      <c r="L1861">
        <v>69</v>
      </c>
      <c r="M1861">
        <v>178</v>
      </c>
      <c r="N1861">
        <v>69</v>
      </c>
      <c r="O1861" t="s">
        <v>2816</v>
      </c>
      <c r="P1861" s="16">
        <v>2900000</v>
      </c>
      <c r="Q1861" s="17" t="str">
        <f>IF(AND(Table4[[#This Row],[Age]]&lt;=28,Table4[[#This Row],[Prefered foot]]="left",Table4[[#This Row],[Value]]&lt;10000000),"candidate","rejected")</f>
        <v>rejected</v>
      </c>
      <c r="R1861" s="17" t="str">
        <f>IF(OR(Table4[[#This Row],[Age]]&lt;=21,Table4[[#This Row],[Rating]]&gt;=85,Table4[[#This Row],[Height (cm)]]&gt;=187),"minimum","")</f>
        <v>minimum</v>
      </c>
    </row>
    <row r="1862" spans="10:18" x14ac:dyDescent="0.25">
      <c r="J1862" t="s">
        <v>1672</v>
      </c>
      <c r="K1862">
        <v>25</v>
      </c>
      <c r="L1862">
        <v>74</v>
      </c>
      <c r="M1862">
        <v>176</v>
      </c>
      <c r="N1862">
        <v>74</v>
      </c>
      <c r="O1862" t="s">
        <v>2816</v>
      </c>
      <c r="P1862" s="16">
        <v>5000000</v>
      </c>
      <c r="Q1862" s="17" t="str">
        <f>IF(AND(Table4[[#This Row],[Age]]&lt;=28,Table4[[#This Row],[Prefered foot]]="left",Table4[[#This Row],[Value]]&lt;10000000),"candidate","rejected")</f>
        <v>rejected</v>
      </c>
      <c r="R1862" s="17" t="str">
        <f>IF(OR(Table4[[#This Row],[Age]]&lt;=21,Table4[[#This Row],[Rating]]&gt;=85,Table4[[#This Row],[Height (cm)]]&gt;=187),"minimum","")</f>
        <v/>
      </c>
    </row>
    <row r="1863" spans="10:18" x14ac:dyDescent="0.25">
      <c r="J1863" t="s">
        <v>1673</v>
      </c>
      <c r="K1863">
        <v>24</v>
      </c>
      <c r="L1863">
        <v>73</v>
      </c>
      <c r="M1863">
        <v>176</v>
      </c>
      <c r="N1863">
        <v>64</v>
      </c>
      <c r="O1863" t="s">
        <v>2816</v>
      </c>
      <c r="P1863" s="16">
        <v>4700000</v>
      </c>
      <c r="Q1863" s="17" t="str">
        <f>IF(AND(Table4[[#This Row],[Age]]&lt;=28,Table4[[#This Row],[Prefered foot]]="left",Table4[[#This Row],[Value]]&lt;10000000),"candidate","rejected")</f>
        <v>rejected</v>
      </c>
      <c r="R1863" s="17" t="str">
        <f>IF(OR(Table4[[#This Row],[Age]]&lt;=21,Table4[[#This Row],[Rating]]&gt;=85,Table4[[#This Row],[Height (cm)]]&gt;=187),"minimum","")</f>
        <v/>
      </c>
    </row>
    <row r="1864" spans="10:18" x14ac:dyDescent="0.25">
      <c r="J1864" t="s">
        <v>1674</v>
      </c>
      <c r="K1864">
        <v>24</v>
      </c>
      <c r="L1864">
        <v>70</v>
      </c>
      <c r="M1864">
        <v>177</v>
      </c>
      <c r="N1864">
        <v>75</v>
      </c>
      <c r="O1864" t="s">
        <v>2816</v>
      </c>
      <c r="P1864" s="16">
        <v>2400000</v>
      </c>
      <c r="Q1864" s="17" t="str">
        <f>IF(AND(Table4[[#This Row],[Age]]&lt;=28,Table4[[#This Row],[Prefered foot]]="left",Table4[[#This Row],[Value]]&lt;10000000),"candidate","rejected")</f>
        <v>rejected</v>
      </c>
      <c r="R1864" s="17" t="str">
        <f>IF(OR(Table4[[#This Row],[Age]]&lt;=21,Table4[[#This Row],[Rating]]&gt;=85,Table4[[#This Row],[Height (cm)]]&gt;=187),"minimum","")</f>
        <v/>
      </c>
    </row>
    <row r="1865" spans="10:18" x14ac:dyDescent="0.25">
      <c r="J1865" t="s">
        <v>1364</v>
      </c>
      <c r="K1865">
        <v>25</v>
      </c>
      <c r="L1865">
        <v>73</v>
      </c>
      <c r="M1865">
        <v>182</v>
      </c>
      <c r="N1865">
        <v>72</v>
      </c>
      <c r="O1865" t="s">
        <v>2816</v>
      </c>
      <c r="P1865" s="16">
        <v>3600000</v>
      </c>
      <c r="Q1865" s="17" t="str">
        <f>IF(AND(Table4[[#This Row],[Age]]&lt;=28,Table4[[#This Row],[Prefered foot]]="left",Table4[[#This Row],[Value]]&lt;10000000),"candidate","rejected")</f>
        <v>rejected</v>
      </c>
      <c r="R1865" s="17" t="str">
        <f>IF(OR(Table4[[#This Row],[Age]]&lt;=21,Table4[[#This Row],[Rating]]&gt;=85,Table4[[#This Row],[Height (cm)]]&gt;=187),"minimum","")</f>
        <v/>
      </c>
    </row>
    <row r="1866" spans="10:18" x14ac:dyDescent="0.25">
      <c r="J1866" t="s">
        <v>1675</v>
      </c>
      <c r="K1866">
        <v>25</v>
      </c>
      <c r="L1866">
        <v>76</v>
      </c>
      <c r="M1866">
        <v>193</v>
      </c>
      <c r="N1866">
        <v>85</v>
      </c>
      <c r="O1866" t="s">
        <v>2816</v>
      </c>
      <c r="P1866" s="16">
        <v>9500000</v>
      </c>
      <c r="Q1866" s="17" t="str">
        <f>IF(AND(Table4[[#This Row],[Age]]&lt;=28,Table4[[#This Row],[Prefered foot]]="left",Table4[[#This Row],[Value]]&lt;10000000),"candidate","rejected")</f>
        <v>rejected</v>
      </c>
      <c r="R1866" s="17" t="str">
        <f>IF(OR(Table4[[#This Row],[Age]]&lt;=21,Table4[[#This Row],[Rating]]&gt;=85,Table4[[#This Row],[Height (cm)]]&gt;=187),"minimum","")</f>
        <v>minimum</v>
      </c>
    </row>
    <row r="1867" spans="10:18" x14ac:dyDescent="0.25">
      <c r="J1867" t="s">
        <v>1676</v>
      </c>
      <c r="K1867">
        <v>24</v>
      </c>
      <c r="L1867">
        <v>72</v>
      </c>
      <c r="M1867">
        <v>183</v>
      </c>
      <c r="N1867">
        <v>70</v>
      </c>
      <c r="O1867" t="s">
        <v>2816</v>
      </c>
      <c r="P1867" s="16">
        <v>3200000</v>
      </c>
      <c r="Q1867" s="17" t="str">
        <f>IF(AND(Table4[[#This Row],[Age]]&lt;=28,Table4[[#This Row],[Prefered foot]]="left",Table4[[#This Row],[Value]]&lt;10000000),"candidate","rejected")</f>
        <v>rejected</v>
      </c>
      <c r="R1867" s="17" t="str">
        <f>IF(OR(Table4[[#This Row],[Age]]&lt;=21,Table4[[#This Row],[Rating]]&gt;=85,Table4[[#This Row],[Height (cm)]]&gt;=187),"minimum","")</f>
        <v/>
      </c>
    </row>
    <row r="1868" spans="10:18" x14ac:dyDescent="0.25">
      <c r="J1868" t="s">
        <v>1677</v>
      </c>
      <c r="K1868">
        <v>30</v>
      </c>
      <c r="L1868">
        <v>79</v>
      </c>
      <c r="M1868">
        <v>194</v>
      </c>
      <c r="N1868">
        <v>79</v>
      </c>
      <c r="O1868" t="s">
        <v>2817</v>
      </c>
      <c r="P1868" s="16">
        <v>14500000</v>
      </c>
      <c r="Q1868" s="17" t="str">
        <f>IF(AND(Table4[[#This Row],[Age]]&lt;=28,Table4[[#This Row],[Prefered foot]]="left",Table4[[#This Row],[Value]]&lt;10000000),"candidate","rejected")</f>
        <v>rejected</v>
      </c>
      <c r="R1868" s="17" t="str">
        <f>IF(OR(Table4[[#This Row],[Age]]&lt;=21,Table4[[#This Row],[Rating]]&gt;=85,Table4[[#This Row],[Height (cm)]]&gt;=187),"minimum","")</f>
        <v>minimum</v>
      </c>
    </row>
    <row r="1869" spans="10:18" x14ac:dyDescent="0.25">
      <c r="J1869" t="s">
        <v>1678</v>
      </c>
      <c r="K1869">
        <v>25</v>
      </c>
      <c r="L1869">
        <v>74</v>
      </c>
      <c r="M1869">
        <v>174</v>
      </c>
      <c r="N1869">
        <v>67</v>
      </c>
      <c r="O1869" t="s">
        <v>2816</v>
      </c>
      <c r="P1869" s="16">
        <v>6000000</v>
      </c>
      <c r="Q1869" s="17" t="str">
        <f>IF(AND(Table4[[#This Row],[Age]]&lt;=28,Table4[[#This Row],[Prefered foot]]="left",Table4[[#This Row],[Value]]&lt;10000000),"candidate","rejected")</f>
        <v>rejected</v>
      </c>
      <c r="R1869" s="17" t="str">
        <f>IF(OR(Table4[[#This Row],[Age]]&lt;=21,Table4[[#This Row],[Rating]]&gt;=85,Table4[[#This Row],[Height (cm)]]&gt;=187),"minimum","")</f>
        <v/>
      </c>
    </row>
    <row r="1870" spans="10:18" x14ac:dyDescent="0.25">
      <c r="J1870" t="s">
        <v>1679</v>
      </c>
      <c r="K1870">
        <v>23</v>
      </c>
      <c r="L1870">
        <v>74</v>
      </c>
      <c r="M1870">
        <v>190</v>
      </c>
      <c r="N1870">
        <v>79</v>
      </c>
      <c r="O1870" t="s">
        <v>2817</v>
      </c>
      <c r="P1870" s="16">
        <v>6000000</v>
      </c>
      <c r="Q1870" s="17" t="str">
        <f>IF(AND(Table4[[#This Row],[Age]]&lt;=28,Table4[[#This Row],[Prefered foot]]="left",Table4[[#This Row],[Value]]&lt;10000000),"candidate","rejected")</f>
        <v>candidate</v>
      </c>
      <c r="R1870" s="17" t="str">
        <f>IF(OR(Table4[[#This Row],[Age]]&lt;=21,Table4[[#This Row],[Rating]]&gt;=85,Table4[[#This Row],[Height (cm)]]&gt;=187),"minimum","")</f>
        <v>minimum</v>
      </c>
    </row>
    <row r="1871" spans="10:18" x14ac:dyDescent="0.25">
      <c r="J1871" t="s">
        <v>1680</v>
      </c>
      <c r="K1871">
        <v>25</v>
      </c>
      <c r="L1871">
        <v>75</v>
      </c>
      <c r="M1871">
        <v>190</v>
      </c>
      <c r="N1871">
        <v>80</v>
      </c>
      <c r="O1871" t="s">
        <v>2816</v>
      </c>
      <c r="P1871" s="16">
        <v>6000000</v>
      </c>
      <c r="Q1871" s="17" t="str">
        <f>IF(AND(Table4[[#This Row],[Age]]&lt;=28,Table4[[#This Row],[Prefered foot]]="left",Table4[[#This Row],[Value]]&lt;10000000),"candidate","rejected")</f>
        <v>rejected</v>
      </c>
      <c r="R1871" s="17" t="str">
        <f>IF(OR(Table4[[#This Row],[Age]]&lt;=21,Table4[[#This Row],[Rating]]&gt;=85,Table4[[#This Row],[Height (cm)]]&gt;=187),"minimum","")</f>
        <v>minimum</v>
      </c>
    </row>
    <row r="1872" spans="10:18" x14ac:dyDescent="0.25">
      <c r="J1872" t="s">
        <v>1681</v>
      </c>
      <c r="K1872">
        <v>23</v>
      </c>
      <c r="L1872">
        <v>73</v>
      </c>
      <c r="M1872">
        <v>185</v>
      </c>
      <c r="N1872">
        <v>87</v>
      </c>
      <c r="O1872" t="s">
        <v>2817</v>
      </c>
      <c r="P1872" s="16">
        <v>4300000</v>
      </c>
      <c r="Q1872" s="17" t="str">
        <f>IF(AND(Table4[[#This Row],[Age]]&lt;=28,Table4[[#This Row],[Prefered foot]]="left",Table4[[#This Row],[Value]]&lt;10000000),"candidate","rejected")</f>
        <v>candidate</v>
      </c>
      <c r="R1872" s="17" t="str">
        <f>IF(OR(Table4[[#This Row],[Age]]&lt;=21,Table4[[#This Row],[Rating]]&gt;=85,Table4[[#This Row],[Height (cm)]]&gt;=187),"minimum","")</f>
        <v/>
      </c>
    </row>
    <row r="1873" spans="10:18" x14ac:dyDescent="0.25">
      <c r="J1873" t="s">
        <v>1682</v>
      </c>
      <c r="K1873">
        <v>24</v>
      </c>
      <c r="L1873">
        <v>74</v>
      </c>
      <c r="M1873">
        <v>185</v>
      </c>
      <c r="N1873">
        <v>84</v>
      </c>
      <c r="O1873" t="s">
        <v>2816</v>
      </c>
      <c r="P1873" s="16">
        <v>5500000</v>
      </c>
      <c r="Q1873" s="17" t="str">
        <f>IF(AND(Table4[[#This Row],[Age]]&lt;=28,Table4[[#This Row],[Prefered foot]]="left",Table4[[#This Row],[Value]]&lt;10000000),"candidate","rejected")</f>
        <v>rejected</v>
      </c>
      <c r="R1873" s="17" t="str">
        <f>IF(OR(Table4[[#This Row],[Age]]&lt;=21,Table4[[#This Row],[Rating]]&gt;=85,Table4[[#This Row],[Height (cm)]]&gt;=187),"minimum","")</f>
        <v/>
      </c>
    </row>
    <row r="1874" spans="10:18" x14ac:dyDescent="0.25">
      <c r="J1874" t="s">
        <v>1683</v>
      </c>
      <c r="K1874">
        <v>26</v>
      </c>
      <c r="L1874">
        <v>70</v>
      </c>
      <c r="M1874">
        <v>170</v>
      </c>
      <c r="N1874">
        <v>70</v>
      </c>
      <c r="O1874" t="s">
        <v>2816</v>
      </c>
      <c r="P1874" s="16">
        <v>1900000</v>
      </c>
      <c r="Q1874" s="17" t="str">
        <f>IF(AND(Table4[[#This Row],[Age]]&lt;=28,Table4[[#This Row],[Prefered foot]]="left",Table4[[#This Row],[Value]]&lt;10000000),"candidate","rejected")</f>
        <v>rejected</v>
      </c>
      <c r="R1874" s="17" t="str">
        <f>IF(OR(Table4[[#This Row],[Age]]&lt;=21,Table4[[#This Row],[Rating]]&gt;=85,Table4[[#This Row],[Height (cm)]]&gt;=187),"minimum","")</f>
        <v/>
      </c>
    </row>
    <row r="1875" spans="10:18" x14ac:dyDescent="0.25">
      <c r="J1875" t="s">
        <v>1369</v>
      </c>
      <c r="K1875">
        <v>24</v>
      </c>
      <c r="L1875">
        <v>72</v>
      </c>
      <c r="M1875">
        <v>182</v>
      </c>
      <c r="N1875">
        <v>72</v>
      </c>
      <c r="O1875" t="s">
        <v>2817</v>
      </c>
      <c r="P1875" s="16">
        <v>3300000</v>
      </c>
      <c r="Q1875" s="17" t="str">
        <f>IF(AND(Table4[[#This Row],[Age]]&lt;=28,Table4[[#This Row],[Prefered foot]]="left",Table4[[#This Row],[Value]]&lt;10000000),"candidate","rejected")</f>
        <v>candidate</v>
      </c>
      <c r="R1875" s="17" t="str">
        <f>IF(OR(Table4[[#This Row],[Age]]&lt;=21,Table4[[#This Row],[Rating]]&gt;=85,Table4[[#This Row],[Height (cm)]]&gt;=187),"minimum","")</f>
        <v/>
      </c>
    </row>
    <row r="1876" spans="10:18" x14ac:dyDescent="0.25">
      <c r="J1876" t="s">
        <v>1684</v>
      </c>
      <c r="K1876">
        <v>26</v>
      </c>
      <c r="L1876">
        <v>76</v>
      </c>
      <c r="M1876">
        <v>182</v>
      </c>
      <c r="N1876">
        <v>78</v>
      </c>
      <c r="O1876" t="s">
        <v>2817</v>
      </c>
      <c r="P1876" s="16">
        <v>8000000</v>
      </c>
      <c r="Q1876" s="17" t="str">
        <f>IF(AND(Table4[[#This Row],[Age]]&lt;=28,Table4[[#This Row],[Prefered foot]]="left",Table4[[#This Row],[Value]]&lt;10000000),"candidate","rejected")</f>
        <v>candidate</v>
      </c>
      <c r="R1876" s="17" t="str">
        <f>IF(OR(Table4[[#This Row],[Age]]&lt;=21,Table4[[#This Row],[Rating]]&gt;=85,Table4[[#This Row],[Height (cm)]]&gt;=187),"minimum","")</f>
        <v/>
      </c>
    </row>
    <row r="1877" spans="10:18" x14ac:dyDescent="0.25">
      <c r="J1877" t="s">
        <v>1371</v>
      </c>
      <c r="K1877">
        <v>28</v>
      </c>
      <c r="L1877">
        <v>77</v>
      </c>
      <c r="M1877">
        <v>185</v>
      </c>
      <c r="N1877">
        <v>84</v>
      </c>
      <c r="O1877" t="s">
        <v>2816</v>
      </c>
      <c r="P1877" s="16">
        <v>11000000</v>
      </c>
      <c r="Q1877" s="17" t="str">
        <f>IF(AND(Table4[[#This Row],[Age]]&lt;=28,Table4[[#This Row],[Prefered foot]]="left",Table4[[#This Row],[Value]]&lt;10000000),"candidate","rejected")</f>
        <v>rejected</v>
      </c>
      <c r="R1877" s="17" t="str">
        <f>IF(OR(Table4[[#This Row],[Age]]&lt;=21,Table4[[#This Row],[Rating]]&gt;=85,Table4[[#This Row],[Height (cm)]]&gt;=187),"minimum","")</f>
        <v/>
      </c>
    </row>
    <row r="1878" spans="10:18" x14ac:dyDescent="0.25">
      <c r="J1878" t="s">
        <v>1685</v>
      </c>
      <c r="K1878">
        <v>26</v>
      </c>
      <c r="L1878">
        <v>65</v>
      </c>
      <c r="M1878">
        <v>168</v>
      </c>
      <c r="N1878">
        <v>72</v>
      </c>
      <c r="O1878" t="s">
        <v>2816</v>
      </c>
      <c r="P1878" s="16">
        <v>0</v>
      </c>
      <c r="Q1878" s="17" t="str">
        <f>IF(AND(Table4[[#This Row],[Age]]&lt;=28,Table4[[#This Row],[Prefered foot]]="left",Table4[[#This Row],[Value]]&lt;10000000),"candidate","rejected")</f>
        <v>rejected</v>
      </c>
      <c r="R1878" s="17" t="str">
        <f>IF(OR(Table4[[#This Row],[Age]]&lt;=21,Table4[[#This Row],[Rating]]&gt;=85,Table4[[#This Row],[Height (cm)]]&gt;=187),"minimum","")</f>
        <v/>
      </c>
    </row>
    <row r="1879" spans="10:18" x14ac:dyDescent="0.25">
      <c r="J1879" t="s">
        <v>1686</v>
      </c>
      <c r="K1879">
        <v>24</v>
      </c>
      <c r="L1879">
        <v>75</v>
      </c>
      <c r="M1879">
        <v>183</v>
      </c>
      <c r="N1879">
        <v>82</v>
      </c>
      <c r="O1879" t="s">
        <v>2817</v>
      </c>
      <c r="P1879" s="16">
        <v>7500000</v>
      </c>
      <c r="Q1879" s="17" t="str">
        <f>IF(AND(Table4[[#This Row],[Age]]&lt;=28,Table4[[#This Row],[Prefered foot]]="left",Table4[[#This Row],[Value]]&lt;10000000),"candidate","rejected")</f>
        <v>candidate</v>
      </c>
      <c r="R1879" s="17" t="str">
        <f>IF(OR(Table4[[#This Row],[Age]]&lt;=21,Table4[[#This Row],[Rating]]&gt;=85,Table4[[#This Row],[Height (cm)]]&gt;=187),"minimum","")</f>
        <v/>
      </c>
    </row>
    <row r="1880" spans="10:18" x14ac:dyDescent="0.25">
      <c r="J1880" t="s">
        <v>1687</v>
      </c>
      <c r="K1880">
        <v>26</v>
      </c>
      <c r="L1880">
        <v>78</v>
      </c>
      <c r="M1880">
        <v>185</v>
      </c>
      <c r="N1880">
        <v>82</v>
      </c>
      <c r="O1880" t="s">
        <v>2817</v>
      </c>
      <c r="P1880" s="16">
        <v>17000000</v>
      </c>
      <c r="Q1880" s="17" t="str">
        <f>IF(AND(Table4[[#This Row],[Age]]&lt;=28,Table4[[#This Row],[Prefered foot]]="left",Table4[[#This Row],[Value]]&lt;10000000),"candidate","rejected")</f>
        <v>rejected</v>
      </c>
      <c r="R1880" s="17" t="str">
        <f>IF(OR(Table4[[#This Row],[Age]]&lt;=21,Table4[[#This Row],[Rating]]&gt;=85,Table4[[#This Row],[Height (cm)]]&gt;=187),"minimum","")</f>
        <v/>
      </c>
    </row>
    <row r="1881" spans="10:18" x14ac:dyDescent="0.25">
      <c r="J1881" t="s">
        <v>1688</v>
      </c>
      <c r="K1881">
        <v>25</v>
      </c>
      <c r="L1881">
        <v>75</v>
      </c>
      <c r="M1881">
        <v>180</v>
      </c>
      <c r="N1881">
        <v>73</v>
      </c>
      <c r="O1881" t="s">
        <v>2816</v>
      </c>
      <c r="P1881" s="16">
        <v>7500000</v>
      </c>
      <c r="Q1881" s="17" t="str">
        <f>IF(AND(Table4[[#This Row],[Age]]&lt;=28,Table4[[#This Row],[Prefered foot]]="left",Table4[[#This Row],[Value]]&lt;10000000),"candidate","rejected")</f>
        <v>rejected</v>
      </c>
      <c r="R1881" s="17" t="str">
        <f>IF(OR(Table4[[#This Row],[Age]]&lt;=21,Table4[[#This Row],[Rating]]&gt;=85,Table4[[#This Row],[Height (cm)]]&gt;=187),"minimum","")</f>
        <v/>
      </c>
    </row>
    <row r="1882" spans="10:18" x14ac:dyDescent="0.25">
      <c r="J1882" t="s">
        <v>1689</v>
      </c>
      <c r="K1882">
        <v>25</v>
      </c>
      <c r="L1882">
        <v>76</v>
      </c>
      <c r="M1882">
        <v>173</v>
      </c>
      <c r="N1882">
        <v>75</v>
      </c>
      <c r="O1882" t="s">
        <v>2817</v>
      </c>
      <c r="P1882" s="16">
        <v>9000000</v>
      </c>
      <c r="Q1882" s="17" t="str">
        <f>IF(AND(Table4[[#This Row],[Age]]&lt;=28,Table4[[#This Row],[Prefered foot]]="left",Table4[[#This Row],[Value]]&lt;10000000),"candidate","rejected")</f>
        <v>candidate</v>
      </c>
      <c r="R1882" s="17" t="str">
        <f>IF(OR(Table4[[#This Row],[Age]]&lt;=21,Table4[[#This Row],[Rating]]&gt;=85,Table4[[#This Row],[Height (cm)]]&gt;=187),"minimum","")</f>
        <v/>
      </c>
    </row>
    <row r="1883" spans="10:18" x14ac:dyDescent="0.25">
      <c r="J1883" t="s">
        <v>1690</v>
      </c>
      <c r="K1883">
        <v>27</v>
      </c>
      <c r="L1883">
        <v>76</v>
      </c>
      <c r="M1883">
        <v>175</v>
      </c>
      <c r="N1883">
        <v>70</v>
      </c>
      <c r="O1883" t="s">
        <v>2816</v>
      </c>
      <c r="P1883" s="16">
        <v>8000000</v>
      </c>
      <c r="Q1883" s="17" t="str">
        <f>IF(AND(Table4[[#This Row],[Age]]&lt;=28,Table4[[#This Row],[Prefered foot]]="left",Table4[[#This Row],[Value]]&lt;10000000),"candidate","rejected")</f>
        <v>rejected</v>
      </c>
      <c r="R1883" s="17" t="str">
        <f>IF(OR(Table4[[#This Row],[Age]]&lt;=21,Table4[[#This Row],[Rating]]&gt;=85,Table4[[#This Row],[Height (cm)]]&gt;=187),"minimum","")</f>
        <v/>
      </c>
    </row>
    <row r="1884" spans="10:18" x14ac:dyDescent="0.25">
      <c r="J1884" t="s">
        <v>1691</v>
      </c>
      <c r="K1884">
        <v>24</v>
      </c>
      <c r="L1884">
        <v>69</v>
      </c>
      <c r="M1884">
        <v>181</v>
      </c>
      <c r="N1884">
        <v>70</v>
      </c>
      <c r="O1884" t="s">
        <v>2817</v>
      </c>
      <c r="P1884" s="16">
        <v>1900000</v>
      </c>
      <c r="Q1884" s="17" t="str">
        <f>IF(AND(Table4[[#This Row],[Age]]&lt;=28,Table4[[#This Row],[Prefered foot]]="left",Table4[[#This Row],[Value]]&lt;10000000),"candidate","rejected")</f>
        <v>candidate</v>
      </c>
      <c r="R1884" s="17" t="str">
        <f>IF(OR(Table4[[#This Row],[Age]]&lt;=21,Table4[[#This Row],[Rating]]&gt;=85,Table4[[#This Row],[Height (cm)]]&gt;=187),"minimum","")</f>
        <v/>
      </c>
    </row>
    <row r="1885" spans="10:18" x14ac:dyDescent="0.25">
      <c r="J1885" t="s">
        <v>1692</v>
      </c>
      <c r="K1885">
        <v>23</v>
      </c>
      <c r="L1885">
        <v>66</v>
      </c>
      <c r="M1885">
        <v>183</v>
      </c>
      <c r="N1885">
        <v>75</v>
      </c>
      <c r="O1885" t="s">
        <v>2817</v>
      </c>
      <c r="P1885" s="16">
        <v>1800000</v>
      </c>
      <c r="Q1885" s="17" t="str">
        <f>IF(AND(Table4[[#This Row],[Age]]&lt;=28,Table4[[#This Row],[Prefered foot]]="left",Table4[[#This Row],[Value]]&lt;10000000),"candidate","rejected")</f>
        <v>candidate</v>
      </c>
      <c r="R1885" s="17" t="str">
        <f>IF(OR(Table4[[#This Row],[Age]]&lt;=21,Table4[[#This Row],[Rating]]&gt;=85,Table4[[#This Row],[Height (cm)]]&gt;=187),"minimum","")</f>
        <v/>
      </c>
    </row>
    <row r="1886" spans="10:18" x14ac:dyDescent="0.25">
      <c r="J1886" t="s">
        <v>1693</v>
      </c>
      <c r="K1886">
        <v>26</v>
      </c>
      <c r="L1886">
        <v>76</v>
      </c>
      <c r="M1886">
        <v>174</v>
      </c>
      <c r="N1886">
        <v>70</v>
      </c>
      <c r="O1886" t="s">
        <v>2816</v>
      </c>
      <c r="P1886" s="16">
        <v>8000000</v>
      </c>
      <c r="Q1886" s="17" t="str">
        <f>IF(AND(Table4[[#This Row],[Age]]&lt;=28,Table4[[#This Row],[Prefered foot]]="left",Table4[[#This Row],[Value]]&lt;10000000),"candidate","rejected")</f>
        <v>rejected</v>
      </c>
      <c r="R1886" s="17" t="str">
        <f>IF(OR(Table4[[#This Row],[Age]]&lt;=21,Table4[[#This Row],[Rating]]&gt;=85,Table4[[#This Row],[Height (cm)]]&gt;=187),"minimum","")</f>
        <v/>
      </c>
    </row>
    <row r="1887" spans="10:18" x14ac:dyDescent="0.25">
      <c r="J1887" t="s">
        <v>1694</v>
      </c>
      <c r="K1887">
        <v>26</v>
      </c>
      <c r="L1887">
        <v>73</v>
      </c>
      <c r="M1887">
        <v>184</v>
      </c>
      <c r="N1887">
        <v>78</v>
      </c>
      <c r="O1887" t="s">
        <v>2817</v>
      </c>
      <c r="P1887" s="16">
        <v>3300000</v>
      </c>
      <c r="Q1887" s="17" t="str">
        <f>IF(AND(Table4[[#This Row],[Age]]&lt;=28,Table4[[#This Row],[Prefered foot]]="left",Table4[[#This Row],[Value]]&lt;10000000),"candidate","rejected")</f>
        <v>candidate</v>
      </c>
      <c r="R1887" s="17" t="str">
        <f>IF(OR(Table4[[#This Row],[Age]]&lt;=21,Table4[[#This Row],[Rating]]&gt;=85,Table4[[#This Row],[Height (cm)]]&gt;=187),"minimum","")</f>
        <v/>
      </c>
    </row>
    <row r="1888" spans="10:18" x14ac:dyDescent="0.25">
      <c r="J1888" t="s">
        <v>1695</v>
      </c>
      <c r="K1888">
        <v>23</v>
      </c>
      <c r="L1888">
        <v>72</v>
      </c>
      <c r="M1888">
        <v>196</v>
      </c>
      <c r="N1888">
        <v>91</v>
      </c>
      <c r="O1888" t="s">
        <v>2816</v>
      </c>
      <c r="P1888" s="16">
        <v>3000000</v>
      </c>
      <c r="Q1888" s="17" t="str">
        <f>IF(AND(Table4[[#This Row],[Age]]&lt;=28,Table4[[#This Row],[Prefered foot]]="left",Table4[[#This Row],[Value]]&lt;10000000),"candidate","rejected")</f>
        <v>rejected</v>
      </c>
      <c r="R1888" s="17" t="str">
        <f>IF(OR(Table4[[#This Row],[Age]]&lt;=21,Table4[[#This Row],[Rating]]&gt;=85,Table4[[#This Row],[Height (cm)]]&gt;=187),"minimum","")</f>
        <v>minimum</v>
      </c>
    </row>
    <row r="1889" spans="10:18" x14ac:dyDescent="0.25">
      <c r="J1889" t="s">
        <v>1696</v>
      </c>
      <c r="K1889">
        <v>24</v>
      </c>
      <c r="L1889">
        <v>71</v>
      </c>
      <c r="M1889">
        <v>186</v>
      </c>
      <c r="N1889">
        <v>74</v>
      </c>
      <c r="O1889" t="s">
        <v>2816</v>
      </c>
      <c r="P1889" s="16">
        <v>2000000</v>
      </c>
      <c r="Q1889" s="17" t="str">
        <f>IF(AND(Table4[[#This Row],[Age]]&lt;=28,Table4[[#This Row],[Prefered foot]]="left",Table4[[#This Row],[Value]]&lt;10000000),"candidate","rejected")</f>
        <v>rejected</v>
      </c>
      <c r="R1889" s="17" t="str">
        <f>IF(OR(Table4[[#This Row],[Age]]&lt;=21,Table4[[#This Row],[Rating]]&gt;=85,Table4[[#This Row],[Height (cm)]]&gt;=187),"minimum","")</f>
        <v/>
      </c>
    </row>
    <row r="1890" spans="10:18" x14ac:dyDescent="0.25">
      <c r="J1890" t="s">
        <v>1378</v>
      </c>
      <c r="K1890">
        <v>23</v>
      </c>
      <c r="L1890">
        <v>74</v>
      </c>
      <c r="M1890">
        <v>180</v>
      </c>
      <c r="N1890">
        <v>69</v>
      </c>
      <c r="O1890" t="s">
        <v>2816</v>
      </c>
      <c r="P1890" s="16">
        <v>6000000</v>
      </c>
      <c r="Q1890" s="17" t="str">
        <f>IF(AND(Table4[[#This Row],[Age]]&lt;=28,Table4[[#This Row],[Prefered foot]]="left",Table4[[#This Row],[Value]]&lt;10000000),"candidate","rejected")</f>
        <v>rejected</v>
      </c>
      <c r="R1890" s="17" t="str">
        <f>IF(OR(Table4[[#This Row],[Age]]&lt;=21,Table4[[#This Row],[Rating]]&gt;=85,Table4[[#This Row],[Height (cm)]]&gt;=187),"minimum","")</f>
        <v/>
      </c>
    </row>
    <row r="1891" spans="10:18" x14ac:dyDescent="0.25">
      <c r="J1891" t="s">
        <v>1697</v>
      </c>
      <c r="K1891">
        <v>22</v>
      </c>
      <c r="L1891">
        <v>71</v>
      </c>
      <c r="M1891">
        <v>186</v>
      </c>
      <c r="N1891">
        <v>73</v>
      </c>
      <c r="O1891" t="s">
        <v>2816</v>
      </c>
      <c r="P1891" s="16">
        <v>2600000</v>
      </c>
      <c r="Q1891" s="17" t="str">
        <f>IF(AND(Table4[[#This Row],[Age]]&lt;=28,Table4[[#This Row],[Prefered foot]]="left",Table4[[#This Row],[Value]]&lt;10000000),"candidate","rejected")</f>
        <v>rejected</v>
      </c>
      <c r="R1891" s="17" t="str">
        <f>IF(OR(Table4[[#This Row],[Age]]&lt;=21,Table4[[#This Row],[Rating]]&gt;=85,Table4[[#This Row],[Height (cm)]]&gt;=187),"minimum","")</f>
        <v/>
      </c>
    </row>
    <row r="1892" spans="10:18" x14ac:dyDescent="0.25">
      <c r="J1892" t="s">
        <v>1698</v>
      </c>
      <c r="K1892">
        <v>28</v>
      </c>
      <c r="L1892">
        <v>73</v>
      </c>
      <c r="M1892">
        <v>195</v>
      </c>
      <c r="N1892">
        <v>88</v>
      </c>
      <c r="O1892" t="s">
        <v>2816</v>
      </c>
      <c r="P1892" s="16">
        <v>0</v>
      </c>
      <c r="Q1892" s="17" t="str">
        <f>IF(AND(Table4[[#This Row],[Age]]&lt;=28,Table4[[#This Row],[Prefered foot]]="left",Table4[[#This Row],[Value]]&lt;10000000),"candidate","rejected")</f>
        <v>rejected</v>
      </c>
      <c r="R1892" s="17" t="str">
        <f>IF(OR(Table4[[#This Row],[Age]]&lt;=21,Table4[[#This Row],[Rating]]&gt;=85,Table4[[#This Row],[Height (cm)]]&gt;=187),"minimum","")</f>
        <v>minimum</v>
      </c>
    </row>
    <row r="1893" spans="10:18" x14ac:dyDescent="0.25">
      <c r="J1893" t="s">
        <v>1699</v>
      </c>
      <c r="K1893">
        <v>22</v>
      </c>
      <c r="L1893">
        <v>58</v>
      </c>
      <c r="M1893">
        <v>185</v>
      </c>
      <c r="N1893">
        <v>76</v>
      </c>
      <c r="O1893" t="s">
        <v>2816</v>
      </c>
      <c r="P1893" s="16">
        <v>400000</v>
      </c>
      <c r="Q1893" s="17" t="str">
        <f>IF(AND(Table4[[#This Row],[Age]]&lt;=28,Table4[[#This Row],[Prefered foot]]="left",Table4[[#This Row],[Value]]&lt;10000000),"candidate","rejected")</f>
        <v>rejected</v>
      </c>
      <c r="R1893" s="17" t="str">
        <f>IF(OR(Table4[[#This Row],[Age]]&lt;=21,Table4[[#This Row],[Rating]]&gt;=85,Table4[[#This Row],[Height (cm)]]&gt;=187),"minimum","")</f>
        <v/>
      </c>
    </row>
    <row r="1894" spans="10:18" x14ac:dyDescent="0.25">
      <c r="J1894" t="s">
        <v>1700</v>
      </c>
      <c r="K1894">
        <v>23</v>
      </c>
      <c r="L1894">
        <v>72</v>
      </c>
      <c r="M1894">
        <v>191</v>
      </c>
      <c r="N1894">
        <v>82</v>
      </c>
      <c r="O1894" t="s">
        <v>2816</v>
      </c>
      <c r="P1894" s="16">
        <v>3400000</v>
      </c>
      <c r="Q1894" s="17" t="str">
        <f>IF(AND(Table4[[#This Row],[Age]]&lt;=28,Table4[[#This Row],[Prefered foot]]="left",Table4[[#This Row],[Value]]&lt;10000000),"candidate","rejected")</f>
        <v>rejected</v>
      </c>
      <c r="R1894" s="17" t="str">
        <f>IF(OR(Table4[[#This Row],[Age]]&lt;=21,Table4[[#This Row],[Rating]]&gt;=85,Table4[[#This Row],[Height (cm)]]&gt;=187),"minimum","")</f>
        <v>minimum</v>
      </c>
    </row>
    <row r="1895" spans="10:18" x14ac:dyDescent="0.25">
      <c r="J1895" t="s">
        <v>1701</v>
      </c>
      <c r="K1895">
        <v>25</v>
      </c>
      <c r="L1895">
        <v>75</v>
      </c>
      <c r="M1895">
        <v>188</v>
      </c>
      <c r="N1895">
        <v>80</v>
      </c>
      <c r="O1895" t="s">
        <v>2816</v>
      </c>
      <c r="P1895" s="16">
        <v>6000000</v>
      </c>
      <c r="Q1895" s="17" t="str">
        <f>IF(AND(Table4[[#This Row],[Age]]&lt;=28,Table4[[#This Row],[Prefered foot]]="left",Table4[[#This Row],[Value]]&lt;10000000),"candidate","rejected")</f>
        <v>rejected</v>
      </c>
      <c r="R1895" s="17" t="str">
        <f>IF(OR(Table4[[#This Row],[Age]]&lt;=21,Table4[[#This Row],[Rating]]&gt;=85,Table4[[#This Row],[Height (cm)]]&gt;=187),"minimum","")</f>
        <v>minimum</v>
      </c>
    </row>
    <row r="1896" spans="10:18" x14ac:dyDescent="0.25">
      <c r="J1896" t="s">
        <v>1702</v>
      </c>
      <c r="K1896">
        <v>22</v>
      </c>
      <c r="L1896">
        <v>70</v>
      </c>
      <c r="M1896">
        <v>175</v>
      </c>
      <c r="N1896">
        <v>70</v>
      </c>
      <c r="O1896" t="s">
        <v>2816</v>
      </c>
      <c r="P1896" s="16">
        <v>2400000</v>
      </c>
      <c r="Q1896" s="17" t="str">
        <f>IF(AND(Table4[[#This Row],[Age]]&lt;=28,Table4[[#This Row],[Prefered foot]]="left",Table4[[#This Row],[Value]]&lt;10000000),"candidate","rejected")</f>
        <v>rejected</v>
      </c>
      <c r="R1896" s="17" t="str">
        <f>IF(OR(Table4[[#This Row],[Age]]&lt;=21,Table4[[#This Row],[Rating]]&gt;=85,Table4[[#This Row],[Height (cm)]]&gt;=187),"minimum","")</f>
        <v/>
      </c>
    </row>
    <row r="1897" spans="10:18" x14ac:dyDescent="0.25">
      <c r="J1897" t="s">
        <v>1703</v>
      </c>
      <c r="K1897">
        <v>20</v>
      </c>
      <c r="L1897">
        <v>74</v>
      </c>
      <c r="M1897">
        <v>184</v>
      </c>
      <c r="N1897">
        <v>80</v>
      </c>
      <c r="O1897" t="s">
        <v>2816</v>
      </c>
      <c r="P1897" s="16">
        <v>6000000</v>
      </c>
      <c r="Q1897" s="17" t="str">
        <f>IF(AND(Table4[[#This Row],[Age]]&lt;=28,Table4[[#This Row],[Prefered foot]]="left",Table4[[#This Row],[Value]]&lt;10000000),"candidate","rejected")</f>
        <v>rejected</v>
      </c>
      <c r="R1897" s="17" t="str">
        <f>IF(OR(Table4[[#This Row],[Age]]&lt;=21,Table4[[#This Row],[Rating]]&gt;=85,Table4[[#This Row],[Height (cm)]]&gt;=187),"minimum","")</f>
        <v>minimum</v>
      </c>
    </row>
    <row r="1898" spans="10:18" x14ac:dyDescent="0.25">
      <c r="J1898" t="s">
        <v>1704</v>
      </c>
      <c r="K1898">
        <v>22</v>
      </c>
      <c r="L1898">
        <v>72</v>
      </c>
      <c r="M1898">
        <v>191</v>
      </c>
      <c r="N1898">
        <v>78</v>
      </c>
      <c r="O1898" t="s">
        <v>2816</v>
      </c>
      <c r="P1898" s="16">
        <v>4800000</v>
      </c>
      <c r="Q1898" s="17" t="str">
        <f>IF(AND(Table4[[#This Row],[Age]]&lt;=28,Table4[[#This Row],[Prefered foot]]="left",Table4[[#This Row],[Value]]&lt;10000000),"candidate","rejected")</f>
        <v>rejected</v>
      </c>
      <c r="R1898" s="17" t="str">
        <f>IF(OR(Table4[[#This Row],[Age]]&lt;=21,Table4[[#This Row],[Rating]]&gt;=85,Table4[[#This Row],[Height (cm)]]&gt;=187),"minimum","")</f>
        <v>minimum</v>
      </c>
    </row>
    <row r="1899" spans="10:18" x14ac:dyDescent="0.25">
      <c r="J1899" t="s">
        <v>1705</v>
      </c>
      <c r="K1899">
        <v>26</v>
      </c>
      <c r="L1899">
        <v>68</v>
      </c>
      <c r="M1899">
        <v>179</v>
      </c>
      <c r="N1899">
        <v>72</v>
      </c>
      <c r="O1899" t="s">
        <v>2817</v>
      </c>
      <c r="P1899" s="16">
        <v>0</v>
      </c>
      <c r="Q1899" s="17" t="str">
        <f>IF(AND(Table4[[#This Row],[Age]]&lt;=28,Table4[[#This Row],[Prefered foot]]="left",Table4[[#This Row],[Value]]&lt;10000000),"candidate","rejected")</f>
        <v>candidate</v>
      </c>
      <c r="R1899" s="17" t="str">
        <f>IF(OR(Table4[[#This Row],[Age]]&lt;=21,Table4[[#This Row],[Rating]]&gt;=85,Table4[[#This Row],[Height (cm)]]&gt;=187),"minimum","")</f>
        <v/>
      </c>
    </row>
    <row r="1900" spans="10:18" x14ac:dyDescent="0.25">
      <c r="J1900" t="s">
        <v>1706</v>
      </c>
      <c r="K1900">
        <v>25</v>
      </c>
      <c r="L1900">
        <v>74</v>
      </c>
      <c r="M1900">
        <v>191</v>
      </c>
      <c r="N1900">
        <v>78</v>
      </c>
      <c r="O1900" t="s">
        <v>2816</v>
      </c>
      <c r="P1900" s="16">
        <v>4600000</v>
      </c>
      <c r="Q1900" s="17" t="str">
        <f>IF(AND(Table4[[#This Row],[Age]]&lt;=28,Table4[[#This Row],[Prefered foot]]="left",Table4[[#This Row],[Value]]&lt;10000000),"candidate","rejected")</f>
        <v>rejected</v>
      </c>
      <c r="R1900" s="17" t="str">
        <f>IF(OR(Table4[[#This Row],[Age]]&lt;=21,Table4[[#This Row],[Rating]]&gt;=85,Table4[[#This Row],[Height (cm)]]&gt;=187),"minimum","")</f>
        <v>minimum</v>
      </c>
    </row>
    <row r="1901" spans="10:18" x14ac:dyDescent="0.25">
      <c r="J1901" t="s">
        <v>1707</v>
      </c>
      <c r="K1901">
        <v>23</v>
      </c>
      <c r="L1901">
        <v>68</v>
      </c>
      <c r="M1901">
        <v>188</v>
      </c>
      <c r="N1901">
        <v>78</v>
      </c>
      <c r="O1901" t="s">
        <v>2816</v>
      </c>
      <c r="P1901" s="16">
        <v>1700000</v>
      </c>
      <c r="Q1901" s="17" t="str">
        <f>IF(AND(Table4[[#This Row],[Age]]&lt;=28,Table4[[#This Row],[Prefered foot]]="left",Table4[[#This Row],[Value]]&lt;10000000),"candidate","rejected")</f>
        <v>rejected</v>
      </c>
      <c r="R1901" s="17" t="str">
        <f>IF(OR(Table4[[#This Row],[Age]]&lt;=21,Table4[[#This Row],[Rating]]&gt;=85,Table4[[#This Row],[Height (cm)]]&gt;=187),"minimum","")</f>
        <v>minimum</v>
      </c>
    </row>
    <row r="1902" spans="10:18" x14ac:dyDescent="0.25">
      <c r="J1902" t="s">
        <v>1708</v>
      </c>
      <c r="K1902">
        <v>27</v>
      </c>
      <c r="L1902">
        <v>74</v>
      </c>
      <c r="M1902">
        <v>179</v>
      </c>
      <c r="N1902">
        <v>73</v>
      </c>
      <c r="O1902" t="s">
        <v>2816</v>
      </c>
      <c r="P1902" s="16">
        <v>4500000</v>
      </c>
      <c r="Q1902" s="17" t="str">
        <f>IF(AND(Table4[[#This Row],[Age]]&lt;=28,Table4[[#This Row],[Prefered foot]]="left",Table4[[#This Row],[Value]]&lt;10000000),"candidate","rejected")</f>
        <v>rejected</v>
      </c>
      <c r="R1902" s="17" t="str">
        <f>IF(OR(Table4[[#This Row],[Age]]&lt;=21,Table4[[#This Row],[Rating]]&gt;=85,Table4[[#This Row],[Height (cm)]]&gt;=187),"minimum","")</f>
        <v/>
      </c>
    </row>
    <row r="1903" spans="10:18" x14ac:dyDescent="0.25">
      <c r="J1903" t="s">
        <v>1147</v>
      </c>
      <c r="K1903">
        <v>24</v>
      </c>
      <c r="L1903">
        <v>75</v>
      </c>
      <c r="M1903">
        <v>190</v>
      </c>
      <c r="N1903">
        <v>85</v>
      </c>
      <c r="O1903" t="s">
        <v>2816</v>
      </c>
      <c r="P1903" s="16">
        <v>10500000</v>
      </c>
      <c r="Q1903" s="17" t="str">
        <f>IF(AND(Table4[[#This Row],[Age]]&lt;=28,Table4[[#This Row],[Prefered foot]]="left",Table4[[#This Row],[Value]]&lt;10000000),"candidate","rejected")</f>
        <v>rejected</v>
      </c>
      <c r="R1903" s="17" t="str">
        <f>IF(OR(Table4[[#This Row],[Age]]&lt;=21,Table4[[#This Row],[Rating]]&gt;=85,Table4[[#This Row],[Height (cm)]]&gt;=187),"minimum","")</f>
        <v>minimum</v>
      </c>
    </row>
    <row r="1904" spans="10:18" x14ac:dyDescent="0.25">
      <c r="J1904" t="s">
        <v>1709</v>
      </c>
      <c r="K1904">
        <v>25</v>
      </c>
      <c r="L1904">
        <v>78</v>
      </c>
      <c r="M1904">
        <v>178</v>
      </c>
      <c r="N1904">
        <v>76</v>
      </c>
      <c r="O1904" t="s">
        <v>2817</v>
      </c>
      <c r="P1904" s="16">
        <v>18500000</v>
      </c>
      <c r="Q1904" s="17" t="str">
        <f>IF(AND(Table4[[#This Row],[Age]]&lt;=28,Table4[[#This Row],[Prefered foot]]="left",Table4[[#This Row],[Value]]&lt;10000000),"candidate","rejected")</f>
        <v>rejected</v>
      </c>
      <c r="R1904" s="17" t="str">
        <f>IF(OR(Table4[[#This Row],[Age]]&lt;=21,Table4[[#This Row],[Rating]]&gt;=85,Table4[[#This Row],[Height (cm)]]&gt;=187),"minimum","")</f>
        <v/>
      </c>
    </row>
    <row r="1905" spans="10:18" x14ac:dyDescent="0.25">
      <c r="J1905" t="s">
        <v>1710</v>
      </c>
      <c r="K1905">
        <v>25</v>
      </c>
      <c r="L1905">
        <v>74</v>
      </c>
      <c r="M1905">
        <v>185</v>
      </c>
      <c r="N1905">
        <v>77</v>
      </c>
      <c r="O1905" t="s">
        <v>2816</v>
      </c>
      <c r="P1905" s="16">
        <v>5500000</v>
      </c>
      <c r="Q1905" s="17" t="str">
        <f>IF(AND(Table4[[#This Row],[Age]]&lt;=28,Table4[[#This Row],[Prefered foot]]="left",Table4[[#This Row],[Value]]&lt;10000000),"candidate","rejected")</f>
        <v>rejected</v>
      </c>
      <c r="R1905" s="17" t="str">
        <f>IF(OR(Table4[[#This Row],[Age]]&lt;=21,Table4[[#This Row],[Rating]]&gt;=85,Table4[[#This Row],[Height (cm)]]&gt;=187),"minimum","")</f>
        <v/>
      </c>
    </row>
    <row r="1906" spans="10:18" x14ac:dyDescent="0.25">
      <c r="J1906" t="s">
        <v>1711</v>
      </c>
      <c r="K1906">
        <v>29</v>
      </c>
      <c r="L1906">
        <v>79</v>
      </c>
      <c r="M1906">
        <v>176</v>
      </c>
      <c r="N1906">
        <v>73</v>
      </c>
      <c r="O1906" t="s">
        <v>2817</v>
      </c>
      <c r="P1906" s="16">
        <v>17000000</v>
      </c>
      <c r="Q1906" s="17" t="str">
        <f>IF(AND(Table4[[#This Row],[Age]]&lt;=28,Table4[[#This Row],[Prefered foot]]="left",Table4[[#This Row],[Value]]&lt;10000000),"candidate","rejected")</f>
        <v>rejected</v>
      </c>
      <c r="R1906" s="17" t="str">
        <f>IF(OR(Table4[[#This Row],[Age]]&lt;=21,Table4[[#This Row],[Rating]]&gt;=85,Table4[[#This Row],[Height (cm)]]&gt;=187),"minimum","")</f>
        <v/>
      </c>
    </row>
    <row r="1907" spans="10:18" x14ac:dyDescent="0.25">
      <c r="J1907" t="s">
        <v>1712</v>
      </c>
      <c r="K1907">
        <v>24</v>
      </c>
      <c r="L1907">
        <v>77</v>
      </c>
      <c r="M1907">
        <v>190</v>
      </c>
      <c r="N1907">
        <v>82</v>
      </c>
      <c r="O1907" t="s">
        <v>2816</v>
      </c>
      <c r="P1907" s="16">
        <v>12000000</v>
      </c>
      <c r="Q1907" s="17" t="str">
        <f>IF(AND(Table4[[#This Row],[Age]]&lt;=28,Table4[[#This Row],[Prefered foot]]="left",Table4[[#This Row],[Value]]&lt;10000000),"candidate","rejected")</f>
        <v>rejected</v>
      </c>
      <c r="R1907" s="17" t="str">
        <f>IF(OR(Table4[[#This Row],[Age]]&lt;=21,Table4[[#This Row],[Rating]]&gt;=85,Table4[[#This Row],[Height (cm)]]&gt;=187),"minimum","")</f>
        <v>minimum</v>
      </c>
    </row>
    <row r="1908" spans="10:18" x14ac:dyDescent="0.25">
      <c r="J1908" t="s">
        <v>1388</v>
      </c>
      <c r="K1908">
        <v>24</v>
      </c>
      <c r="L1908">
        <v>73</v>
      </c>
      <c r="M1908">
        <v>176</v>
      </c>
      <c r="N1908">
        <v>75</v>
      </c>
      <c r="O1908" t="s">
        <v>2816</v>
      </c>
      <c r="P1908" s="16">
        <v>4700000</v>
      </c>
      <c r="Q1908" s="17" t="str">
        <f>IF(AND(Table4[[#This Row],[Age]]&lt;=28,Table4[[#This Row],[Prefered foot]]="left",Table4[[#This Row],[Value]]&lt;10000000),"candidate","rejected")</f>
        <v>rejected</v>
      </c>
      <c r="R1908" s="17" t="str">
        <f>IF(OR(Table4[[#This Row],[Age]]&lt;=21,Table4[[#This Row],[Rating]]&gt;=85,Table4[[#This Row],[Height (cm)]]&gt;=187),"minimum","")</f>
        <v/>
      </c>
    </row>
    <row r="1909" spans="10:18" x14ac:dyDescent="0.25">
      <c r="J1909" t="s">
        <v>1713</v>
      </c>
      <c r="K1909">
        <v>26</v>
      </c>
      <c r="L1909">
        <v>71</v>
      </c>
      <c r="M1909">
        <v>179</v>
      </c>
      <c r="N1909">
        <v>74</v>
      </c>
      <c r="O1909" t="s">
        <v>2817</v>
      </c>
      <c r="P1909" s="16">
        <v>0</v>
      </c>
      <c r="Q1909" s="17" t="str">
        <f>IF(AND(Table4[[#This Row],[Age]]&lt;=28,Table4[[#This Row],[Prefered foot]]="left",Table4[[#This Row],[Value]]&lt;10000000),"candidate","rejected")</f>
        <v>candidate</v>
      </c>
      <c r="R1909" s="17" t="str">
        <f>IF(OR(Table4[[#This Row],[Age]]&lt;=21,Table4[[#This Row],[Rating]]&gt;=85,Table4[[#This Row],[Height (cm)]]&gt;=187),"minimum","")</f>
        <v/>
      </c>
    </row>
    <row r="1910" spans="10:18" x14ac:dyDescent="0.25">
      <c r="J1910" t="s">
        <v>1714</v>
      </c>
      <c r="K1910">
        <v>25</v>
      </c>
      <c r="L1910">
        <v>72</v>
      </c>
      <c r="M1910">
        <v>182</v>
      </c>
      <c r="N1910">
        <v>75</v>
      </c>
      <c r="O1910" t="s">
        <v>2817</v>
      </c>
      <c r="P1910" s="16">
        <v>3200000</v>
      </c>
      <c r="Q1910" s="17" t="str">
        <f>IF(AND(Table4[[#This Row],[Age]]&lt;=28,Table4[[#This Row],[Prefered foot]]="left",Table4[[#This Row],[Value]]&lt;10000000),"candidate","rejected")</f>
        <v>candidate</v>
      </c>
      <c r="R1910" s="17" t="str">
        <f>IF(OR(Table4[[#This Row],[Age]]&lt;=21,Table4[[#This Row],[Rating]]&gt;=85,Table4[[#This Row],[Height (cm)]]&gt;=187),"minimum","")</f>
        <v/>
      </c>
    </row>
    <row r="1911" spans="10:18" x14ac:dyDescent="0.25">
      <c r="J1911" t="s">
        <v>1715</v>
      </c>
      <c r="K1911">
        <v>26</v>
      </c>
      <c r="L1911">
        <v>72</v>
      </c>
      <c r="M1911">
        <v>174</v>
      </c>
      <c r="N1911">
        <v>68</v>
      </c>
      <c r="O1911" t="s">
        <v>2816</v>
      </c>
      <c r="P1911" s="16">
        <v>2700000</v>
      </c>
      <c r="Q1911" s="17" t="str">
        <f>IF(AND(Table4[[#This Row],[Age]]&lt;=28,Table4[[#This Row],[Prefered foot]]="left",Table4[[#This Row],[Value]]&lt;10000000),"candidate","rejected")</f>
        <v>rejected</v>
      </c>
      <c r="R1911" s="17" t="str">
        <f>IF(OR(Table4[[#This Row],[Age]]&lt;=21,Table4[[#This Row],[Rating]]&gt;=85,Table4[[#This Row],[Height (cm)]]&gt;=187),"minimum","")</f>
        <v/>
      </c>
    </row>
    <row r="1912" spans="10:18" x14ac:dyDescent="0.25">
      <c r="J1912" t="s">
        <v>1716</v>
      </c>
      <c r="K1912">
        <v>23</v>
      </c>
      <c r="L1912">
        <v>72</v>
      </c>
      <c r="M1912">
        <v>189</v>
      </c>
      <c r="N1912">
        <v>84</v>
      </c>
      <c r="O1912" t="s">
        <v>2816</v>
      </c>
      <c r="P1912" s="16">
        <v>4400000</v>
      </c>
      <c r="Q1912" s="17" t="str">
        <f>IF(AND(Table4[[#This Row],[Age]]&lt;=28,Table4[[#This Row],[Prefered foot]]="left",Table4[[#This Row],[Value]]&lt;10000000),"candidate","rejected")</f>
        <v>rejected</v>
      </c>
      <c r="R1912" s="17" t="str">
        <f>IF(OR(Table4[[#This Row],[Age]]&lt;=21,Table4[[#This Row],[Rating]]&gt;=85,Table4[[#This Row],[Height (cm)]]&gt;=187),"minimum","")</f>
        <v>minimum</v>
      </c>
    </row>
    <row r="1913" spans="10:18" x14ac:dyDescent="0.25">
      <c r="J1913" t="s">
        <v>1717</v>
      </c>
      <c r="K1913">
        <v>25</v>
      </c>
      <c r="L1913">
        <v>69</v>
      </c>
      <c r="M1913">
        <v>177</v>
      </c>
      <c r="N1913">
        <v>70</v>
      </c>
      <c r="O1913" t="s">
        <v>2817</v>
      </c>
      <c r="P1913" s="16">
        <v>1800000</v>
      </c>
      <c r="Q1913" s="17" t="str">
        <f>IF(AND(Table4[[#This Row],[Age]]&lt;=28,Table4[[#This Row],[Prefered foot]]="left",Table4[[#This Row],[Value]]&lt;10000000),"candidate","rejected")</f>
        <v>candidate</v>
      </c>
      <c r="R1913" s="17" t="str">
        <f>IF(OR(Table4[[#This Row],[Age]]&lt;=21,Table4[[#This Row],[Rating]]&gt;=85,Table4[[#This Row],[Height (cm)]]&gt;=187),"minimum","")</f>
        <v/>
      </c>
    </row>
    <row r="1914" spans="10:18" x14ac:dyDescent="0.25">
      <c r="J1914" t="s">
        <v>1718</v>
      </c>
      <c r="K1914">
        <v>25</v>
      </c>
      <c r="L1914">
        <v>74</v>
      </c>
      <c r="M1914">
        <v>173</v>
      </c>
      <c r="N1914">
        <v>68</v>
      </c>
      <c r="O1914" t="s">
        <v>2816</v>
      </c>
      <c r="P1914" s="16">
        <v>5000000</v>
      </c>
      <c r="Q1914" s="17" t="str">
        <f>IF(AND(Table4[[#This Row],[Age]]&lt;=28,Table4[[#This Row],[Prefered foot]]="left",Table4[[#This Row],[Value]]&lt;10000000),"candidate","rejected")</f>
        <v>rejected</v>
      </c>
      <c r="R1914" s="17" t="str">
        <f>IF(OR(Table4[[#This Row],[Age]]&lt;=21,Table4[[#This Row],[Rating]]&gt;=85,Table4[[#This Row],[Height (cm)]]&gt;=187),"minimum","")</f>
        <v/>
      </c>
    </row>
    <row r="1915" spans="10:18" x14ac:dyDescent="0.25">
      <c r="J1915" t="s">
        <v>1719</v>
      </c>
      <c r="K1915">
        <v>23</v>
      </c>
      <c r="L1915">
        <v>72</v>
      </c>
      <c r="M1915">
        <v>189</v>
      </c>
      <c r="N1915">
        <v>87</v>
      </c>
      <c r="O1915" t="s">
        <v>2816</v>
      </c>
      <c r="P1915" s="16">
        <v>4500000</v>
      </c>
      <c r="Q1915" s="17" t="str">
        <f>IF(AND(Table4[[#This Row],[Age]]&lt;=28,Table4[[#This Row],[Prefered foot]]="left",Table4[[#This Row],[Value]]&lt;10000000),"candidate","rejected")</f>
        <v>rejected</v>
      </c>
      <c r="R1915" s="17" t="str">
        <f>IF(OR(Table4[[#This Row],[Age]]&lt;=21,Table4[[#This Row],[Rating]]&gt;=85,Table4[[#This Row],[Height (cm)]]&gt;=187),"minimum","")</f>
        <v>minimum</v>
      </c>
    </row>
    <row r="1916" spans="10:18" x14ac:dyDescent="0.25">
      <c r="J1916" t="s">
        <v>1720</v>
      </c>
      <c r="K1916">
        <v>21</v>
      </c>
      <c r="L1916">
        <v>66</v>
      </c>
      <c r="M1916">
        <v>196</v>
      </c>
      <c r="N1916">
        <v>84</v>
      </c>
      <c r="O1916" t="s">
        <v>2816</v>
      </c>
      <c r="P1916" s="16">
        <v>1700000</v>
      </c>
      <c r="Q1916" s="17" t="str">
        <f>IF(AND(Table4[[#This Row],[Age]]&lt;=28,Table4[[#This Row],[Prefered foot]]="left",Table4[[#This Row],[Value]]&lt;10000000),"candidate","rejected")</f>
        <v>rejected</v>
      </c>
      <c r="R1916" s="17" t="str">
        <f>IF(OR(Table4[[#This Row],[Age]]&lt;=21,Table4[[#This Row],[Rating]]&gt;=85,Table4[[#This Row],[Height (cm)]]&gt;=187),"minimum","")</f>
        <v>minimum</v>
      </c>
    </row>
    <row r="1917" spans="10:18" x14ac:dyDescent="0.25">
      <c r="J1917" t="s">
        <v>1721</v>
      </c>
      <c r="K1917">
        <v>21</v>
      </c>
      <c r="L1917">
        <v>71</v>
      </c>
      <c r="M1917">
        <v>188</v>
      </c>
      <c r="N1917">
        <v>72</v>
      </c>
      <c r="O1917" t="s">
        <v>2816</v>
      </c>
      <c r="P1917" s="16">
        <v>4000000</v>
      </c>
      <c r="Q1917" s="17" t="str">
        <f>IF(AND(Table4[[#This Row],[Age]]&lt;=28,Table4[[#This Row],[Prefered foot]]="left",Table4[[#This Row],[Value]]&lt;10000000),"candidate","rejected")</f>
        <v>rejected</v>
      </c>
      <c r="R1917" s="17" t="str">
        <f>IF(OR(Table4[[#This Row],[Age]]&lt;=21,Table4[[#This Row],[Rating]]&gt;=85,Table4[[#This Row],[Height (cm)]]&gt;=187),"minimum","")</f>
        <v>minimum</v>
      </c>
    </row>
    <row r="1918" spans="10:18" x14ac:dyDescent="0.25">
      <c r="J1918" t="s">
        <v>1722</v>
      </c>
      <c r="K1918">
        <v>22</v>
      </c>
      <c r="L1918">
        <v>68</v>
      </c>
      <c r="M1918">
        <v>186</v>
      </c>
      <c r="N1918">
        <v>81</v>
      </c>
      <c r="O1918" t="s">
        <v>2816</v>
      </c>
      <c r="P1918" s="16">
        <v>2600000</v>
      </c>
      <c r="Q1918" s="17" t="str">
        <f>IF(AND(Table4[[#This Row],[Age]]&lt;=28,Table4[[#This Row],[Prefered foot]]="left",Table4[[#This Row],[Value]]&lt;10000000),"candidate","rejected")</f>
        <v>rejected</v>
      </c>
      <c r="R1918" s="17" t="str">
        <f>IF(OR(Table4[[#This Row],[Age]]&lt;=21,Table4[[#This Row],[Rating]]&gt;=85,Table4[[#This Row],[Height (cm)]]&gt;=187),"minimum","")</f>
        <v/>
      </c>
    </row>
    <row r="1919" spans="10:18" x14ac:dyDescent="0.25">
      <c r="J1919" t="s">
        <v>1723</v>
      </c>
      <c r="K1919">
        <v>24</v>
      </c>
      <c r="L1919">
        <v>74</v>
      </c>
      <c r="M1919">
        <v>173</v>
      </c>
      <c r="N1919">
        <v>63</v>
      </c>
      <c r="O1919" t="s">
        <v>2816</v>
      </c>
      <c r="P1919" s="16">
        <v>6000000</v>
      </c>
      <c r="Q1919" s="17" t="str">
        <f>IF(AND(Table4[[#This Row],[Age]]&lt;=28,Table4[[#This Row],[Prefered foot]]="left",Table4[[#This Row],[Value]]&lt;10000000),"candidate","rejected")</f>
        <v>rejected</v>
      </c>
      <c r="R1919" s="17" t="str">
        <f>IF(OR(Table4[[#This Row],[Age]]&lt;=21,Table4[[#This Row],[Rating]]&gt;=85,Table4[[#This Row],[Height (cm)]]&gt;=187),"minimum","")</f>
        <v/>
      </c>
    </row>
    <row r="1920" spans="10:18" x14ac:dyDescent="0.25">
      <c r="J1920" t="s">
        <v>1724</v>
      </c>
      <c r="K1920">
        <v>24</v>
      </c>
      <c r="L1920">
        <v>80</v>
      </c>
      <c r="M1920">
        <v>185</v>
      </c>
      <c r="N1920">
        <v>73</v>
      </c>
      <c r="O1920" t="s">
        <v>2816</v>
      </c>
      <c r="P1920" s="16">
        <v>27000000</v>
      </c>
      <c r="Q1920" s="17" t="str">
        <f>IF(AND(Table4[[#This Row],[Age]]&lt;=28,Table4[[#This Row],[Prefered foot]]="left",Table4[[#This Row],[Value]]&lt;10000000),"candidate","rejected")</f>
        <v>rejected</v>
      </c>
      <c r="R1920" s="17" t="str">
        <f>IF(OR(Table4[[#This Row],[Age]]&lt;=21,Table4[[#This Row],[Rating]]&gt;=85,Table4[[#This Row],[Height (cm)]]&gt;=187),"minimum","")</f>
        <v/>
      </c>
    </row>
    <row r="1921" spans="10:18" x14ac:dyDescent="0.25">
      <c r="J1921" t="s">
        <v>1725</v>
      </c>
      <c r="K1921">
        <v>25</v>
      </c>
      <c r="L1921">
        <v>71</v>
      </c>
      <c r="M1921">
        <v>188</v>
      </c>
      <c r="N1921">
        <v>82</v>
      </c>
      <c r="O1921" t="s">
        <v>2816</v>
      </c>
      <c r="P1921" s="16">
        <v>2500000</v>
      </c>
      <c r="Q1921" s="17" t="str">
        <f>IF(AND(Table4[[#This Row],[Age]]&lt;=28,Table4[[#This Row],[Prefered foot]]="left",Table4[[#This Row],[Value]]&lt;10000000),"candidate","rejected")</f>
        <v>rejected</v>
      </c>
      <c r="R1921" s="17" t="str">
        <f>IF(OR(Table4[[#This Row],[Age]]&lt;=21,Table4[[#This Row],[Rating]]&gt;=85,Table4[[#This Row],[Height (cm)]]&gt;=187),"minimum","")</f>
        <v>minimum</v>
      </c>
    </row>
    <row r="1922" spans="10:18" x14ac:dyDescent="0.25">
      <c r="J1922" t="s">
        <v>1726</v>
      </c>
      <c r="K1922">
        <v>26</v>
      </c>
      <c r="L1922">
        <v>70</v>
      </c>
      <c r="M1922">
        <v>181</v>
      </c>
      <c r="N1922">
        <v>68</v>
      </c>
      <c r="O1922" t="s">
        <v>2816</v>
      </c>
      <c r="P1922" s="16">
        <v>1900000</v>
      </c>
      <c r="Q1922" s="17" t="str">
        <f>IF(AND(Table4[[#This Row],[Age]]&lt;=28,Table4[[#This Row],[Prefered foot]]="left",Table4[[#This Row],[Value]]&lt;10000000),"candidate","rejected")</f>
        <v>rejected</v>
      </c>
      <c r="R1922" s="17" t="str">
        <f>IF(OR(Table4[[#This Row],[Age]]&lt;=21,Table4[[#This Row],[Rating]]&gt;=85,Table4[[#This Row],[Height (cm)]]&gt;=187),"minimum","")</f>
        <v/>
      </c>
    </row>
    <row r="1923" spans="10:18" x14ac:dyDescent="0.25">
      <c r="J1923" t="s">
        <v>1727</v>
      </c>
      <c r="K1923">
        <v>26</v>
      </c>
      <c r="L1923">
        <v>68</v>
      </c>
      <c r="M1923">
        <v>188</v>
      </c>
      <c r="N1923">
        <v>82</v>
      </c>
      <c r="O1923" t="s">
        <v>2816</v>
      </c>
      <c r="P1923" s="16">
        <v>1300000</v>
      </c>
      <c r="Q1923" s="17" t="str">
        <f>IF(AND(Table4[[#This Row],[Age]]&lt;=28,Table4[[#This Row],[Prefered foot]]="left",Table4[[#This Row],[Value]]&lt;10000000),"candidate","rejected")</f>
        <v>rejected</v>
      </c>
      <c r="R1923" s="17" t="str">
        <f>IF(OR(Table4[[#This Row],[Age]]&lt;=21,Table4[[#This Row],[Rating]]&gt;=85,Table4[[#This Row],[Height (cm)]]&gt;=187),"minimum","")</f>
        <v>minimum</v>
      </c>
    </row>
    <row r="1924" spans="10:18" x14ac:dyDescent="0.25">
      <c r="J1924" t="s">
        <v>1728</v>
      </c>
      <c r="K1924">
        <v>25</v>
      </c>
      <c r="L1924">
        <v>74</v>
      </c>
      <c r="M1924">
        <v>183</v>
      </c>
      <c r="N1924">
        <v>79</v>
      </c>
      <c r="O1924" t="s">
        <v>2816</v>
      </c>
      <c r="P1924" s="16">
        <v>4700000</v>
      </c>
      <c r="Q1924" s="17" t="str">
        <f>IF(AND(Table4[[#This Row],[Age]]&lt;=28,Table4[[#This Row],[Prefered foot]]="left",Table4[[#This Row],[Value]]&lt;10000000),"candidate","rejected")</f>
        <v>rejected</v>
      </c>
      <c r="R1924" s="17" t="str">
        <f>IF(OR(Table4[[#This Row],[Age]]&lt;=21,Table4[[#This Row],[Rating]]&gt;=85,Table4[[#This Row],[Height (cm)]]&gt;=187),"minimum","")</f>
        <v/>
      </c>
    </row>
    <row r="1925" spans="10:18" x14ac:dyDescent="0.25">
      <c r="J1925" t="s">
        <v>1729</v>
      </c>
      <c r="K1925">
        <v>27</v>
      </c>
      <c r="L1925">
        <v>77</v>
      </c>
      <c r="M1925">
        <v>190</v>
      </c>
      <c r="N1925">
        <v>85</v>
      </c>
      <c r="O1925" t="s">
        <v>2817</v>
      </c>
      <c r="P1925" s="16">
        <v>11000000</v>
      </c>
      <c r="Q1925" s="17" t="str">
        <f>IF(AND(Table4[[#This Row],[Age]]&lt;=28,Table4[[#This Row],[Prefered foot]]="left",Table4[[#This Row],[Value]]&lt;10000000),"candidate","rejected")</f>
        <v>rejected</v>
      </c>
      <c r="R1925" s="17" t="str">
        <f>IF(OR(Table4[[#This Row],[Age]]&lt;=21,Table4[[#This Row],[Rating]]&gt;=85,Table4[[#This Row],[Height (cm)]]&gt;=187),"minimum","")</f>
        <v>minimum</v>
      </c>
    </row>
    <row r="1926" spans="10:18" x14ac:dyDescent="0.25">
      <c r="J1926" t="s">
        <v>1730</v>
      </c>
      <c r="K1926">
        <v>24</v>
      </c>
      <c r="L1926">
        <v>74</v>
      </c>
      <c r="M1926">
        <v>193</v>
      </c>
      <c r="N1926">
        <v>86</v>
      </c>
      <c r="O1926" t="s">
        <v>2816</v>
      </c>
      <c r="P1926" s="16">
        <v>6000000</v>
      </c>
      <c r="Q1926" s="17" t="str">
        <f>IF(AND(Table4[[#This Row],[Age]]&lt;=28,Table4[[#This Row],[Prefered foot]]="left",Table4[[#This Row],[Value]]&lt;10000000),"candidate","rejected")</f>
        <v>rejected</v>
      </c>
      <c r="R1926" s="17" t="str">
        <f>IF(OR(Table4[[#This Row],[Age]]&lt;=21,Table4[[#This Row],[Rating]]&gt;=85,Table4[[#This Row],[Height (cm)]]&gt;=187),"minimum","")</f>
        <v>minimum</v>
      </c>
    </row>
    <row r="1927" spans="10:18" x14ac:dyDescent="0.25">
      <c r="J1927" t="s">
        <v>1731</v>
      </c>
      <c r="K1927">
        <v>25</v>
      </c>
      <c r="L1927">
        <v>79</v>
      </c>
      <c r="M1927">
        <v>187</v>
      </c>
      <c r="N1927">
        <v>84</v>
      </c>
      <c r="O1927" t="s">
        <v>2816</v>
      </c>
      <c r="P1927" s="16">
        <v>20000000</v>
      </c>
      <c r="Q1927" s="17" t="str">
        <f>IF(AND(Table4[[#This Row],[Age]]&lt;=28,Table4[[#This Row],[Prefered foot]]="left",Table4[[#This Row],[Value]]&lt;10000000),"candidate","rejected")</f>
        <v>rejected</v>
      </c>
      <c r="R1927" s="17" t="str">
        <f>IF(OR(Table4[[#This Row],[Age]]&lt;=21,Table4[[#This Row],[Rating]]&gt;=85,Table4[[#This Row],[Height (cm)]]&gt;=187),"minimum","")</f>
        <v>minimum</v>
      </c>
    </row>
    <row r="1928" spans="10:18" x14ac:dyDescent="0.25">
      <c r="J1928" t="s">
        <v>1732</v>
      </c>
      <c r="K1928">
        <v>30</v>
      </c>
      <c r="L1928">
        <v>75</v>
      </c>
      <c r="M1928">
        <v>172</v>
      </c>
      <c r="N1928">
        <v>75</v>
      </c>
      <c r="O1928" t="s">
        <v>2817</v>
      </c>
      <c r="P1928" s="16">
        <v>5500000</v>
      </c>
      <c r="Q1928" s="17" t="str">
        <f>IF(AND(Table4[[#This Row],[Age]]&lt;=28,Table4[[#This Row],[Prefered foot]]="left",Table4[[#This Row],[Value]]&lt;10000000),"candidate","rejected")</f>
        <v>rejected</v>
      </c>
      <c r="R1928" s="17" t="str">
        <f>IF(OR(Table4[[#This Row],[Age]]&lt;=21,Table4[[#This Row],[Rating]]&gt;=85,Table4[[#This Row],[Height (cm)]]&gt;=187),"minimum","")</f>
        <v/>
      </c>
    </row>
    <row r="1929" spans="10:18" x14ac:dyDescent="0.25">
      <c r="J1929" t="s">
        <v>1733</v>
      </c>
      <c r="K1929">
        <v>27</v>
      </c>
      <c r="L1929">
        <v>83</v>
      </c>
      <c r="M1929">
        <v>186</v>
      </c>
      <c r="N1929">
        <v>81</v>
      </c>
      <c r="O1929" t="s">
        <v>2816</v>
      </c>
      <c r="P1929" s="16">
        <v>36500000</v>
      </c>
      <c r="Q1929" s="17" t="str">
        <f>IF(AND(Table4[[#This Row],[Age]]&lt;=28,Table4[[#This Row],[Prefered foot]]="left",Table4[[#This Row],[Value]]&lt;10000000),"candidate","rejected")</f>
        <v>rejected</v>
      </c>
      <c r="R1929" s="17" t="str">
        <f>IF(OR(Table4[[#This Row],[Age]]&lt;=21,Table4[[#This Row],[Rating]]&gt;=85,Table4[[#This Row],[Height (cm)]]&gt;=187),"minimum","")</f>
        <v/>
      </c>
    </row>
    <row r="1930" spans="10:18" x14ac:dyDescent="0.25">
      <c r="J1930" t="s">
        <v>1734</v>
      </c>
      <c r="K1930">
        <v>28</v>
      </c>
      <c r="L1930">
        <v>84</v>
      </c>
      <c r="M1930">
        <v>192</v>
      </c>
      <c r="N1930">
        <v>79</v>
      </c>
      <c r="O1930" t="s">
        <v>2816</v>
      </c>
      <c r="P1930" s="16">
        <v>36000000</v>
      </c>
      <c r="Q1930" s="17" t="str">
        <f>IF(AND(Table4[[#This Row],[Age]]&lt;=28,Table4[[#This Row],[Prefered foot]]="left",Table4[[#This Row],[Value]]&lt;10000000),"candidate","rejected")</f>
        <v>rejected</v>
      </c>
      <c r="R1930" s="17" t="str">
        <f>IF(OR(Table4[[#This Row],[Age]]&lt;=21,Table4[[#This Row],[Rating]]&gt;=85,Table4[[#This Row],[Height (cm)]]&gt;=187),"minimum","")</f>
        <v>minimum</v>
      </c>
    </row>
    <row r="1931" spans="10:18" x14ac:dyDescent="0.25">
      <c r="J1931" t="s">
        <v>1735</v>
      </c>
      <c r="K1931">
        <v>25</v>
      </c>
      <c r="L1931">
        <v>75</v>
      </c>
      <c r="M1931">
        <v>175</v>
      </c>
      <c r="N1931">
        <v>72</v>
      </c>
      <c r="O1931" t="s">
        <v>2816</v>
      </c>
      <c r="P1931" s="16">
        <v>6500000</v>
      </c>
      <c r="Q1931" s="17" t="str">
        <f>IF(AND(Table4[[#This Row],[Age]]&lt;=28,Table4[[#This Row],[Prefered foot]]="left",Table4[[#This Row],[Value]]&lt;10000000),"candidate","rejected")</f>
        <v>rejected</v>
      </c>
      <c r="R1931" s="17" t="str">
        <f>IF(OR(Table4[[#This Row],[Age]]&lt;=21,Table4[[#This Row],[Rating]]&gt;=85,Table4[[#This Row],[Height (cm)]]&gt;=187),"minimum","")</f>
        <v/>
      </c>
    </row>
    <row r="1932" spans="10:18" x14ac:dyDescent="0.25">
      <c r="J1932" t="s">
        <v>1418</v>
      </c>
      <c r="K1932">
        <v>28</v>
      </c>
      <c r="L1932">
        <v>80</v>
      </c>
      <c r="M1932">
        <v>177</v>
      </c>
      <c r="N1932">
        <v>72</v>
      </c>
      <c r="O1932" t="s">
        <v>2817</v>
      </c>
      <c r="P1932" s="16">
        <v>21000000</v>
      </c>
      <c r="Q1932" s="17" t="str">
        <f>IF(AND(Table4[[#This Row],[Age]]&lt;=28,Table4[[#This Row],[Prefered foot]]="left",Table4[[#This Row],[Value]]&lt;10000000),"candidate","rejected")</f>
        <v>rejected</v>
      </c>
      <c r="R1932" s="17" t="str">
        <f>IF(OR(Table4[[#This Row],[Age]]&lt;=21,Table4[[#This Row],[Rating]]&gt;=85,Table4[[#This Row],[Height (cm)]]&gt;=187),"minimum","")</f>
        <v/>
      </c>
    </row>
    <row r="1933" spans="10:18" x14ac:dyDescent="0.25">
      <c r="J1933" t="s">
        <v>1736</v>
      </c>
      <c r="K1933">
        <v>25</v>
      </c>
      <c r="L1933">
        <v>69</v>
      </c>
      <c r="M1933">
        <v>181</v>
      </c>
      <c r="N1933">
        <v>73</v>
      </c>
      <c r="O1933" t="s">
        <v>2817</v>
      </c>
      <c r="P1933" s="16">
        <v>1700000</v>
      </c>
      <c r="Q1933" s="17" t="str">
        <f>IF(AND(Table4[[#This Row],[Age]]&lt;=28,Table4[[#This Row],[Prefered foot]]="left",Table4[[#This Row],[Value]]&lt;10000000),"candidate","rejected")</f>
        <v>candidate</v>
      </c>
      <c r="R1933" s="17" t="str">
        <f>IF(OR(Table4[[#This Row],[Age]]&lt;=21,Table4[[#This Row],[Rating]]&gt;=85,Table4[[#This Row],[Height (cm)]]&gt;=187),"minimum","")</f>
        <v/>
      </c>
    </row>
    <row r="1934" spans="10:18" x14ac:dyDescent="0.25">
      <c r="J1934" t="s">
        <v>1737</v>
      </c>
      <c r="K1934">
        <v>25</v>
      </c>
      <c r="L1934">
        <v>77</v>
      </c>
      <c r="M1934">
        <v>183</v>
      </c>
      <c r="N1934">
        <v>92</v>
      </c>
      <c r="O1934" t="s">
        <v>2816</v>
      </c>
      <c r="P1934" s="16">
        <v>14000000</v>
      </c>
      <c r="Q1934" s="17" t="str">
        <f>IF(AND(Table4[[#This Row],[Age]]&lt;=28,Table4[[#This Row],[Prefered foot]]="left",Table4[[#This Row],[Value]]&lt;10000000),"candidate","rejected")</f>
        <v>rejected</v>
      </c>
      <c r="R1934" s="17" t="str">
        <f>IF(OR(Table4[[#This Row],[Age]]&lt;=21,Table4[[#This Row],[Rating]]&gt;=85,Table4[[#This Row],[Height (cm)]]&gt;=187),"minimum","")</f>
        <v/>
      </c>
    </row>
    <row r="1935" spans="10:18" x14ac:dyDescent="0.25">
      <c r="J1935" t="s">
        <v>1423</v>
      </c>
      <c r="K1935">
        <v>25</v>
      </c>
      <c r="L1935">
        <v>68</v>
      </c>
      <c r="M1935">
        <v>190</v>
      </c>
      <c r="N1935">
        <v>80</v>
      </c>
      <c r="O1935" t="s">
        <v>2816</v>
      </c>
      <c r="P1935" s="16">
        <v>1500000</v>
      </c>
      <c r="Q1935" s="17" t="str">
        <f>IF(AND(Table4[[#This Row],[Age]]&lt;=28,Table4[[#This Row],[Prefered foot]]="left",Table4[[#This Row],[Value]]&lt;10000000),"candidate","rejected")</f>
        <v>rejected</v>
      </c>
      <c r="R1935" s="17" t="str">
        <f>IF(OR(Table4[[#This Row],[Age]]&lt;=21,Table4[[#This Row],[Rating]]&gt;=85,Table4[[#This Row],[Height (cm)]]&gt;=187),"minimum","")</f>
        <v>minimum</v>
      </c>
    </row>
    <row r="1936" spans="10:18" x14ac:dyDescent="0.25">
      <c r="J1936" t="s">
        <v>1738</v>
      </c>
      <c r="K1936">
        <v>27</v>
      </c>
      <c r="L1936">
        <v>73</v>
      </c>
      <c r="M1936">
        <v>192</v>
      </c>
      <c r="N1936">
        <v>86</v>
      </c>
      <c r="O1936" t="s">
        <v>2817</v>
      </c>
      <c r="P1936" s="16">
        <v>3100000</v>
      </c>
      <c r="Q1936" s="17" t="str">
        <f>IF(AND(Table4[[#This Row],[Age]]&lt;=28,Table4[[#This Row],[Prefered foot]]="left",Table4[[#This Row],[Value]]&lt;10000000),"candidate","rejected")</f>
        <v>candidate</v>
      </c>
      <c r="R1936" s="17" t="str">
        <f>IF(OR(Table4[[#This Row],[Age]]&lt;=21,Table4[[#This Row],[Rating]]&gt;=85,Table4[[#This Row],[Height (cm)]]&gt;=187),"minimum","")</f>
        <v>minimum</v>
      </c>
    </row>
    <row r="1937" spans="10:18" x14ac:dyDescent="0.25">
      <c r="J1937" t="s">
        <v>1059</v>
      </c>
      <c r="K1937">
        <v>25</v>
      </c>
      <c r="L1937">
        <v>73</v>
      </c>
      <c r="M1937">
        <v>193</v>
      </c>
      <c r="N1937">
        <v>89</v>
      </c>
      <c r="O1937" t="s">
        <v>2816</v>
      </c>
      <c r="P1937" s="16">
        <v>4099999.9999999995</v>
      </c>
      <c r="Q1937" s="17" t="str">
        <f>IF(AND(Table4[[#This Row],[Age]]&lt;=28,Table4[[#This Row],[Prefered foot]]="left",Table4[[#This Row],[Value]]&lt;10000000),"candidate","rejected")</f>
        <v>rejected</v>
      </c>
      <c r="R1937" s="17" t="str">
        <f>IF(OR(Table4[[#This Row],[Age]]&lt;=21,Table4[[#This Row],[Rating]]&gt;=85,Table4[[#This Row],[Height (cm)]]&gt;=187),"minimum","")</f>
        <v>minimum</v>
      </c>
    </row>
    <row r="1938" spans="10:18" x14ac:dyDescent="0.25">
      <c r="J1938" t="s">
        <v>1739</v>
      </c>
      <c r="K1938">
        <v>25</v>
      </c>
      <c r="L1938">
        <v>73</v>
      </c>
      <c r="M1938">
        <v>177</v>
      </c>
      <c r="N1938">
        <v>63</v>
      </c>
      <c r="O1938" t="s">
        <v>2816</v>
      </c>
      <c r="P1938" s="16">
        <v>4000000</v>
      </c>
      <c r="Q1938" s="17" t="str">
        <f>IF(AND(Table4[[#This Row],[Age]]&lt;=28,Table4[[#This Row],[Prefered foot]]="left",Table4[[#This Row],[Value]]&lt;10000000),"candidate","rejected")</f>
        <v>rejected</v>
      </c>
      <c r="R1938" s="17" t="str">
        <f>IF(OR(Table4[[#This Row],[Age]]&lt;=21,Table4[[#This Row],[Rating]]&gt;=85,Table4[[#This Row],[Height (cm)]]&gt;=187),"minimum","")</f>
        <v/>
      </c>
    </row>
    <row r="1939" spans="10:18" x14ac:dyDescent="0.25">
      <c r="J1939" t="s">
        <v>1740</v>
      </c>
      <c r="K1939">
        <v>24</v>
      </c>
      <c r="L1939">
        <v>72</v>
      </c>
      <c r="M1939">
        <v>198</v>
      </c>
      <c r="N1939">
        <v>79</v>
      </c>
      <c r="O1939" t="s">
        <v>2816</v>
      </c>
      <c r="P1939" s="16">
        <v>2600000</v>
      </c>
      <c r="Q1939" s="17" t="str">
        <f>IF(AND(Table4[[#This Row],[Age]]&lt;=28,Table4[[#This Row],[Prefered foot]]="left",Table4[[#This Row],[Value]]&lt;10000000),"candidate","rejected")</f>
        <v>rejected</v>
      </c>
      <c r="R1939" s="17" t="str">
        <f>IF(OR(Table4[[#This Row],[Age]]&lt;=21,Table4[[#This Row],[Rating]]&gt;=85,Table4[[#This Row],[Height (cm)]]&gt;=187),"minimum","")</f>
        <v>minimum</v>
      </c>
    </row>
    <row r="1940" spans="10:18" x14ac:dyDescent="0.25">
      <c r="J1940" t="s">
        <v>1741</v>
      </c>
      <c r="K1940">
        <v>27</v>
      </c>
      <c r="L1940">
        <v>81</v>
      </c>
      <c r="M1940">
        <v>180</v>
      </c>
      <c r="N1940">
        <v>75</v>
      </c>
      <c r="O1940" t="s">
        <v>2816</v>
      </c>
      <c r="P1940" s="16">
        <v>27500000</v>
      </c>
      <c r="Q1940" s="17" t="str">
        <f>IF(AND(Table4[[#This Row],[Age]]&lt;=28,Table4[[#This Row],[Prefered foot]]="left",Table4[[#This Row],[Value]]&lt;10000000),"candidate","rejected")</f>
        <v>rejected</v>
      </c>
      <c r="R1940" s="17" t="str">
        <f>IF(OR(Table4[[#This Row],[Age]]&lt;=21,Table4[[#This Row],[Rating]]&gt;=85,Table4[[#This Row],[Height (cm)]]&gt;=187),"minimum","")</f>
        <v/>
      </c>
    </row>
    <row r="1941" spans="10:18" x14ac:dyDescent="0.25">
      <c r="J1941" t="s">
        <v>1742</v>
      </c>
      <c r="K1941">
        <v>25</v>
      </c>
      <c r="L1941">
        <v>61</v>
      </c>
      <c r="M1941">
        <v>184</v>
      </c>
      <c r="N1941">
        <v>77</v>
      </c>
      <c r="O1941" t="s">
        <v>2816</v>
      </c>
      <c r="P1941" s="16">
        <v>400000</v>
      </c>
      <c r="Q1941" s="17" t="str">
        <f>IF(AND(Table4[[#This Row],[Age]]&lt;=28,Table4[[#This Row],[Prefered foot]]="left",Table4[[#This Row],[Value]]&lt;10000000),"candidate","rejected")</f>
        <v>rejected</v>
      </c>
      <c r="R1941" s="17" t="str">
        <f>IF(OR(Table4[[#This Row],[Age]]&lt;=21,Table4[[#This Row],[Rating]]&gt;=85,Table4[[#This Row],[Height (cm)]]&gt;=187),"minimum","")</f>
        <v/>
      </c>
    </row>
    <row r="1942" spans="10:18" x14ac:dyDescent="0.25">
      <c r="J1942" t="s">
        <v>1227</v>
      </c>
      <c r="K1942">
        <v>29</v>
      </c>
      <c r="L1942">
        <v>80</v>
      </c>
      <c r="M1942">
        <v>174</v>
      </c>
      <c r="N1942">
        <v>70</v>
      </c>
      <c r="O1942" t="s">
        <v>2817</v>
      </c>
      <c r="P1942" s="16">
        <v>20500000</v>
      </c>
      <c r="Q1942" s="17" t="str">
        <f>IF(AND(Table4[[#This Row],[Age]]&lt;=28,Table4[[#This Row],[Prefered foot]]="left",Table4[[#This Row],[Value]]&lt;10000000),"candidate","rejected")</f>
        <v>rejected</v>
      </c>
      <c r="R1942" s="17" t="str">
        <f>IF(OR(Table4[[#This Row],[Age]]&lt;=21,Table4[[#This Row],[Rating]]&gt;=85,Table4[[#This Row],[Height (cm)]]&gt;=187),"minimum","")</f>
        <v/>
      </c>
    </row>
    <row r="1943" spans="10:18" x14ac:dyDescent="0.25">
      <c r="J1943" t="s">
        <v>1743</v>
      </c>
      <c r="K1943">
        <v>26</v>
      </c>
      <c r="L1943">
        <v>73</v>
      </c>
      <c r="M1943">
        <v>183</v>
      </c>
      <c r="N1943">
        <v>76</v>
      </c>
      <c r="O1943" t="s">
        <v>2817</v>
      </c>
      <c r="P1943" s="16">
        <v>3600000</v>
      </c>
      <c r="Q1943" s="17" t="str">
        <f>IF(AND(Table4[[#This Row],[Age]]&lt;=28,Table4[[#This Row],[Prefered foot]]="left",Table4[[#This Row],[Value]]&lt;10000000),"candidate","rejected")</f>
        <v>candidate</v>
      </c>
      <c r="R1943" s="17" t="str">
        <f>IF(OR(Table4[[#This Row],[Age]]&lt;=21,Table4[[#This Row],[Rating]]&gt;=85,Table4[[#This Row],[Height (cm)]]&gt;=187),"minimum","")</f>
        <v/>
      </c>
    </row>
    <row r="1944" spans="10:18" x14ac:dyDescent="0.25">
      <c r="J1944" t="s">
        <v>1744</v>
      </c>
      <c r="K1944">
        <v>25</v>
      </c>
      <c r="L1944">
        <v>74</v>
      </c>
      <c r="M1944">
        <v>187</v>
      </c>
      <c r="N1944">
        <v>82</v>
      </c>
      <c r="O1944" t="s">
        <v>2817</v>
      </c>
      <c r="P1944" s="16">
        <v>7500000</v>
      </c>
      <c r="Q1944" s="17" t="str">
        <f>IF(AND(Table4[[#This Row],[Age]]&lt;=28,Table4[[#This Row],[Prefered foot]]="left",Table4[[#This Row],[Value]]&lt;10000000),"candidate","rejected")</f>
        <v>candidate</v>
      </c>
      <c r="R1944" s="17" t="str">
        <f>IF(OR(Table4[[#This Row],[Age]]&lt;=21,Table4[[#This Row],[Rating]]&gt;=85,Table4[[#This Row],[Height (cm)]]&gt;=187),"minimum","")</f>
        <v>minimum</v>
      </c>
    </row>
    <row r="1945" spans="10:18" x14ac:dyDescent="0.25">
      <c r="J1945" t="s">
        <v>1745</v>
      </c>
      <c r="K1945">
        <v>26</v>
      </c>
      <c r="L1945">
        <v>74</v>
      </c>
      <c r="M1945">
        <v>172</v>
      </c>
      <c r="N1945">
        <v>65</v>
      </c>
      <c r="O1945" t="s">
        <v>2817</v>
      </c>
      <c r="P1945" s="16">
        <v>4600000</v>
      </c>
      <c r="Q1945" s="17" t="str">
        <f>IF(AND(Table4[[#This Row],[Age]]&lt;=28,Table4[[#This Row],[Prefered foot]]="left",Table4[[#This Row],[Value]]&lt;10000000),"candidate","rejected")</f>
        <v>candidate</v>
      </c>
      <c r="R1945" s="17" t="str">
        <f>IF(OR(Table4[[#This Row],[Age]]&lt;=21,Table4[[#This Row],[Rating]]&gt;=85,Table4[[#This Row],[Height (cm)]]&gt;=187),"minimum","")</f>
        <v/>
      </c>
    </row>
    <row r="1946" spans="10:18" x14ac:dyDescent="0.25">
      <c r="J1946" t="s">
        <v>1746</v>
      </c>
      <c r="K1946">
        <v>26</v>
      </c>
      <c r="L1946">
        <v>62</v>
      </c>
      <c r="M1946">
        <v>189</v>
      </c>
      <c r="N1946">
        <v>73</v>
      </c>
      <c r="O1946" t="s">
        <v>2817</v>
      </c>
      <c r="P1946" s="16">
        <v>425000</v>
      </c>
      <c r="Q1946" s="17" t="str">
        <f>IF(AND(Table4[[#This Row],[Age]]&lt;=28,Table4[[#This Row],[Prefered foot]]="left",Table4[[#This Row],[Value]]&lt;10000000),"candidate","rejected")</f>
        <v>candidate</v>
      </c>
      <c r="R1946" s="17" t="str">
        <f>IF(OR(Table4[[#This Row],[Age]]&lt;=21,Table4[[#This Row],[Rating]]&gt;=85,Table4[[#This Row],[Height (cm)]]&gt;=187),"minimum","")</f>
        <v>minimum</v>
      </c>
    </row>
    <row r="1947" spans="10:18" x14ac:dyDescent="0.25">
      <c r="J1947" t="s">
        <v>1228</v>
      </c>
      <c r="K1947">
        <v>28</v>
      </c>
      <c r="L1947">
        <v>80</v>
      </c>
      <c r="M1947">
        <v>172</v>
      </c>
      <c r="N1947">
        <v>70</v>
      </c>
      <c r="O1947" t="s">
        <v>2817</v>
      </c>
      <c r="P1947" s="16">
        <v>19000000</v>
      </c>
      <c r="Q1947" s="17" t="str">
        <f>IF(AND(Table4[[#This Row],[Age]]&lt;=28,Table4[[#This Row],[Prefered foot]]="left",Table4[[#This Row],[Value]]&lt;10000000),"candidate","rejected")</f>
        <v>rejected</v>
      </c>
      <c r="R1947" s="17" t="str">
        <f>IF(OR(Table4[[#This Row],[Age]]&lt;=21,Table4[[#This Row],[Rating]]&gt;=85,Table4[[#This Row],[Height (cm)]]&gt;=187),"minimum","")</f>
        <v/>
      </c>
    </row>
    <row r="1948" spans="10:18" x14ac:dyDescent="0.25">
      <c r="J1948" t="s">
        <v>1747</v>
      </c>
      <c r="K1948">
        <v>26</v>
      </c>
      <c r="L1948">
        <v>77</v>
      </c>
      <c r="M1948">
        <v>191</v>
      </c>
      <c r="N1948">
        <v>86</v>
      </c>
      <c r="O1948" t="s">
        <v>2816</v>
      </c>
      <c r="P1948" s="16">
        <v>14000000</v>
      </c>
      <c r="Q1948" s="17" t="str">
        <f>IF(AND(Table4[[#This Row],[Age]]&lt;=28,Table4[[#This Row],[Prefered foot]]="left",Table4[[#This Row],[Value]]&lt;10000000),"candidate","rejected")</f>
        <v>rejected</v>
      </c>
      <c r="R1948" s="17" t="str">
        <f>IF(OR(Table4[[#This Row],[Age]]&lt;=21,Table4[[#This Row],[Rating]]&gt;=85,Table4[[#This Row],[Height (cm)]]&gt;=187),"minimum","")</f>
        <v>minimum</v>
      </c>
    </row>
    <row r="1949" spans="10:18" x14ac:dyDescent="0.25">
      <c r="J1949" t="s">
        <v>1748</v>
      </c>
      <c r="K1949">
        <v>25</v>
      </c>
      <c r="L1949">
        <v>77</v>
      </c>
      <c r="M1949">
        <v>188</v>
      </c>
      <c r="N1949">
        <v>85</v>
      </c>
      <c r="O1949" t="s">
        <v>2817</v>
      </c>
      <c r="P1949" s="16">
        <v>11500000</v>
      </c>
      <c r="Q1949" s="17" t="str">
        <f>IF(AND(Table4[[#This Row],[Age]]&lt;=28,Table4[[#This Row],[Prefered foot]]="left",Table4[[#This Row],[Value]]&lt;10000000),"candidate","rejected")</f>
        <v>rejected</v>
      </c>
      <c r="R1949" s="17" t="str">
        <f>IF(OR(Table4[[#This Row],[Age]]&lt;=21,Table4[[#This Row],[Rating]]&gt;=85,Table4[[#This Row],[Height (cm)]]&gt;=187),"minimum","")</f>
        <v>minimum</v>
      </c>
    </row>
    <row r="1950" spans="10:18" x14ac:dyDescent="0.25">
      <c r="J1950" t="s">
        <v>1749</v>
      </c>
      <c r="K1950">
        <v>26</v>
      </c>
      <c r="L1950">
        <v>75</v>
      </c>
      <c r="M1950">
        <v>183</v>
      </c>
      <c r="N1950">
        <v>74</v>
      </c>
      <c r="O1950" t="s">
        <v>2817</v>
      </c>
      <c r="P1950" s="16">
        <v>6500000</v>
      </c>
      <c r="Q1950" s="17" t="str">
        <f>IF(AND(Table4[[#This Row],[Age]]&lt;=28,Table4[[#This Row],[Prefered foot]]="left",Table4[[#This Row],[Value]]&lt;10000000),"candidate","rejected")</f>
        <v>candidate</v>
      </c>
      <c r="R1950" s="17" t="str">
        <f>IF(OR(Table4[[#This Row],[Age]]&lt;=21,Table4[[#This Row],[Rating]]&gt;=85,Table4[[#This Row],[Height (cm)]]&gt;=187),"minimum","")</f>
        <v/>
      </c>
    </row>
    <row r="1951" spans="10:18" x14ac:dyDescent="0.25">
      <c r="J1951" t="s">
        <v>1750</v>
      </c>
      <c r="K1951">
        <v>27</v>
      </c>
      <c r="L1951">
        <v>76</v>
      </c>
      <c r="M1951">
        <v>191</v>
      </c>
      <c r="N1951">
        <v>88</v>
      </c>
      <c r="O1951" t="s">
        <v>2816</v>
      </c>
      <c r="P1951" s="16">
        <v>8000000</v>
      </c>
      <c r="Q1951" s="17" t="str">
        <f>IF(AND(Table4[[#This Row],[Age]]&lt;=28,Table4[[#This Row],[Prefered foot]]="left",Table4[[#This Row],[Value]]&lt;10000000),"candidate","rejected")</f>
        <v>rejected</v>
      </c>
      <c r="R1951" s="17" t="str">
        <f>IF(OR(Table4[[#This Row],[Age]]&lt;=21,Table4[[#This Row],[Rating]]&gt;=85,Table4[[#This Row],[Height (cm)]]&gt;=187),"minimum","")</f>
        <v>minimum</v>
      </c>
    </row>
    <row r="1952" spans="10:18" x14ac:dyDescent="0.25">
      <c r="J1952" t="s">
        <v>1751</v>
      </c>
      <c r="K1952">
        <v>27</v>
      </c>
      <c r="L1952">
        <v>77</v>
      </c>
      <c r="M1952">
        <v>185</v>
      </c>
      <c r="N1952">
        <v>82</v>
      </c>
      <c r="O1952" t="s">
        <v>2816</v>
      </c>
      <c r="P1952" s="16">
        <v>10500000</v>
      </c>
      <c r="Q1952" s="17" t="str">
        <f>IF(AND(Table4[[#This Row],[Age]]&lt;=28,Table4[[#This Row],[Prefered foot]]="left",Table4[[#This Row],[Value]]&lt;10000000),"candidate","rejected")</f>
        <v>rejected</v>
      </c>
      <c r="R1952" s="17" t="str">
        <f>IF(OR(Table4[[#This Row],[Age]]&lt;=21,Table4[[#This Row],[Rating]]&gt;=85,Table4[[#This Row],[Height (cm)]]&gt;=187),"minimum","")</f>
        <v/>
      </c>
    </row>
    <row r="1953" spans="10:18" x14ac:dyDescent="0.25">
      <c r="J1953" t="s">
        <v>1752</v>
      </c>
      <c r="K1953">
        <v>25</v>
      </c>
      <c r="L1953">
        <v>78</v>
      </c>
      <c r="M1953">
        <v>188</v>
      </c>
      <c r="N1953">
        <v>76</v>
      </c>
      <c r="O1953" t="s">
        <v>2816</v>
      </c>
      <c r="P1953" s="16">
        <v>14500000</v>
      </c>
      <c r="Q1953" s="17" t="str">
        <f>IF(AND(Table4[[#This Row],[Age]]&lt;=28,Table4[[#This Row],[Prefered foot]]="left",Table4[[#This Row],[Value]]&lt;10000000),"candidate","rejected")</f>
        <v>rejected</v>
      </c>
      <c r="R1953" s="17" t="str">
        <f>IF(OR(Table4[[#This Row],[Age]]&lt;=21,Table4[[#This Row],[Rating]]&gt;=85,Table4[[#This Row],[Height (cm)]]&gt;=187),"minimum","")</f>
        <v>minimum</v>
      </c>
    </row>
    <row r="1954" spans="10:18" x14ac:dyDescent="0.25">
      <c r="J1954" t="s">
        <v>1753</v>
      </c>
      <c r="K1954">
        <v>26</v>
      </c>
      <c r="L1954">
        <v>75</v>
      </c>
      <c r="M1954">
        <v>179</v>
      </c>
      <c r="N1954">
        <v>74</v>
      </c>
      <c r="O1954" t="s">
        <v>2817</v>
      </c>
      <c r="P1954" s="16">
        <v>6500000</v>
      </c>
      <c r="Q1954" s="17" t="str">
        <f>IF(AND(Table4[[#This Row],[Age]]&lt;=28,Table4[[#This Row],[Prefered foot]]="left",Table4[[#This Row],[Value]]&lt;10000000),"candidate","rejected")</f>
        <v>candidate</v>
      </c>
      <c r="R1954" s="17" t="str">
        <f>IF(OR(Table4[[#This Row],[Age]]&lt;=21,Table4[[#This Row],[Rating]]&gt;=85,Table4[[#This Row],[Height (cm)]]&gt;=187),"minimum","")</f>
        <v/>
      </c>
    </row>
    <row r="1955" spans="10:18" x14ac:dyDescent="0.25">
      <c r="J1955" t="s">
        <v>1754</v>
      </c>
      <c r="K1955">
        <v>25</v>
      </c>
      <c r="L1955">
        <v>73</v>
      </c>
      <c r="M1955">
        <v>190</v>
      </c>
      <c r="N1955">
        <v>80</v>
      </c>
      <c r="O1955" t="s">
        <v>2817</v>
      </c>
      <c r="P1955" s="16">
        <v>3800000</v>
      </c>
      <c r="Q1955" s="17" t="str">
        <f>IF(AND(Table4[[#This Row],[Age]]&lt;=28,Table4[[#This Row],[Prefered foot]]="left",Table4[[#This Row],[Value]]&lt;10000000),"candidate","rejected")</f>
        <v>candidate</v>
      </c>
      <c r="R1955" s="17" t="str">
        <f>IF(OR(Table4[[#This Row],[Age]]&lt;=21,Table4[[#This Row],[Rating]]&gt;=85,Table4[[#This Row],[Height (cm)]]&gt;=187),"minimum","")</f>
        <v>minimum</v>
      </c>
    </row>
    <row r="1956" spans="10:18" x14ac:dyDescent="0.25">
      <c r="J1956" t="s">
        <v>1755</v>
      </c>
      <c r="K1956">
        <v>23</v>
      </c>
      <c r="L1956">
        <v>64</v>
      </c>
      <c r="M1956">
        <v>174</v>
      </c>
      <c r="N1956">
        <v>72</v>
      </c>
      <c r="O1956" t="s">
        <v>2816</v>
      </c>
      <c r="P1956" s="16">
        <v>775000</v>
      </c>
      <c r="Q1956" s="17" t="str">
        <f>IF(AND(Table4[[#This Row],[Age]]&lt;=28,Table4[[#This Row],[Prefered foot]]="left",Table4[[#This Row],[Value]]&lt;10000000),"candidate","rejected")</f>
        <v>rejected</v>
      </c>
      <c r="R1956" s="17" t="str">
        <f>IF(OR(Table4[[#This Row],[Age]]&lt;=21,Table4[[#This Row],[Rating]]&gt;=85,Table4[[#This Row],[Height (cm)]]&gt;=187),"minimum","")</f>
        <v/>
      </c>
    </row>
    <row r="1957" spans="10:18" x14ac:dyDescent="0.25">
      <c r="J1957" t="s">
        <v>1756</v>
      </c>
      <c r="K1957">
        <v>24</v>
      </c>
      <c r="L1957">
        <v>74</v>
      </c>
      <c r="M1957">
        <v>181</v>
      </c>
      <c r="N1957">
        <v>71</v>
      </c>
      <c r="O1957" t="s">
        <v>2817</v>
      </c>
      <c r="P1957" s="16">
        <v>6000000</v>
      </c>
      <c r="Q1957" s="17" t="str">
        <f>IF(AND(Table4[[#This Row],[Age]]&lt;=28,Table4[[#This Row],[Prefered foot]]="left",Table4[[#This Row],[Value]]&lt;10000000),"candidate","rejected")</f>
        <v>candidate</v>
      </c>
      <c r="R1957" s="17" t="str">
        <f>IF(OR(Table4[[#This Row],[Age]]&lt;=21,Table4[[#This Row],[Rating]]&gt;=85,Table4[[#This Row],[Height (cm)]]&gt;=187),"minimum","")</f>
        <v/>
      </c>
    </row>
    <row r="1958" spans="10:18" x14ac:dyDescent="0.25">
      <c r="J1958" t="s">
        <v>1757</v>
      </c>
      <c r="K1958">
        <v>26</v>
      </c>
      <c r="L1958">
        <v>73</v>
      </c>
      <c r="M1958">
        <v>190</v>
      </c>
      <c r="N1958">
        <v>84</v>
      </c>
      <c r="O1958" t="s">
        <v>2816</v>
      </c>
      <c r="P1958" s="16">
        <v>3600000</v>
      </c>
      <c r="Q1958" s="17" t="str">
        <f>IF(AND(Table4[[#This Row],[Age]]&lt;=28,Table4[[#This Row],[Prefered foot]]="left",Table4[[#This Row],[Value]]&lt;10000000),"candidate","rejected")</f>
        <v>rejected</v>
      </c>
      <c r="R1958" s="17" t="str">
        <f>IF(OR(Table4[[#This Row],[Age]]&lt;=21,Table4[[#This Row],[Rating]]&gt;=85,Table4[[#This Row],[Height (cm)]]&gt;=187),"minimum","")</f>
        <v>minimum</v>
      </c>
    </row>
    <row r="1959" spans="10:18" x14ac:dyDescent="0.25">
      <c r="J1959" t="s">
        <v>1758</v>
      </c>
      <c r="K1959">
        <v>26</v>
      </c>
      <c r="L1959">
        <v>79</v>
      </c>
      <c r="M1959">
        <v>188</v>
      </c>
      <c r="N1959">
        <v>85</v>
      </c>
      <c r="O1959" t="s">
        <v>2816</v>
      </c>
      <c r="P1959" s="16">
        <v>17500000</v>
      </c>
      <c r="Q1959" s="17" t="str">
        <f>IF(AND(Table4[[#This Row],[Age]]&lt;=28,Table4[[#This Row],[Prefered foot]]="left",Table4[[#This Row],[Value]]&lt;10000000),"candidate","rejected")</f>
        <v>rejected</v>
      </c>
      <c r="R1959" s="17" t="str">
        <f>IF(OR(Table4[[#This Row],[Age]]&lt;=21,Table4[[#This Row],[Rating]]&gt;=85,Table4[[#This Row],[Height (cm)]]&gt;=187),"minimum","")</f>
        <v>minimum</v>
      </c>
    </row>
    <row r="1960" spans="10:18" x14ac:dyDescent="0.25">
      <c r="J1960" t="s">
        <v>1759</v>
      </c>
      <c r="K1960">
        <v>24</v>
      </c>
      <c r="L1960">
        <v>75</v>
      </c>
      <c r="M1960">
        <v>177</v>
      </c>
      <c r="N1960">
        <v>67</v>
      </c>
      <c r="O1960" t="s">
        <v>2816</v>
      </c>
      <c r="P1960" s="16">
        <v>7000000</v>
      </c>
      <c r="Q1960" s="17" t="str">
        <f>IF(AND(Table4[[#This Row],[Age]]&lt;=28,Table4[[#This Row],[Prefered foot]]="left",Table4[[#This Row],[Value]]&lt;10000000),"candidate","rejected")</f>
        <v>rejected</v>
      </c>
      <c r="R1960" s="17" t="str">
        <f>IF(OR(Table4[[#This Row],[Age]]&lt;=21,Table4[[#This Row],[Rating]]&gt;=85,Table4[[#This Row],[Height (cm)]]&gt;=187),"minimum","")</f>
        <v/>
      </c>
    </row>
    <row r="1961" spans="10:18" x14ac:dyDescent="0.25">
      <c r="J1961" t="s">
        <v>1760</v>
      </c>
      <c r="K1961">
        <v>26</v>
      </c>
      <c r="L1961">
        <v>77</v>
      </c>
      <c r="M1961">
        <v>184</v>
      </c>
      <c r="N1961">
        <v>74</v>
      </c>
      <c r="O1961" t="s">
        <v>2816</v>
      </c>
      <c r="P1961" s="16">
        <v>0</v>
      </c>
      <c r="Q1961" s="17" t="str">
        <f>IF(AND(Table4[[#This Row],[Age]]&lt;=28,Table4[[#This Row],[Prefered foot]]="left",Table4[[#This Row],[Value]]&lt;10000000),"candidate","rejected")</f>
        <v>rejected</v>
      </c>
      <c r="R1961" s="17" t="str">
        <f>IF(OR(Table4[[#This Row],[Age]]&lt;=21,Table4[[#This Row],[Rating]]&gt;=85,Table4[[#This Row],[Height (cm)]]&gt;=187),"minimum","")</f>
        <v/>
      </c>
    </row>
    <row r="1962" spans="10:18" x14ac:dyDescent="0.25">
      <c r="J1962" t="s">
        <v>1761</v>
      </c>
      <c r="K1962">
        <v>24</v>
      </c>
      <c r="L1962">
        <v>74</v>
      </c>
      <c r="M1962">
        <v>188</v>
      </c>
      <c r="N1962">
        <v>74</v>
      </c>
      <c r="O1962" t="s">
        <v>2816</v>
      </c>
      <c r="P1962" s="16">
        <v>4400000</v>
      </c>
      <c r="Q1962" s="17" t="str">
        <f>IF(AND(Table4[[#This Row],[Age]]&lt;=28,Table4[[#This Row],[Prefered foot]]="left",Table4[[#This Row],[Value]]&lt;10000000),"candidate","rejected")</f>
        <v>rejected</v>
      </c>
      <c r="R1962" s="17" t="str">
        <f>IF(OR(Table4[[#This Row],[Age]]&lt;=21,Table4[[#This Row],[Rating]]&gt;=85,Table4[[#This Row],[Height (cm)]]&gt;=187),"minimum","")</f>
        <v>minimum</v>
      </c>
    </row>
    <row r="1963" spans="10:18" x14ac:dyDescent="0.25">
      <c r="J1963" t="s">
        <v>1762</v>
      </c>
      <c r="K1963">
        <v>23</v>
      </c>
      <c r="L1963">
        <v>67</v>
      </c>
      <c r="M1963">
        <v>173</v>
      </c>
      <c r="N1963">
        <v>66</v>
      </c>
      <c r="O1963" t="s">
        <v>2816</v>
      </c>
      <c r="P1963" s="16">
        <v>1500000</v>
      </c>
      <c r="Q1963" s="17" t="str">
        <f>IF(AND(Table4[[#This Row],[Age]]&lt;=28,Table4[[#This Row],[Prefered foot]]="left",Table4[[#This Row],[Value]]&lt;10000000),"candidate","rejected")</f>
        <v>rejected</v>
      </c>
      <c r="R1963" s="17" t="str">
        <f>IF(OR(Table4[[#This Row],[Age]]&lt;=21,Table4[[#This Row],[Rating]]&gt;=85,Table4[[#This Row],[Height (cm)]]&gt;=187),"minimum","")</f>
        <v/>
      </c>
    </row>
    <row r="1964" spans="10:18" x14ac:dyDescent="0.25">
      <c r="J1964" t="s">
        <v>1453</v>
      </c>
      <c r="K1964">
        <v>25</v>
      </c>
      <c r="L1964">
        <v>72</v>
      </c>
      <c r="M1964">
        <v>178</v>
      </c>
      <c r="N1964">
        <v>72</v>
      </c>
      <c r="O1964" t="s">
        <v>2816</v>
      </c>
      <c r="P1964" s="16">
        <v>3100000</v>
      </c>
      <c r="Q1964" s="17" t="str">
        <f>IF(AND(Table4[[#This Row],[Age]]&lt;=28,Table4[[#This Row],[Prefered foot]]="left",Table4[[#This Row],[Value]]&lt;10000000),"candidate","rejected")</f>
        <v>rejected</v>
      </c>
      <c r="R1964" s="17" t="str">
        <f>IF(OR(Table4[[#This Row],[Age]]&lt;=21,Table4[[#This Row],[Rating]]&gt;=85,Table4[[#This Row],[Height (cm)]]&gt;=187),"minimum","")</f>
        <v/>
      </c>
    </row>
    <row r="1965" spans="10:18" x14ac:dyDescent="0.25">
      <c r="J1965" t="s">
        <v>1763</v>
      </c>
      <c r="K1965">
        <v>25</v>
      </c>
      <c r="L1965">
        <v>75</v>
      </c>
      <c r="M1965">
        <v>184</v>
      </c>
      <c r="N1965">
        <v>69</v>
      </c>
      <c r="O1965" t="s">
        <v>2816</v>
      </c>
      <c r="P1965" s="16">
        <v>7500000</v>
      </c>
      <c r="Q1965" s="17" t="str">
        <f>IF(AND(Table4[[#This Row],[Age]]&lt;=28,Table4[[#This Row],[Prefered foot]]="left",Table4[[#This Row],[Value]]&lt;10000000),"candidate","rejected")</f>
        <v>rejected</v>
      </c>
      <c r="R1965" s="17" t="str">
        <f>IF(OR(Table4[[#This Row],[Age]]&lt;=21,Table4[[#This Row],[Rating]]&gt;=85,Table4[[#This Row],[Height (cm)]]&gt;=187),"minimum","")</f>
        <v/>
      </c>
    </row>
    <row r="1966" spans="10:18" x14ac:dyDescent="0.25">
      <c r="J1966" t="s">
        <v>1764</v>
      </c>
      <c r="K1966">
        <v>23</v>
      </c>
      <c r="L1966">
        <v>69</v>
      </c>
      <c r="M1966">
        <v>174</v>
      </c>
      <c r="N1966">
        <v>68</v>
      </c>
      <c r="O1966" t="s">
        <v>2816</v>
      </c>
      <c r="P1966" s="16">
        <v>0</v>
      </c>
      <c r="Q1966" s="17" t="str">
        <f>IF(AND(Table4[[#This Row],[Age]]&lt;=28,Table4[[#This Row],[Prefered foot]]="left",Table4[[#This Row],[Value]]&lt;10000000),"candidate","rejected")</f>
        <v>rejected</v>
      </c>
      <c r="R1966" s="17" t="str">
        <f>IF(OR(Table4[[#This Row],[Age]]&lt;=21,Table4[[#This Row],[Rating]]&gt;=85,Table4[[#This Row],[Height (cm)]]&gt;=187),"minimum","")</f>
        <v/>
      </c>
    </row>
    <row r="1967" spans="10:18" x14ac:dyDescent="0.25">
      <c r="J1967" t="s">
        <v>1765</v>
      </c>
      <c r="K1967">
        <v>26</v>
      </c>
      <c r="L1967">
        <v>75</v>
      </c>
      <c r="M1967">
        <v>192</v>
      </c>
      <c r="N1967">
        <v>88</v>
      </c>
      <c r="O1967" t="s">
        <v>2816</v>
      </c>
      <c r="P1967" s="16">
        <v>7000000</v>
      </c>
      <c r="Q1967" s="17" t="str">
        <f>IF(AND(Table4[[#This Row],[Age]]&lt;=28,Table4[[#This Row],[Prefered foot]]="left",Table4[[#This Row],[Value]]&lt;10000000),"candidate","rejected")</f>
        <v>rejected</v>
      </c>
      <c r="R1967" s="17" t="str">
        <f>IF(OR(Table4[[#This Row],[Age]]&lt;=21,Table4[[#This Row],[Rating]]&gt;=85,Table4[[#This Row],[Height (cm)]]&gt;=187),"minimum","")</f>
        <v>minimum</v>
      </c>
    </row>
    <row r="1968" spans="10:18" x14ac:dyDescent="0.25">
      <c r="J1968" t="s">
        <v>1766</v>
      </c>
      <c r="K1968">
        <v>25</v>
      </c>
      <c r="L1968">
        <v>71</v>
      </c>
      <c r="M1968">
        <v>180</v>
      </c>
      <c r="N1968">
        <v>78</v>
      </c>
      <c r="O1968" t="s">
        <v>2816</v>
      </c>
      <c r="P1968" s="16">
        <v>2700000</v>
      </c>
      <c r="Q1968" s="17" t="str">
        <f>IF(AND(Table4[[#This Row],[Age]]&lt;=28,Table4[[#This Row],[Prefered foot]]="left",Table4[[#This Row],[Value]]&lt;10000000),"candidate","rejected")</f>
        <v>rejected</v>
      </c>
      <c r="R1968" s="17" t="str">
        <f>IF(OR(Table4[[#This Row],[Age]]&lt;=21,Table4[[#This Row],[Rating]]&gt;=85,Table4[[#This Row],[Height (cm)]]&gt;=187),"minimum","")</f>
        <v/>
      </c>
    </row>
    <row r="1969" spans="10:18" x14ac:dyDescent="0.25">
      <c r="J1969" t="s">
        <v>1767</v>
      </c>
      <c r="K1969">
        <v>25</v>
      </c>
      <c r="L1969">
        <v>74</v>
      </c>
      <c r="M1969">
        <v>186</v>
      </c>
      <c r="N1969">
        <v>75</v>
      </c>
      <c r="O1969" t="s">
        <v>2817</v>
      </c>
      <c r="P1969" s="16">
        <v>4600000</v>
      </c>
      <c r="Q1969" s="17" t="str">
        <f>IF(AND(Table4[[#This Row],[Age]]&lt;=28,Table4[[#This Row],[Prefered foot]]="left",Table4[[#This Row],[Value]]&lt;10000000),"candidate","rejected")</f>
        <v>candidate</v>
      </c>
      <c r="R1969" s="17" t="str">
        <f>IF(OR(Table4[[#This Row],[Age]]&lt;=21,Table4[[#This Row],[Rating]]&gt;=85,Table4[[#This Row],[Height (cm)]]&gt;=187),"minimum","")</f>
        <v/>
      </c>
    </row>
    <row r="1970" spans="10:18" x14ac:dyDescent="0.25">
      <c r="J1970" t="s">
        <v>1768</v>
      </c>
      <c r="K1970">
        <v>29</v>
      </c>
      <c r="L1970">
        <v>74</v>
      </c>
      <c r="M1970">
        <v>193</v>
      </c>
      <c r="N1970">
        <v>85</v>
      </c>
      <c r="O1970" t="s">
        <v>2816</v>
      </c>
      <c r="P1970" s="16">
        <v>4200000</v>
      </c>
      <c r="Q1970" s="17" t="str">
        <f>IF(AND(Table4[[#This Row],[Age]]&lt;=28,Table4[[#This Row],[Prefered foot]]="left",Table4[[#This Row],[Value]]&lt;10000000),"candidate","rejected")</f>
        <v>rejected</v>
      </c>
      <c r="R1970" s="17" t="str">
        <f>IF(OR(Table4[[#This Row],[Age]]&lt;=21,Table4[[#This Row],[Rating]]&gt;=85,Table4[[#This Row],[Height (cm)]]&gt;=187),"minimum","")</f>
        <v>minimum</v>
      </c>
    </row>
    <row r="1971" spans="10:18" x14ac:dyDescent="0.25">
      <c r="J1971" t="s">
        <v>1769</v>
      </c>
      <c r="K1971">
        <v>24</v>
      </c>
      <c r="L1971">
        <v>72</v>
      </c>
      <c r="M1971">
        <v>180</v>
      </c>
      <c r="N1971">
        <v>73</v>
      </c>
      <c r="O1971" t="s">
        <v>2816</v>
      </c>
      <c r="P1971" s="16">
        <v>3300000</v>
      </c>
      <c r="Q1971" s="17" t="str">
        <f>IF(AND(Table4[[#This Row],[Age]]&lt;=28,Table4[[#This Row],[Prefered foot]]="left",Table4[[#This Row],[Value]]&lt;10000000),"candidate","rejected")</f>
        <v>rejected</v>
      </c>
      <c r="R1971" s="17" t="str">
        <f>IF(OR(Table4[[#This Row],[Age]]&lt;=21,Table4[[#This Row],[Rating]]&gt;=85,Table4[[#This Row],[Height (cm)]]&gt;=187),"minimum","")</f>
        <v/>
      </c>
    </row>
    <row r="1972" spans="10:18" x14ac:dyDescent="0.25">
      <c r="J1972" t="s">
        <v>1770</v>
      </c>
      <c r="K1972">
        <v>26</v>
      </c>
      <c r="L1972">
        <v>72</v>
      </c>
      <c r="M1972">
        <v>182</v>
      </c>
      <c r="N1972">
        <v>70</v>
      </c>
      <c r="O1972" t="s">
        <v>2817</v>
      </c>
      <c r="P1972" s="16">
        <v>2500000</v>
      </c>
      <c r="Q1972" s="17" t="str">
        <f>IF(AND(Table4[[#This Row],[Age]]&lt;=28,Table4[[#This Row],[Prefered foot]]="left",Table4[[#This Row],[Value]]&lt;10000000),"candidate","rejected")</f>
        <v>candidate</v>
      </c>
      <c r="R1972" s="17" t="str">
        <f>IF(OR(Table4[[#This Row],[Age]]&lt;=21,Table4[[#This Row],[Rating]]&gt;=85,Table4[[#This Row],[Height (cm)]]&gt;=187),"minimum","")</f>
        <v/>
      </c>
    </row>
    <row r="1973" spans="10:18" x14ac:dyDescent="0.25">
      <c r="J1973" t="s">
        <v>1771</v>
      </c>
      <c r="K1973">
        <v>28</v>
      </c>
      <c r="L1973">
        <v>78</v>
      </c>
      <c r="M1973">
        <v>190</v>
      </c>
      <c r="N1973">
        <v>86</v>
      </c>
      <c r="O1973" t="s">
        <v>2817</v>
      </c>
      <c r="P1973" s="16">
        <v>14000000</v>
      </c>
      <c r="Q1973" s="17" t="str">
        <f>IF(AND(Table4[[#This Row],[Age]]&lt;=28,Table4[[#This Row],[Prefered foot]]="left",Table4[[#This Row],[Value]]&lt;10000000),"candidate","rejected")</f>
        <v>rejected</v>
      </c>
      <c r="R1973" s="17" t="str">
        <f>IF(OR(Table4[[#This Row],[Age]]&lt;=21,Table4[[#This Row],[Rating]]&gt;=85,Table4[[#This Row],[Height (cm)]]&gt;=187),"minimum","")</f>
        <v>minimum</v>
      </c>
    </row>
    <row r="1974" spans="10:18" x14ac:dyDescent="0.25">
      <c r="J1974" t="s">
        <v>1772</v>
      </c>
      <c r="K1974">
        <v>25</v>
      </c>
      <c r="L1974">
        <v>72</v>
      </c>
      <c r="M1974">
        <v>180</v>
      </c>
      <c r="N1974">
        <v>74</v>
      </c>
      <c r="O1974" t="s">
        <v>2816</v>
      </c>
      <c r="P1974" s="16">
        <v>2900000</v>
      </c>
      <c r="Q1974" s="17" t="str">
        <f>IF(AND(Table4[[#This Row],[Age]]&lt;=28,Table4[[#This Row],[Prefered foot]]="left",Table4[[#This Row],[Value]]&lt;10000000),"candidate","rejected")</f>
        <v>rejected</v>
      </c>
      <c r="R1974" s="17" t="str">
        <f>IF(OR(Table4[[#This Row],[Age]]&lt;=21,Table4[[#This Row],[Rating]]&gt;=85,Table4[[#This Row],[Height (cm)]]&gt;=187),"minimum","")</f>
        <v/>
      </c>
    </row>
    <row r="1975" spans="10:18" x14ac:dyDescent="0.25">
      <c r="J1975" t="s">
        <v>1773</v>
      </c>
      <c r="K1975">
        <v>25</v>
      </c>
      <c r="L1975">
        <v>72</v>
      </c>
      <c r="M1975">
        <v>174</v>
      </c>
      <c r="N1975">
        <v>66</v>
      </c>
      <c r="O1975" t="s">
        <v>2816</v>
      </c>
      <c r="P1975" s="16">
        <v>2600000</v>
      </c>
      <c r="Q1975" s="17" t="str">
        <f>IF(AND(Table4[[#This Row],[Age]]&lt;=28,Table4[[#This Row],[Prefered foot]]="left",Table4[[#This Row],[Value]]&lt;10000000),"candidate","rejected")</f>
        <v>rejected</v>
      </c>
      <c r="R1975" s="17" t="str">
        <f>IF(OR(Table4[[#This Row],[Age]]&lt;=21,Table4[[#This Row],[Rating]]&gt;=85,Table4[[#This Row],[Height (cm)]]&gt;=187),"minimum","")</f>
        <v/>
      </c>
    </row>
    <row r="1976" spans="10:18" x14ac:dyDescent="0.25">
      <c r="J1976" t="s">
        <v>1774</v>
      </c>
      <c r="K1976">
        <v>24</v>
      </c>
      <c r="L1976">
        <v>69</v>
      </c>
      <c r="M1976">
        <v>176</v>
      </c>
      <c r="N1976">
        <v>72</v>
      </c>
      <c r="O1976" t="s">
        <v>2816</v>
      </c>
      <c r="P1976" s="16">
        <v>2100000</v>
      </c>
      <c r="Q1976" s="17" t="str">
        <f>IF(AND(Table4[[#This Row],[Age]]&lt;=28,Table4[[#This Row],[Prefered foot]]="left",Table4[[#This Row],[Value]]&lt;10000000),"candidate","rejected")</f>
        <v>rejected</v>
      </c>
      <c r="R1976" s="17" t="str">
        <f>IF(OR(Table4[[#This Row],[Age]]&lt;=21,Table4[[#This Row],[Rating]]&gt;=85,Table4[[#This Row],[Height (cm)]]&gt;=187),"minimum","")</f>
        <v/>
      </c>
    </row>
    <row r="1977" spans="10:18" x14ac:dyDescent="0.25">
      <c r="J1977" t="s">
        <v>1775</v>
      </c>
      <c r="K1977">
        <v>25</v>
      </c>
      <c r="L1977">
        <v>78</v>
      </c>
      <c r="M1977">
        <v>188</v>
      </c>
      <c r="N1977">
        <v>84</v>
      </c>
      <c r="O1977" t="s">
        <v>2816</v>
      </c>
      <c r="P1977" s="16">
        <v>19000000</v>
      </c>
      <c r="Q1977" s="17" t="str">
        <f>IF(AND(Table4[[#This Row],[Age]]&lt;=28,Table4[[#This Row],[Prefered foot]]="left",Table4[[#This Row],[Value]]&lt;10000000),"candidate","rejected")</f>
        <v>rejected</v>
      </c>
      <c r="R1977" s="17" t="str">
        <f>IF(OR(Table4[[#This Row],[Age]]&lt;=21,Table4[[#This Row],[Rating]]&gt;=85,Table4[[#This Row],[Height (cm)]]&gt;=187),"minimum","")</f>
        <v>minimum</v>
      </c>
    </row>
    <row r="1978" spans="10:18" x14ac:dyDescent="0.25">
      <c r="J1978" t="s">
        <v>1776</v>
      </c>
      <c r="K1978">
        <v>24</v>
      </c>
      <c r="L1978">
        <v>68</v>
      </c>
      <c r="M1978">
        <v>194</v>
      </c>
      <c r="N1978">
        <v>95</v>
      </c>
      <c r="O1978" t="s">
        <v>2816</v>
      </c>
      <c r="P1978" s="16">
        <v>1800000</v>
      </c>
      <c r="Q1978" s="17" t="str">
        <f>IF(AND(Table4[[#This Row],[Age]]&lt;=28,Table4[[#This Row],[Prefered foot]]="left",Table4[[#This Row],[Value]]&lt;10000000),"candidate","rejected")</f>
        <v>rejected</v>
      </c>
      <c r="R1978" s="17" t="str">
        <f>IF(OR(Table4[[#This Row],[Age]]&lt;=21,Table4[[#This Row],[Rating]]&gt;=85,Table4[[#This Row],[Height (cm)]]&gt;=187),"minimum","")</f>
        <v>minimum</v>
      </c>
    </row>
    <row r="1979" spans="10:18" x14ac:dyDescent="0.25">
      <c r="J1979" t="s">
        <v>1777</v>
      </c>
      <c r="K1979">
        <v>24</v>
      </c>
      <c r="L1979">
        <v>75</v>
      </c>
      <c r="M1979">
        <v>187</v>
      </c>
      <c r="N1979">
        <v>84</v>
      </c>
      <c r="O1979" t="s">
        <v>2816</v>
      </c>
      <c r="P1979" s="16">
        <v>7500000</v>
      </c>
      <c r="Q1979" s="17" t="str">
        <f>IF(AND(Table4[[#This Row],[Age]]&lt;=28,Table4[[#This Row],[Prefered foot]]="left",Table4[[#This Row],[Value]]&lt;10000000),"candidate","rejected")</f>
        <v>rejected</v>
      </c>
      <c r="R1979" s="17" t="str">
        <f>IF(OR(Table4[[#This Row],[Age]]&lt;=21,Table4[[#This Row],[Rating]]&gt;=85,Table4[[#This Row],[Height (cm)]]&gt;=187),"minimum","")</f>
        <v>minimum</v>
      </c>
    </row>
    <row r="1980" spans="10:18" x14ac:dyDescent="0.25">
      <c r="J1980" t="s">
        <v>1778</v>
      </c>
      <c r="K1980">
        <v>27</v>
      </c>
      <c r="L1980">
        <v>73</v>
      </c>
      <c r="M1980">
        <v>184</v>
      </c>
      <c r="N1980">
        <v>84</v>
      </c>
      <c r="O1980" t="s">
        <v>2816</v>
      </c>
      <c r="P1980" s="16">
        <v>2900000</v>
      </c>
      <c r="Q1980" s="17" t="str">
        <f>IF(AND(Table4[[#This Row],[Age]]&lt;=28,Table4[[#This Row],[Prefered foot]]="left",Table4[[#This Row],[Value]]&lt;10000000),"candidate","rejected")</f>
        <v>rejected</v>
      </c>
      <c r="R1980" s="17" t="str">
        <f>IF(OR(Table4[[#This Row],[Age]]&lt;=21,Table4[[#This Row],[Rating]]&gt;=85,Table4[[#This Row],[Height (cm)]]&gt;=187),"minimum","")</f>
        <v/>
      </c>
    </row>
    <row r="1981" spans="10:18" x14ac:dyDescent="0.25">
      <c r="J1981" t="s">
        <v>1779</v>
      </c>
      <c r="K1981">
        <v>23</v>
      </c>
      <c r="L1981">
        <v>71</v>
      </c>
      <c r="M1981">
        <v>183</v>
      </c>
      <c r="N1981">
        <v>75</v>
      </c>
      <c r="O1981" t="s">
        <v>2816</v>
      </c>
      <c r="P1981" s="16">
        <v>3700000</v>
      </c>
      <c r="Q1981" s="17" t="str">
        <f>IF(AND(Table4[[#This Row],[Age]]&lt;=28,Table4[[#This Row],[Prefered foot]]="left",Table4[[#This Row],[Value]]&lt;10000000),"candidate","rejected")</f>
        <v>rejected</v>
      </c>
      <c r="R1981" s="17" t="str">
        <f>IF(OR(Table4[[#This Row],[Age]]&lt;=21,Table4[[#This Row],[Rating]]&gt;=85,Table4[[#This Row],[Height (cm)]]&gt;=187),"minimum","")</f>
        <v/>
      </c>
    </row>
    <row r="1982" spans="10:18" x14ac:dyDescent="0.25">
      <c r="J1982" t="s">
        <v>1780</v>
      </c>
      <c r="K1982">
        <v>31</v>
      </c>
      <c r="L1982">
        <v>85</v>
      </c>
      <c r="M1982">
        <v>174</v>
      </c>
      <c r="N1982">
        <v>69</v>
      </c>
      <c r="O1982" t="s">
        <v>2816</v>
      </c>
      <c r="P1982" s="16">
        <v>44500000</v>
      </c>
      <c r="Q1982" s="17" t="str">
        <f>IF(AND(Table4[[#This Row],[Age]]&lt;=28,Table4[[#This Row],[Prefered foot]]="left",Table4[[#This Row],[Value]]&lt;10000000),"candidate","rejected")</f>
        <v>rejected</v>
      </c>
      <c r="R1982" s="17" t="str">
        <f>IF(OR(Table4[[#This Row],[Age]]&lt;=21,Table4[[#This Row],[Rating]]&gt;=85,Table4[[#This Row],[Height (cm)]]&gt;=187),"minimum","")</f>
        <v>minimum</v>
      </c>
    </row>
    <row r="1983" spans="10:18" x14ac:dyDescent="0.25">
      <c r="J1983" t="s">
        <v>1781</v>
      </c>
      <c r="K1983">
        <v>27</v>
      </c>
      <c r="L1983">
        <v>77</v>
      </c>
      <c r="M1983">
        <v>169</v>
      </c>
      <c r="N1983">
        <v>62</v>
      </c>
      <c r="O1983" t="s">
        <v>2817</v>
      </c>
      <c r="P1983" s="16">
        <v>11500000</v>
      </c>
      <c r="Q1983" s="17" t="str">
        <f>IF(AND(Table4[[#This Row],[Age]]&lt;=28,Table4[[#This Row],[Prefered foot]]="left",Table4[[#This Row],[Value]]&lt;10000000),"candidate","rejected")</f>
        <v>rejected</v>
      </c>
      <c r="R1983" s="17" t="str">
        <f>IF(OR(Table4[[#This Row],[Age]]&lt;=21,Table4[[#This Row],[Rating]]&gt;=85,Table4[[#This Row],[Height (cm)]]&gt;=187),"minimum","")</f>
        <v/>
      </c>
    </row>
    <row r="1984" spans="10:18" x14ac:dyDescent="0.25">
      <c r="J1984" t="s">
        <v>1484</v>
      </c>
      <c r="K1984">
        <v>29</v>
      </c>
      <c r="L1984">
        <v>81</v>
      </c>
      <c r="M1984">
        <v>191</v>
      </c>
      <c r="N1984">
        <v>91</v>
      </c>
      <c r="O1984" t="s">
        <v>2816</v>
      </c>
      <c r="P1984" s="16">
        <v>17500000</v>
      </c>
      <c r="Q1984" s="17" t="str">
        <f>IF(AND(Table4[[#This Row],[Age]]&lt;=28,Table4[[#This Row],[Prefered foot]]="left",Table4[[#This Row],[Value]]&lt;10000000),"candidate","rejected")</f>
        <v>rejected</v>
      </c>
      <c r="R1984" s="17" t="str">
        <f>IF(OR(Table4[[#This Row],[Age]]&lt;=21,Table4[[#This Row],[Rating]]&gt;=85,Table4[[#This Row],[Height (cm)]]&gt;=187),"minimum","")</f>
        <v>minimum</v>
      </c>
    </row>
    <row r="1985" spans="10:18" x14ac:dyDescent="0.25">
      <c r="J1985" t="s">
        <v>1782</v>
      </c>
      <c r="K1985">
        <v>28</v>
      </c>
      <c r="L1985">
        <v>83</v>
      </c>
      <c r="M1985">
        <v>185</v>
      </c>
      <c r="N1985">
        <v>75</v>
      </c>
      <c r="O1985" t="s">
        <v>2817</v>
      </c>
      <c r="P1985" s="16">
        <v>31500000</v>
      </c>
      <c r="Q1985" s="17" t="str">
        <f>IF(AND(Table4[[#This Row],[Age]]&lt;=28,Table4[[#This Row],[Prefered foot]]="left",Table4[[#This Row],[Value]]&lt;10000000),"candidate","rejected")</f>
        <v>rejected</v>
      </c>
      <c r="R1985" s="17" t="str">
        <f>IF(OR(Table4[[#This Row],[Age]]&lt;=21,Table4[[#This Row],[Rating]]&gt;=85,Table4[[#This Row],[Height (cm)]]&gt;=187),"minimum","")</f>
        <v/>
      </c>
    </row>
    <row r="1986" spans="10:18" x14ac:dyDescent="0.25">
      <c r="J1986" t="s">
        <v>1783</v>
      </c>
      <c r="K1986">
        <v>30</v>
      </c>
      <c r="L1986">
        <v>77</v>
      </c>
      <c r="M1986">
        <v>174</v>
      </c>
      <c r="N1986">
        <v>74</v>
      </c>
      <c r="O1986" t="s">
        <v>2816</v>
      </c>
      <c r="P1986" s="16">
        <v>10000000</v>
      </c>
      <c r="Q1986" s="17" t="str">
        <f>IF(AND(Table4[[#This Row],[Age]]&lt;=28,Table4[[#This Row],[Prefered foot]]="left",Table4[[#This Row],[Value]]&lt;10000000),"candidate","rejected")</f>
        <v>rejected</v>
      </c>
      <c r="R1986" s="17" t="str">
        <f>IF(OR(Table4[[#This Row],[Age]]&lt;=21,Table4[[#This Row],[Rating]]&gt;=85,Table4[[#This Row],[Height (cm)]]&gt;=187),"minimum","")</f>
        <v/>
      </c>
    </row>
    <row r="1987" spans="10:18" x14ac:dyDescent="0.25">
      <c r="J1987" t="s">
        <v>1784</v>
      </c>
      <c r="K1987">
        <v>28</v>
      </c>
      <c r="L1987">
        <v>78</v>
      </c>
      <c r="M1987">
        <v>176</v>
      </c>
      <c r="N1987">
        <v>79</v>
      </c>
      <c r="O1987" t="s">
        <v>2817</v>
      </c>
      <c r="P1987" s="16">
        <v>12500000</v>
      </c>
      <c r="Q1987" s="17" t="str">
        <f>IF(AND(Table4[[#This Row],[Age]]&lt;=28,Table4[[#This Row],[Prefered foot]]="left",Table4[[#This Row],[Value]]&lt;10000000),"candidate","rejected")</f>
        <v>rejected</v>
      </c>
      <c r="R1987" s="17" t="str">
        <f>IF(OR(Table4[[#This Row],[Age]]&lt;=21,Table4[[#This Row],[Rating]]&gt;=85,Table4[[#This Row],[Height (cm)]]&gt;=187),"minimum","")</f>
        <v/>
      </c>
    </row>
    <row r="1988" spans="10:18" x14ac:dyDescent="0.25">
      <c r="J1988" t="s">
        <v>1486</v>
      </c>
      <c r="K1988">
        <v>29</v>
      </c>
      <c r="L1988">
        <v>76</v>
      </c>
      <c r="M1988">
        <v>182</v>
      </c>
      <c r="N1988">
        <v>75</v>
      </c>
      <c r="O1988" t="s">
        <v>2816</v>
      </c>
      <c r="P1988" s="16">
        <v>6500000</v>
      </c>
      <c r="Q1988" s="17" t="str">
        <f>IF(AND(Table4[[#This Row],[Age]]&lt;=28,Table4[[#This Row],[Prefered foot]]="left",Table4[[#This Row],[Value]]&lt;10000000),"candidate","rejected")</f>
        <v>rejected</v>
      </c>
      <c r="R1988" s="17" t="str">
        <f>IF(OR(Table4[[#This Row],[Age]]&lt;=21,Table4[[#This Row],[Rating]]&gt;=85,Table4[[#This Row],[Height (cm)]]&gt;=187),"minimum","")</f>
        <v/>
      </c>
    </row>
    <row r="1989" spans="10:18" x14ac:dyDescent="0.25">
      <c r="J1989" t="s">
        <v>1487</v>
      </c>
      <c r="K1989">
        <v>28</v>
      </c>
      <c r="L1989">
        <v>79</v>
      </c>
      <c r="M1989">
        <v>182</v>
      </c>
      <c r="N1989">
        <v>81</v>
      </c>
      <c r="O1989" t="s">
        <v>2816</v>
      </c>
      <c r="P1989" s="16">
        <v>16500000</v>
      </c>
      <c r="Q1989" s="17" t="str">
        <f>IF(AND(Table4[[#This Row],[Age]]&lt;=28,Table4[[#This Row],[Prefered foot]]="left",Table4[[#This Row],[Value]]&lt;10000000),"candidate","rejected")</f>
        <v>rejected</v>
      </c>
      <c r="R1989" s="17" t="str">
        <f>IF(OR(Table4[[#This Row],[Age]]&lt;=21,Table4[[#This Row],[Rating]]&gt;=85,Table4[[#This Row],[Height (cm)]]&gt;=187),"minimum","")</f>
        <v/>
      </c>
    </row>
    <row r="1990" spans="10:18" x14ac:dyDescent="0.25">
      <c r="J1990" t="s">
        <v>1785</v>
      </c>
      <c r="K1990">
        <v>30</v>
      </c>
      <c r="L1990">
        <v>79</v>
      </c>
      <c r="M1990">
        <v>178</v>
      </c>
      <c r="N1990">
        <v>74</v>
      </c>
      <c r="O1990" t="s">
        <v>2817</v>
      </c>
      <c r="P1990" s="16">
        <v>14500000</v>
      </c>
      <c r="Q1990" s="17" t="str">
        <f>IF(AND(Table4[[#This Row],[Age]]&lt;=28,Table4[[#This Row],[Prefered foot]]="left",Table4[[#This Row],[Value]]&lt;10000000),"candidate","rejected")</f>
        <v>rejected</v>
      </c>
      <c r="R1990" s="17" t="str">
        <f>IF(OR(Table4[[#This Row],[Age]]&lt;=21,Table4[[#This Row],[Rating]]&gt;=85,Table4[[#This Row],[Height (cm)]]&gt;=187),"minimum","")</f>
        <v/>
      </c>
    </row>
    <row r="1991" spans="10:18" x14ac:dyDescent="0.25">
      <c r="J1991" t="s">
        <v>1786</v>
      </c>
      <c r="K1991">
        <v>30</v>
      </c>
      <c r="L1991">
        <v>78</v>
      </c>
      <c r="M1991">
        <v>172</v>
      </c>
      <c r="N1991">
        <v>65</v>
      </c>
      <c r="O1991" t="s">
        <v>2817</v>
      </c>
      <c r="P1991" s="16">
        <v>12000000</v>
      </c>
      <c r="Q1991" s="17" t="str">
        <f>IF(AND(Table4[[#This Row],[Age]]&lt;=28,Table4[[#This Row],[Prefered foot]]="left",Table4[[#This Row],[Value]]&lt;10000000),"candidate","rejected")</f>
        <v>rejected</v>
      </c>
      <c r="R1991" s="17" t="str">
        <f>IF(OR(Table4[[#This Row],[Age]]&lt;=21,Table4[[#This Row],[Rating]]&gt;=85,Table4[[#This Row],[Height (cm)]]&gt;=187),"minimum","")</f>
        <v/>
      </c>
    </row>
    <row r="1992" spans="10:18" x14ac:dyDescent="0.25">
      <c r="J1992" t="s">
        <v>1787</v>
      </c>
      <c r="K1992">
        <v>28</v>
      </c>
      <c r="L1992">
        <v>75</v>
      </c>
      <c r="M1992">
        <v>193</v>
      </c>
      <c r="N1992">
        <v>86</v>
      </c>
      <c r="O1992" t="s">
        <v>2816</v>
      </c>
      <c r="P1992" s="16">
        <v>5500000</v>
      </c>
      <c r="Q1992" s="17" t="str">
        <f>IF(AND(Table4[[#This Row],[Age]]&lt;=28,Table4[[#This Row],[Prefered foot]]="left",Table4[[#This Row],[Value]]&lt;10000000),"candidate","rejected")</f>
        <v>rejected</v>
      </c>
      <c r="R1992" s="17" t="str">
        <f>IF(OR(Table4[[#This Row],[Age]]&lt;=21,Table4[[#This Row],[Rating]]&gt;=85,Table4[[#This Row],[Height (cm)]]&gt;=187),"minimum","")</f>
        <v>minimum</v>
      </c>
    </row>
    <row r="1993" spans="10:18" x14ac:dyDescent="0.25">
      <c r="J1993" t="s">
        <v>1788</v>
      </c>
      <c r="K1993">
        <v>28</v>
      </c>
      <c r="L1993">
        <v>77</v>
      </c>
      <c r="M1993">
        <v>173</v>
      </c>
      <c r="N1993">
        <v>70</v>
      </c>
      <c r="O1993" t="s">
        <v>2816</v>
      </c>
      <c r="P1993" s="16">
        <v>10500000</v>
      </c>
      <c r="Q1993" s="17" t="str">
        <f>IF(AND(Table4[[#This Row],[Age]]&lt;=28,Table4[[#This Row],[Prefered foot]]="left",Table4[[#This Row],[Value]]&lt;10000000),"candidate","rejected")</f>
        <v>rejected</v>
      </c>
      <c r="R1993" s="17" t="str">
        <f>IF(OR(Table4[[#This Row],[Age]]&lt;=21,Table4[[#This Row],[Rating]]&gt;=85,Table4[[#This Row],[Height (cm)]]&gt;=187),"minimum","")</f>
        <v/>
      </c>
    </row>
    <row r="1994" spans="10:18" x14ac:dyDescent="0.25">
      <c r="J1994" t="s">
        <v>1789</v>
      </c>
      <c r="K1994">
        <v>30</v>
      </c>
      <c r="L1994">
        <v>75</v>
      </c>
      <c r="M1994">
        <v>179</v>
      </c>
      <c r="N1994">
        <v>72</v>
      </c>
      <c r="O1994" t="s">
        <v>2816</v>
      </c>
      <c r="P1994" s="16">
        <v>4700000</v>
      </c>
      <c r="Q1994" s="17" t="str">
        <f>IF(AND(Table4[[#This Row],[Age]]&lt;=28,Table4[[#This Row],[Prefered foot]]="left",Table4[[#This Row],[Value]]&lt;10000000),"candidate","rejected")</f>
        <v>rejected</v>
      </c>
      <c r="R1994" s="17" t="str">
        <f>IF(OR(Table4[[#This Row],[Age]]&lt;=21,Table4[[#This Row],[Rating]]&gt;=85,Table4[[#This Row],[Height (cm)]]&gt;=187),"minimum","")</f>
        <v/>
      </c>
    </row>
    <row r="1995" spans="10:18" x14ac:dyDescent="0.25">
      <c r="J1995" t="s">
        <v>1790</v>
      </c>
      <c r="K1995">
        <v>26</v>
      </c>
      <c r="L1995">
        <v>76</v>
      </c>
      <c r="M1995">
        <v>187</v>
      </c>
      <c r="N1995">
        <v>79</v>
      </c>
      <c r="O1995" t="s">
        <v>2816</v>
      </c>
      <c r="P1995" s="16">
        <v>9000000</v>
      </c>
      <c r="Q1995" s="17" t="str">
        <f>IF(AND(Table4[[#This Row],[Age]]&lt;=28,Table4[[#This Row],[Prefered foot]]="left",Table4[[#This Row],[Value]]&lt;10000000),"candidate","rejected")</f>
        <v>rejected</v>
      </c>
      <c r="R1995" s="17" t="str">
        <f>IF(OR(Table4[[#This Row],[Age]]&lt;=21,Table4[[#This Row],[Rating]]&gt;=85,Table4[[#This Row],[Height (cm)]]&gt;=187),"minimum","")</f>
        <v>minimum</v>
      </c>
    </row>
    <row r="1996" spans="10:18" x14ac:dyDescent="0.25">
      <c r="J1996" t="s">
        <v>1791</v>
      </c>
      <c r="K1996">
        <v>26</v>
      </c>
      <c r="L1996">
        <v>74</v>
      </c>
      <c r="M1996">
        <v>173</v>
      </c>
      <c r="N1996">
        <v>69</v>
      </c>
      <c r="O1996" t="s">
        <v>2816</v>
      </c>
      <c r="P1996" s="16">
        <v>5000000</v>
      </c>
      <c r="Q1996" s="17" t="str">
        <f>IF(AND(Table4[[#This Row],[Age]]&lt;=28,Table4[[#This Row],[Prefered foot]]="left",Table4[[#This Row],[Value]]&lt;10000000),"candidate","rejected")</f>
        <v>rejected</v>
      </c>
      <c r="R1996" s="17" t="str">
        <f>IF(OR(Table4[[#This Row],[Age]]&lt;=21,Table4[[#This Row],[Rating]]&gt;=85,Table4[[#This Row],[Height (cm)]]&gt;=187),"minimum","")</f>
        <v/>
      </c>
    </row>
    <row r="1997" spans="10:18" x14ac:dyDescent="0.25">
      <c r="J1997" t="s">
        <v>1792</v>
      </c>
      <c r="K1997">
        <v>27</v>
      </c>
      <c r="L1997">
        <v>71</v>
      </c>
      <c r="M1997">
        <v>174</v>
      </c>
      <c r="N1997">
        <v>70</v>
      </c>
      <c r="O1997" t="s">
        <v>2816</v>
      </c>
      <c r="P1997" s="16">
        <v>1800000</v>
      </c>
      <c r="Q1997" s="17" t="str">
        <f>IF(AND(Table4[[#This Row],[Age]]&lt;=28,Table4[[#This Row],[Prefered foot]]="left",Table4[[#This Row],[Value]]&lt;10000000),"candidate","rejected")</f>
        <v>rejected</v>
      </c>
      <c r="R1997" s="17" t="str">
        <f>IF(OR(Table4[[#This Row],[Age]]&lt;=21,Table4[[#This Row],[Rating]]&gt;=85,Table4[[#This Row],[Height (cm)]]&gt;=187),"minimum","")</f>
        <v/>
      </c>
    </row>
    <row r="1998" spans="10:18" x14ac:dyDescent="0.25">
      <c r="J1998" t="s">
        <v>1793</v>
      </c>
      <c r="K1998">
        <v>26</v>
      </c>
      <c r="L1998">
        <v>72</v>
      </c>
      <c r="M1998">
        <v>175</v>
      </c>
      <c r="N1998">
        <v>74</v>
      </c>
      <c r="O1998" t="s">
        <v>2817</v>
      </c>
      <c r="P1998" s="16">
        <v>2800000</v>
      </c>
      <c r="Q1998" s="17" t="str">
        <f>IF(AND(Table4[[#This Row],[Age]]&lt;=28,Table4[[#This Row],[Prefered foot]]="left",Table4[[#This Row],[Value]]&lt;10000000),"candidate","rejected")</f>
        <v>candidate</v>
      </c>
      <c r="R1998" s="17" t="str">
        <f>IF(OR(Table4[[#This Row],[Age]]&lt;=21,Table4[[#This Row],[Rating]]&gt;=85,Table4[[#This Row],[Height (cm)]]&gt;=187),"minimum","")</f>
        <v/>
      </c>
    </row>
    <row r="1999" spans="10:18" x14ac:dyDescent="0.25">
      <c r="J1999" t="s">
        <v>1794</v>
      </c>
      <c r="K1999">
        <v>29</v>
      </c>
      <c r="L1999">
        <v>71</v>
      </c>
      <c r="M1999">
        <v>175</v>
      </c>
      <c r="N1999">
        <v>65</v>
      </c>
      <c r="O1999" t="s">
        <v>2816</v>
      </c>
      <c r="P1999" s="16">
        <v>1800000</v>
      </c>
      <c r="Q1999" s="17" t="str">
        <f>IF(AND(Table4[[#This Row],[Age]]&lt;=28,Table4[[#This Row],[Prefered foot]]="left",Table4[[#This Row],[Value]]&lt;10000000),"candidate","rejected")</f>
        <v>rejected</v>
      </c>
      <c r="R1999" s="17" t="str">
        <f>IF(OR(Table4[[#This Row],[Age]]&lt;=21,Table4[[#This Row],[Rating]]&gt;=85,Table4[[#This Row],[Height (cm)]]&gt;=187),"minimum","")</f>
        <v/>
      </c>
    </row>
    <row r="2000" spans="10:18" x14ac:dyDescent="0.25">
      <c r="J2000" t="s">
        <v>1795</v>
      </c>
      <c r="K2000">
        <v>29</v>
      </c>
      <c r="L2000">
        <v>75</v>
      </c>
      <c r="M2000">
        <v>177</v>
      </c>
      <c r="N2000">
        <v>77</v>
      </c>
      <c r="O2000" t="s">
        <v>2817</v>
      </c>
      <c r="P2000" s="16">
        <v>4900000</v>
      </c>
      <c r="Q2000" s="17" t="str">
        <f>IF(AND(Table4[[#This Row],[Age]]&lt;=28,Table4[[#This Row],[Prefered foot]]="left",Table4[[#This Row],[Value]]&lt;10000000),"candidate","rejected")</f>
        <v>rejected</v>
      </c>
      <c r="R2000" s="17" t="str">
        <f>IF(OR(Table4[[#This Row],[Age]]&lt;=21,Table4[[#This Row],[Rating]]&gt;=85,Table4[[#This Row],[Height (cm)]]&gt;=187),"minimum","")</f>
        <v/>
      </c>
    </row>
    <row r="2001" spans="10:18" x14ac:dyDescent="0.25">
      <c r="J2001" t="s">
        <v>1796</v>
      </c>
      <c r="K2001">
        <v>29</v>
      </c>
      <c r="L2001">
        <v>77</v>
      </c>
      <c r="M2001">
        <v>184</v>
      </c>
      <c r="N2001">
        <v>81</v>
      </c>
      <c r="O2001" t="s">
        <v>2817</v>
      </c>
      <c r="P2001" s="16">
        <v>10500000</v>
      </c>
      <c r="Q2001" s="17" t="str">
        <f>IF(AND(Table4[[#This Row],[Age]]&lt;=28,Table4[[#This Row],[Prefered foot]]="left",Table4[[#This Row],[Value]]&lt;10000000),"candidate","rejected")</f>
        <v>rejected</v>
      </c>
      <c r="R2001" s="17" t="str">
        <f>IF(OR(Table4[[#This Row],[Age]]&lt;=21,Table4[[#This Row],[Rating]]&gt;=85,Table4[[#This Row],[Height (cm)]]&gt;=187),"minimum","")</f>
        <v/>
      </c>
    </row>
    <row r="2002" spans="10:18" x14ac:dyDescent="0.25">
      <c r="J2002" t="s">
        <v>1797</v>
      </c>
      <c r="K2002">
        <v>30</v>
      </c>
      <c r="L2002">
        <v>79</v>
      </c>
      <c r="M2002">
        <v>192</v>
      </c>
      <c r="N2002">
        <v>84</v>
      </c>
      <c r="O2002" t="s">
        <v>2816</v>
      </c>
      <c r="P2002" s="16">
        <v>11500000</v>
      </c>
      <c r="Q2002" s="17" t="str">
        <f>IF(AND(Table4[[#This Row],[Age]]&lt;=28,Table4[[#This Row],[Prefered foot]]="left",Table4[[#This Row],[Value]]&lt;10000000),"candidate","rejected")</f>
        <v>rejected</v>
      </c>
      <c r="R2002" s="17" t="str">
        <f>IF(OR(Table4[[#This Row],[Age]]&lt;=21,Table4[[#This Row],[Rating]]&gt;=85,Table4[[#This Row],[Height (cm)]]&gt;=187),"minimum","")</f>
        <v>minimum</v>
      </c>
    </row>
    <row r="2003" spans="10:18" x14ac:dyDescent="0.25">
      <c r="J2003" t="s">
        <v>1798</v>
      </c>
      <c r="K2003">
        <v>30</v>
      </c>
      <c r="L2003">
        <v>79</v>
      </c>
      <c r="M2003">
        <v>181</v>
      </c>
      <c r="N2003">
        <v>69</v>
      </c>
      <c r="O2003" t="s">
        <v>2817</v>
      </c>
      <c r="P2003" s="16">
        <v>15000000</v>
      </c>
      <c r="Q2003" s="17" t="str">
        <f>IF(AND(Table4[[#This Row],[Age]]&lt;=28,Table4[[#This Row],[Prefered foot]]="left",Table4[[#This Row],[Value]]&lt;10000000),"candidate","rejected")</f>
        <v>rejected</v>
      </c>
      <c r="R2003" s="17" t="str">
        <f>IF(OR(Table4[[#This Row],[Age]]&lt;=21,Table4[[#This Row],[Rating]]&gt;=85,Table4[[#This Row],[Height (cm)]]&gt;=187),"minimum","")</f>
        <v/>
      </c>
    </row>
    <row r="2004" spans="10:18" x14ac:dyDescent="0.25">
      <c r="J2004" t="s">
        <v>1799</v>
      </c>
      <c r="K2004">
        <v>29</v>
      </c>
      <c r="L2004">
        <v>84</v>
      </c>
      <c r="M2004">
        <v>180</v>
      </c>
      <c r="N2004">
        <v>70</v>
      </c>
      <c r="O2004" t="s">
        <v>2816</v>
      </c>
      <c r="P2004" s="16">
        <v>41000000</v>
      </c>
      <c r="Q2004" s="17" t="str">
        <f>IF(AND(Table4[[#This Row],[Age]]&lt;=28,Table4[[#This Row],[Prefered foot]]="left",Table4[[#This Row],[Value]]&lt;10000000),"candidate","rejected")</f>
        <v>rejected</v>
      </c>
      <c r="R2004" s="17" t="str">
        <f>IF(OR(Table4[[#This Row],[Age]]&lt;=21,Table4[[#This Row],[Rating]]&gt;=85,Table4[[#This Row],[Height (cm)]]&gt;=187),"minimum","")</f>
        <v/>
      </c>
    </row>
    <row r="2005" spans="10:18" x14ac:dyDescent="0.25">
      <c r="J2005" t="s">
        <v>1800</v>
      </c>
      <c r="K2005">
        <v>30</v>
      </c>
      <c r="L2005">
        <v>81</v>
      </c>
      <c r="M2005">
        <v>179</v>
      </c>
      <c r="N2005">
        <v>73</v>
      </c>
      <c r="O2005" t="s">
        <v>2816</v>
      </c>
      <c r="P2005" s="16">
        <v>25000000</v>
      </c>
      <c r="Q2005" s="17" t="str">
        <f>IF(AND(Table4[[#This Row],[Age]]&lt;=28,Table4[[#This Row],[Prefered foot]]="left",Table4[[#This Row],[Value]]&lt;10000000),"candidate","rejected")</f>
        <v>rejected</v>
      </c>
      <c r="R2005" s="17" t="str">
        <f>IF(OR(Table4[[#This Row],[Age]]&lt;=21,Table4[[#This Row],[Rating]]&gt;=85,Table4[[#This Row],[Height (cm)]]&gt;=187),"minimum","")</f>
        <v/>
      </c>
    </row>
    <row r="2006" spans="10:18" x14ac:dyDescent="0.25">
      <c r="J2006" t="s">
        <v>1801</v>
      </c>
      <c r="K2006">
        <v>29</v>
      </c>
      <c r="L2006">
        <v>77</v>
      </c>
      <c r="M2006">
        <v>182</v>
      </c>
      <c r="N2006">
        <v>80</v>
      </c>
      <c r="O2006" t="s">
        <v>2816</v>
      </c>
      <c r="P2006" s="16">
        <v>6500000</v>
      </c>
      <c r="Q2006" s="17" t="str">
        <f>IF(AND(Table4[[#This Row],[Age]]&lt;=28,Table4[[#This Row],[Prefered foot]]="left",Table4[[#This Row],[Value]]&lt;10000000),"candidate","rejected")</f>
        <v>rejected</v>
      </c>
      <c r="R2006" s="17" t="str">
        <f>IF(OR(Table4[[#This Row],[Age]]&lt;=21,Table4[[#This Row],[Rating]]&gt;=85,Table4[[#This Row],[Height (cm)]]&gt;=187),"minimum","")</f>
        <v/>
      </c>
    </row>
    <row r="2007" spans="10:18" x14ac:dyDescent="0.25">
      <c r="J2007" t="s">
        <v>1802</v>
      </c>
      <c r="K2007">
        <v>29</v>
      </c>
      <c r="L2007">
        <v>65</v>
      </c>
      <c r="M2007">
        <v>194</v>
      </c>
      <c r="N2007">
        <v>77</v>
      </c>
      <c r="O2007" t="s">
        <v>2817</v>
      </c>
      <c r="P2007" s="16">
        <v>500000</v>
      </c>
      <c r="Q2007" s="17" t="str">
        <f>IF(AND(Table4[[#This Row],[Age]]&lt;=28,Table4[[#This Row],[Prefered foot]]="left",Table4[[#This Row],[Value]]&lt;10000000),"candidate","rejected")</f>
        <v>rejected</v>
      </c>
      <c r="R2007" s="17" t="str">
        <f>IF(OR(Table4[[#This Row],[Age]]&lt;=21,Table4[[#This Row],[Rating]]&gt;=85,Table4[[#This Row],[Height (cm)]]&gt;=187),"minimum","")</f>
        <v>minimum</v>
      </c>
    </row>
    <row r="2008" spans="10:18" x14ac:dyDescent="0.25">
      <c r="J2008" t="s">
        <v>1803</v>
      </c>
      <c r="K2008">
        <v>27</v>
      </c>
      <c r="L2008">
        <v>74</v>
      </c>
      <c r="M2008">
        <v>181</v>
      </c>
      <c r="N2008">
        <v>73</v>
      </c>
      <c r="O2008" t="s">
        <v>2816</v>
      </c>
      <c r="P2008" s="16">
        <v>4000000</v>
      </c>
      <c r="Q2008" s="17" t="str">
        <f>IF(AND(Table4[[#This Row],[Age]]&lt;=28,Table4[[#This Row],[Prefered foot]]="left",Table4[[#This Row],[Value]]&lt;10000000),"candidate","rejected")</f>
        <v>rejected</v>
      </c>
      <c r="R2008" s="17" t="str">
        <f>IF(OR(Table4[[#This Row],[Age]]&lt;=21,Table4[[#This Row],[Rating]]&gt;=85,Table4[[#This Row],[Height (cm)]]&gt;=187),"minimum","")</f>
        <v/>
      </c>
    </row>
    <row r="2009" spans="10:18" x14ac:dyDescent="0.25">
      <c r="J2009" t="s">
        <v>1804</v>
      </c>
      <c r="K2009">
        <v>27</v>
      </c>
      <c r="L2009">
        <v>69</v>
      </c>
      <c r="M2009">
        <v>186</v>
      </c>
      <c r="N2009">
        <v>83</v>
      </c>
      <c r="O2009" t="s">
        <v>2816</v>
      </c>
      <c r="P2009" s="16">
        <v>1300000</v>
      </c>
      <c r="Q2009" s="17" t="str">
        <f>IF(AND(Table4[[#This Row],[Age]]&lt;=28,Table4[[#This Row],[Prefered foot]]="left",Table4[[#This Row],[Value]]&lt;10000000),"candidate","rejected")</f>
        <v>rejected</v>
      </c>
      <c r="R2009" s="17" t="str">
        <f>IF(OR(Table4[[#This Row],[Age]]&lt;=21,Table4[[#This Row],[Rating]]&gt;=85,Table4[[#This Row],[Height (cm)]]&gt;=187),"minimum","")</f>
        <v/>
      </c>
    </row>
    <row r="2010" spans="10:18" x14ac:dyDescent="0.25">
      <c r="J2010" t="s">
        <v>1805</v>
      </c>
      <c r="K2010">
        <v>30</v>
      </c>
      <c r="L2010">
        <v>77</v>
      </c>
      <c r="M2010">
        <v>173</v>
      </c>
      <c r="N2010">
        <v>67</v>
      </c>
      <c r="O2010" t="s">
        <v>2816</v>
      </c>
      <c r="P2010" s="16">
        <v>9000000</v>
      </c>
      <c r="Q2010" s="17" t="str">
        <f>IF(AND(Table4[[#This Row],[Age]]&lt;=28,Table4[[#This Row],[Prefered foot]]="left",Table4[[#This Row],[Value]]&lt;10000000),"candidate","rejected")</f>
        <v>rejected</v>
      </c>
      <c r="R2010" s="17" t="str">
        <f>IF(OR(Table4[[#This Row],[Age]]&lt;=21,Table4[[#This Row],[Rating]]&gt;=85,Table4[[#This Row],[Height (cm)]]&gt;=187),"minimum","")</f>
        <v/>
      </c>
    </row>
    <row r="2011" spans="10:18" x14ac:dyDescent="0.25">
      <c r="J2011" t="s">
        <v>1806</v>
      </c>
      <c r="K2011">
        <v>26</v>
      </c>
      <c r="L2011">
        <v>76</v>
      </c>
      <c r="M2011">
        <v>179</v>
      </c>
      <c r="N2011">
        <v>69</v>
      </c>
      <c r="O2011" t="s">
        <v>2817</v>
      </c>
      <c r="P2011" s="16">
        <v>8000000</v>
      </c>
      <c r="Q2011" s="17" t="str">
        <f>IF(AND(Table4[[#This Row],[Age]]&lt;=28,Table4[[#This Row],[Prefered foot]]="left",Table4[[#This Row],[Value]]&lt;10000000),"candidate","rejected")</f>
        <v>candidate</v>
      </c>
      <c r="R2011" s="17" t="str">
        <f>IF(OR(Table4[[#This Row],[Age]]&lt;=21,Table4[[#This Row],[Rating]]&gt;=85,Table4[[#This Row],[Height (cm)]]&gt;=187),"minimum","")</f>
        <v/>
      </c>
    </row>
    <row r="2012" spans="10:18" x14ac:dyDescent="0.25">
      <c r="J2012" t="s">
        <v>1807</v>
      </c>
      <c r="K2012">
        <v>27</v>
      </c>
      <c r="L2012">
        <v>77</v>
      </c>
      <c r="M2012">
        <v>180</v>
      </c>
      <c r="N2012">
        <v>71</v>
      </c>
      <c r="O2012" t="s">
        <v>2816</v>
      </c>
      <c r="P2012" s="16">
        <v>10000000</v>
      </c>
      <c r="Q2012" s="17" t="str">
        <f>IF(AND(Table4[[#This Row],[Age]]&lt;=28,Table4[[#This Row],[Prefered foot]]="left",Table4[[#This Row],[Value]]&lt;10000000),"candidate","rejected")</f>
        <v>rejected</v>
      </c>
      <c r="R2012" s="17" t="str">
        <f>IF(OR(Table4[[#This Row],[Age]]&lt;=21,Table4[[#This Row],[Rating]]&gt;=85,Table4[[#This Row],[Height (cm)]]&gt;=187),"minimum","")</f>
        <v/>
      </c>
    </row>
    <row r="2013" spans="10:18" x14ac:dyDescent="0.25">
      <c r="J2013" t="s">
        <v>1808</v>
      </c>
      <c r="K2013">
        <v>29</v>
      </c>
      <c r="L2013">
        <v>86</v>
      </c>
      <c r="M2013">
        <v>178</v>
      </c>
      <c r="N2013">
        <v>64</v>
      </c>
      <c r="O2013" t="s">
        <v>2817</v>
      </c>
      <c r="P2013" s="16">
        <v>59500000</v>
      </c>
      <c r="Q2013" s="17" t="str">
        <f>IF(AND(Table4[[#This Row],[Age]]&lt;=28,Table4[[#This Row],[Prefered foot]]="left",Table4[[#This Row],[Value]]&lt;10000000),"candidate","rejected")</f>
        <v>rejected</v>
      </c>
      <c r="R2013" s="17" t="str">
        <f>IF(OR(Table4[[#This Row],[Age]]&lt;=21,Table4[[#This Row],[Rating]]&gt;=85,Table4[[#This Row],[Height (cm)]]&gt;=187),"minimum","")</f>
        <v>minimum</v>
      </c>
    </row>
    <row r="2014" spans="10:18" x14ac:dyDescent="0.25">
      <c r="J2014" t="s">
        <v>1809</v>
      </c>
      <c r="K2014">
        <v>30</v>
      </c>
      <c r="L2014">
        <v>83</v>
      </c>
      <c r="M2014">
        <v>181</v>
      </c>
      <c r="N2014">
        <v>72</v>
      </c>
      <c r="O2014" t="s">
        <v>2816</v>
      </c>
      <c r="P2014" s="16">
        <v>30500000</v>
      </c>
      <c r="Q2014" s="17" t="str">
        <f>IF(AND(Table4[[#This Row],[Age]]&lt;=28,Table4[[#This Row],[Prefered foot]]="left",Table4[[#This Row],[Value]]&lt;10000000),"candidate","rejected")</f>
        <v>rejected</v>
      </c>
      <c r="R2014" s="17" t="str">
        <f>IF(OR(Table4[[#This Row],[Age]]&lt;=21,Table4[[#This Row],[Rating]]&gt;=85,Table4[[#This Row],[Height (cm)]]&gt;=187),"minimum","")</f>
        <v/>
      </c>
    </row>
    <row r="2015" spans="10:18" x14ac:dyDescent="0.25">
      <c r="J2015" t="s">
        <v>1810</v>
      </c>
      <c r="K2015">
        <v>35</v>
      </c>
      <c r="L2015">
        <v>78</v>
      </c>
      <c r="M2015">
        <v>180</v>
      </c>
      <c r="N2015">
        <v>70</v>
      </c>
      <c r="O2015" t="s">
        <v>2816</v>
      </c>
      <c r="P2015" s="16">
        <v>6000000</v>
      </c>
      <c r="Q2015" s="17" t="str">
        <f>IF(AND(Table4[[#This Row],[Age]]&lt;=28,Table4[[#This Row],[Prefered foot]]="left",Table4[[#This Row],[Value]]&lt;10000000),"candidate","rejected")</f>
        <v>rejected</v>
      </c>
      <c r="R2015" s="17" t="str">
        <f>IF(OR(Table4[[#This Row],[Age]]&lt;=21,Table4[[#This Row],[Rating]]&gt;=85,Table4[[#This Row],[Height (cm)]]&gt;=187),"minimum","")</f>
        <v/>
      </c>
    </row>
    <row r="2016" spans="10:18" x14ac:dyDescent="0.25">
      <c r="J2016" t="s">
        <v>1811</v>
      </c>
      <c r="K2016">
        <v>30</v>
      </c>
      <c r="L2016">
        <v>73</v>
      </c>
      <c r="M2016">
        <v>179</v>
      </c>
      <c r="N2016">
        <v>70</v>
      </c>
      <c r="O2016" t="s">
        <v>2816</v>
      </c>
      <c r="P2016" s="16">
        <v>2600000</v>
      </c>
      <c r="Q2016" s="17" t="str">
        <f>IF(AND(Table4[[#This Row],[Age]]&lt;=28,Table4[[#This Row],[Prefered foot]]="left",Table4[[#This Row],[Value]]&lt;10000000),"candidate","rejected")</f>
        <v>rejected</v>
      </c>
      <c r="R2016" s="17" t="str">
        <f>IF(OR(Table4[[#This Row],[Age]]&lt;=21,Table4[[#This Row],[Rating]]&gt;=85,Table4[[#This Row],[Height (cm)]]&gt;=187),"minimum","")</f>
        <v/>
      </c>
    </row>
    <row r="2017" spans="10:18" x14ac:dyDescent="0.25">
      <c r="J2017" t="s">
        <v>1812</v>
      </c>
      <c r="K2017">
        <v>30</v>
      </c>
      <c r="L2017">
        <v>80</v>
      </c>
      <c r="M2017">
        <v>179</v>
      </c>
      <c r="N2017">
        <v>68</v>
      </c>
      <c r="O2017" t="s">
        <v>2817</v>
      </c>
      <c r="P2017" s="16">
        <v>18000000</v>
      </c>
      <c r="Q2017" s="17" t="str">
        <f>IF(AND(Table4[[#This Row],[Age]]&lt;=28,Table4[[#This Row],[Prefered foot]]="left",Table4[[#This Row],[Value]]&lt;10000000),"candidate","rejected")</f>
        <v>rejected</v>
      </c>
      <c r="R2017" s="17" t="str">
        <f>IF(OR(Table4[[#This Row],[Age]]&lt;=21,Table4[[#This Row],[Rating]]&gt;=85,Table4[[#This Row],[Height (cm)]]&gt;=187),"minimum","")</f>
        <v/>
      </c>
    </row>
    <row r="2018" spans="10:18" x14ac:dyDescent="0.25">
      <c r="J2018" t="s">
        <v>1813</v>
      </c>
      <c r="K2018">
        <v>27</v>
      </c>
      <c r="L2018">
        <v>75</v>
      </c>
      <c r="M2018">
        <v>175</v>
      </c>
      <c r="N2018">
        <v>71</v>
      </c>
      <c r="O2018" t="s">
        <v>2816</v>
      </c>
      <c r="P2018" s="16">
        <v>6000000</v>
      </c>
      <c r="Q2018" s="17" t="str">
        <f>IF(AND(Table4[[#This Row],[Age]]&lt;=28,Table4[[#This Row],[Prefered foot]]="left",Table4[[#This Row],[Value]]&lt;10000000),"candidate","rejected")</f>
        <v>rejected</v>
      </c>
      <c r="R2018" s="17" t="str">
        <f>IF(OR(Table4[[#This Row],[Age]]&lt;=21,Table4[[#This Row],[Rating]]&gt;=85,Table4[[#This Row],[Height (cm)]]&gt;=187),"minimum","")</f>
        <v/>
      </c>
    </row>
    <row r="2019" spans="10:18" x14ac:dyDescent="0.25">
      <c r="J2019" t="s">
        <v>1814</v>
      </c>
      <c r="K2019">
        <v>30</v>
      </c>
      <c r="L2019">
        <v>81</v>
      </c>
      <c r="M2019">
        <v>186</v>
      </c>
      <c r="N2019">
        <v>79</v>
      </c>
      <c r="O2019" t="s">
        <v>2816</v>
      </c>
      <c r="P2019" s="16">
        <v>21000000</v>
      </c>
      <c r="Q2019" s="17" t="str">
        <f>IF(AND(Table4[[#This Row],[Age]]&lt;=28,Table4[[#This Row],[Prefered foot]]="left",Table4[[#This Row],[Value]]&lt;10000000),"candidate","rejected")</f>
        <v>rejected</v>
      </c>
      <c r="R2019" s="17" t="str">
        <f>IF(OR(Table4[[#This Row],[Age]]&lt;=21,Table4[[#This Row],[Rating]]&gt;=85,Table4[[#This Row],[Height (cm)]]&gt;=187),"minimum","")</f>
        <v/>
      </c>
    </row>
    <row r="2020" spans="10:18" x14ac:dyDescent="0.25">
      <c r="J2020" t="s">
        <v>1815</v>
      </c>
      <c r="K2020">
        <v>29</v>
      </c>
      <c r="L2020">
        <v>73</v>
      </c>
      <c r="M2020">
        <v>180</v>
      </c>
      <c r="N2020">
        <v>89</v>
      </c>
      <c r="O2020" t="s">
        <v>2816</v>
      </c>
      <c r="P2020" s="16">
        <v>3000000</v>
      </c>
      <c r="Q2020" s="17" t="str">
        <f>IF(AND(Table4[[#This Row],[Age]]&lt;=28,Table4[[#This Row],[Prefered foot]]="left",Table4[[#This Row],[Value]]&lt;10000000),"candidate","rejected")</f>
        <v>rejected</v>
      </c>
      <c r="R2020" s="17" t="str">
        <f>IF(OR(Table4[[#This Row],[Age]]&lt;=21,Table4[[#This Row],[Rating]]&gt;=85,Table4[[#This Row],[Height (cm)]]&gt;=187),"minimum","")</f>
        <v/>
      </c>
    </row>
    <row r="2021" spans="10:18" x14ac:dyDescent="0.25">
      <c r="J2021" t="s">
        <v>1816</v>
      </c>
      <c r="K2021">
        <v>30</v>
      </c>
      <c r="L2021">
        <v>78</v>
      </c>
      <c r="M2021">
        <v>180</v>
      </c>
      <c r="N2021">
        <v>78</v>
      </c>
      <c r="O2021" t="s">
        <v>2817</v>
      </c>
      <c r="P2021" s="16">
        <v>12000000</v>
      </c>
      <c r="Q2021" s="17" t="str">
        <f>IF(AND(Table4[[#This Row],[Age]]&lt;=28,Table4[[#This Row],[Prefered foot]]="left",Table4[[#This Row],[Value]]&lt;10000000),"candidate","rejected")</f>
        <v>rejected</v>
      </c>
      <c r="R2021" s="17" t="str">
        <f>IF(OR(Table4[[#This Row],[Age]]&lt;=21,Table4[[#This Row],[Rating]]&gt;=85,Table4[[#This Row],[Height (cm)]]&gt;=187),"minimum","")</f>
        <v/>
      </c>
    </row>
    <row r="2022" spans="10:18" x14ac:dyDescent="0.25">
      <c r="J2022" t="s">
        <v>1817</v>
      </c>
      <c r="K2022">
        <v>28</v>
      </c>
      <c r="L2022">
        <v>82</v>
      </c>
      <c r="M2022">
        <v>177</v>
      </c>
      <c r="N2022">
        <v>63</v>
      </c>
      <c r="O2022" t="s">
        <v>2816</v>
      </c>
      <c r="P2022" s="16">
        <v>30500000</v>
      </c>
      <c r="Q2022" s="17" t="str">
        <f>IF(AND(Table4[[#This Row],[Age]]&lt;=28,Table4[[#This Row],[Prefered foot]]="left",Table4[[#This Row],[Value]]&lt;10000000),"candidate","rejected")</f>
        <v>rejected</v>
      </c>
      <c r="R2022" s="17" t="str">
        <f>IF(OR(Table4[[#This Row],[Age]]&lt;=21,Table4[[#This Row],[Rating]]&gt;=85,Table4[[#This Row],[Height (cm)]]&gt;=187),"minimum","")</f>
        <v/>
      </c>
    </row>
    <row r="2023" spans="10:18" x14ac:dyDescent="0.25">
      <c r="J2023" t="s">
        <v>1818</v>
      </c>
      <c r="K2023">
        <v>27</v>
      </c>
      <c r="L2023">
        <v>77</v>
      </c>
      <c r="M2023">
        <v>197</v>
      </c>
      <c r="N2023">
        <v>80</v>
      </c>
      <c r="O2023" t="s">
        <v>2817</v>
      </c>
      <c r="P2023" s="16">
        <v>12000000</v>
      </c>
      <c r="Q2023" s="17" t="str">
        <f>IF(AND(Table4[[#This Row],[Age]]&lt;=28,Table4[[#This Row],[Prefered foot]]="left",Table4[[#This Row],[Value]]&lt;10000000),"candidate","rejected")</f>
        <v>rejected</v>
      </c>
      <c r="R2023" s="17" t="str">
        <f>IF(OR(Table4[[#This Row],[Age]]&lt;=21,Table4[[#This Row],[Rating]]&gt;=85,Table4[[#This Row],[Height (cm)]]&gt;=187),"minimum","")</f>
        <v>minimum</v>
      </c>
    </row>
    <row r="2024" spans="10:18" x14ac:dyDescent="0.25">
      <c r="J2024" t="s">
        <v>1500</v>
      </c>
      <c r="K2024">
        <v>27</v>
      </c>
      <c r="L2024">
        <v>78</v>
      </c>
      <c r="M2024">
        <v>187</v>
      </c>
      <c r="N2024">
        <v>81</v>
      </c>
      <c r="O2024" t="s">
        <v>2816</v>
      </c>
      <c r="P2024" s="16">
        <v>14000000</v>
      </c>
      <c r="Q2024" s="17" t="str">
        <f>IF(AND(Table4[[#This Row],[Age]]&lt;=28,Table4[[#This Row],[Prefered foot]]="left",Table4[[#This Row],[Value]]&lt;10000000),"candidate","rejected")</f>
        <v>rejected</v>
      </c>
      <c r="R2024" s="17" t="str">
        <f>IF(OR(Table4[[#This Row],[Age]]&lt;=21,Table4[[#This Row],[Rating]]&gt;=85,Table4[[#This Row],[Height (cm)]]&gt;=187),"minimum","")</f>
        <v>minimum</v>
      </c>
    </row>
    <row r="2025" spans="10:18" x14ac:dyDescent="0.25">
      <c r="J2025" t="s">
        <v>1819</v>
      </c>
      <c r="K2025">
        <v>26</v>
      </c>
      <c r="L2025">
        <v>78</v>
      </c>
      <c r="M2025">
        <v>180</v>
      </c>
      <c r="N2025">
        <v>70</v>
      </c>
      <c r="O2025" t="s">
        <v>2816</v>
      </c>
      <c r="P2025" s="16">
        <v>15500000</v>
      </c>
      <c r="Q2025" s="17" t="str">
        <f>IF(AND(Table4[[#This Row],[Age]]&lt;=28,Table4[[#This Row],[Prefered foot]]="left",Table4[[#This Row],[Value]]&lt;10000000),"candidate","rejected")</f>
        <v>rejected</v>
      </c>
      <c r="R2025" s="17" t="str">
        <f>IF(OR(Table4[[#This Row],[Age]]&lt;=21,Table4[[#This Row],[Rating]]&gt;=85,Table4[[#This Row],[Height (cm)]]&gt;=187),"minimum","")</f>
        <v/>
      </c>
    </row>
    <row r="2026" spans="10:18" x14ac:dyDescent="0.25">
      <c r="J2026" t="s">
        <v>1820</v>
      </c>
      <c r="K2026">
        <v>26</v>
      </c>
      <c r="L2026">
        <v>73</v>
      </c>
      <c r="M2026">
        <v>182</v>
      </c>
      <c r="N2026">
        <v>79</v>
      </c>
      <c r="O2026" t="s">
        <v>2817</v>
      </c>
      <c r="P2026" s="16">
        <v>3200000</v>
      </c>
      <c r="Q2026" s="17" t="str">
        <f>IF(AND(Table4[[#This Row],[Age]]&lt;=28,Table4[[#This Row],[Prefered foot]]="left",Table4[[#This Row],[Value]]&lt;10000000),"candidate","rejected")</f>
        <v>candidate</v>
      </c>
      <c r="R2026" s="17" t="str">
        <f>IF(OR(Table4[[#This Row],[Age]]&lt;=21,Table4[[#This Row],[Rating]]&gt;=85,Table4[[#This Row],[Height (cm)]]&gt;=187),"minimum","")</f>
        <v/>
      </c>
    </row>
    <row r="2027" spans="10:18" x14ac:dyDescent="0.25">
      <c r="J2027" t="s">
        <v>1821</v>
      </c>
      <c r="K2027">
        <v>26</v>
      </c>
      <c r="L2027">
        <v>62</v>
      </c>
      <c r="M2027">
        <v>178</v>
      </c>
      <c r="N2027">
        <v>64</v>
      </c>
      <c r="O2027" t="s">
        <v>2816</v>
      </c>
      <c r="P2027" s="16">
        <v>375000</v>
      </c>
      <c r="Q2027" s="17" t="str">
        <f>IF(AND(Table4[[#This Row],[Age]]&lt;=28,Table4[[#This Row],[Prefered foot]]="left",Table4[[#This Row],[Value]]&lt;10000000),"candidate","rejected")</f>
        <v>rejected</v>
      </c>
      <c r="R2027" s="17" t="str">
        <f>IF(OR(Table4[[#This Row],[Age]]&lt;=21,Table4[[#This Row],[Rating]]&gt;=85,Table4[[#This Row],[Height (cm)]]&gt;=187),"minimum","")</f>
        <v/>
      </c>
    </row>
    <row r="2028" spans="10:18" x14ac:dyDescent="0.25">
      <c r="J2028" t="s">
        <v>1822</v>
      </c>
      <c r="K2028">
        <v>26</v>
      </c>
      <c r="L2028">
        <v>75</v>
      </c>
      <c r="M2028">
        <v>177</v>
      </c>
      <c r="N2028">
        <v>79</v>
      </c>
      <c r="O2028" t="s">
        <v>2816</v>
      </c>
      <c r="P2028" s="16">
        <v>6500000</v>
      </c>
      <c r="Q2028" s="17" t="str">
        <f>IF(AND(Table4[[#This Row],[Age]]&lt;=28,Table4[[#This Row],[Prefered foot]]="left",Table4[[#This Row],[Value]]&lt;10000000),"candidate","rejected")</f>
        <v>rejected</v>
      </c>
      <c r="R2028" s="17" t="str">
        <f>IF(OR(Table4[[#This Row],[Age]]&lt;=21,Table4[[#This Row],[Rating]]&gt;=85,Table4[[#This Row],[Height (cm)]]&gt;=187),"minimum","")</f>
        <v/>
      </c>
    </row>
    <row r="2029" spans="10:18" x14ac:dyDescent="0.25">
      <c r="J2029" t="s">
        <v>1823</v>
      </c>
      <c r="K2029">
        <v>27</v>
      </c>
      <c r="L2029">
        <v>80</v>
      </c>
      <c r="M2029">
        <v>186</v>
      </c>
      <c r="N2029">
        <v>77</v>
      </c>
      <c r="O2029" t="s">
        <v>2816</v>
      </c>
      <c r="P2029" s="16">
        <v>21500000</v>
      </c>
      <c r="Q2029" s="17" t="str">
        <f>IF(AND(Table4[[#This Row],[Age]]&lt;=28,Table4[[#This Row],[Prefered foot]]="left",Table4[[#This Row],[Value]]&lt;10000000),"candidate","rejected")</f>
        <v>rejected</v>
      </c>
      <c r="R2029" s="17" t="str">
        <f>IF(OR(Table4[[#This Row],[Age]]&lt;=21,Table4[[#This Row],[Rating]]&gt;=85,Table4[[#This Row],[Height (cm)]]&gt;=187),"minimum","")</f>
        <v/>
      </c>
    </row>
    <row r="2030" spans="10:18" x14ac:dyDescent="0.25">
      <c r="J2030" t="s">
        <v>1824</v>
      </c>
      <c r="K2030">
        <v>28</v>
      </c>
      <c r="L2030">
        <v>68</v>
      </c>
      <c r="M2030">
        <v>175</v>
      </c>
      <c r="N2030">
        <v>72</v>
      </c>
      <c r="O2030" t="s">
        <v>2816</v>
      </c>
      <c r="P2030" s="16">
        <v>1100000</v>
      </c>
      <c r="Q2030" s="17" t="str">
        <f>IF(AND(Table4[[#This Row],[Age]]&lt;=28,Table4[[#This Row],[Prefered foot]]="left",Table4[[#This Row],[Value]]&lt;10000000),"candidate","rejected")</f>
        <v>rejected</v>
      </c>
      <c r="R2030" s="17" t="str">
        <f>IF(OR(Table4[[#This Row],[Age]]&lt;=21,Table4[[#This Row],[Rating]]&gt;=85,Table4[[#This Row],[Height (cm)]]&gt;=187),"minimum","")</f>
        <v/>
      </c>
    </row>
    <row r="2031" spans="10:18" x14ac:dyDescent="0.25">
      <c r="J2031" t="s">
        <v>1825</v>
      </c>
      <c r="K2031">
        <v>28</v>
      </c>
      <c r="L2031">
        <v>75</v>
      </c>
      <c r="M2031">
        <v>188</v>
      </c>
      <c r="N2031">
        <v>75</v>
      </c>
      <c r="O2031" t="s">
        <v>2816</v>
      </c>
      <c r="P2031" s="16">
        <v>4900000</v>
      </c>
      <c r="Q2031" s="17" t="str">
        <f>IF(AND(Table4[[#This Row],[Age]]&lt;=28,Table4[[#This Row],[Prefered foot]]="left",Table4[[#This Row],[Value]]&lt;10000000),"candidate","rejected")</f>
        <v>rejected</v>
      </c>
      <c r="R2031" s="17" t="str">
        <f>IF(OR(Table4[[#This Row],[Age]]&lt;=21,Table4[[#This Row],[Rating]]&gt;=85,Table4[[#This Row],[Height (cm)]]&gt;=187),"minimum","")</f>
        <v>minimum</v>
      </c>
    </row>
    <row r="2032" spans="10:18" x14ac:dyDescent="0.25">
      <c r="J2032" t="s">
        <v>1826</v>
      </c>
      <c r="K2032">
        <v>28</v>
      </c>
      <c r="L2032">
        <v>74</v>
      </c>
      <c r="M2032">
        <v>185</v>
      </c>
      <c r="N2032">
        <v>81</v>
      </c>
      <c r="O2032" t="s">
        <v>2816</v>
      </c>
      <c r="P2032" s="16">
        <v>0</v>
      </c>
      <c r="Q2032" s="17" t="str">
        <f>IF(AND(Table4[[#This Row],[Age]]&lt;=28,Table4[[#This Row],[Prefered foot]]="left",Table4[[#This Row],[Value]]&lt;10000000),"candidate","rejected")</f>
        <v>rejected</v>
      </c>
      <c r="R2032" s="17" t="str">
        <f>IF(OR(Table4[[#This Row],[Age]]&lt;=21,Table4[[#This Row],[Rating]]&gt;=85,Table4[[#This Row],[Height (cm)]]&gt;=187),"minimum","")</f>
        <v/>
      </c>
    </row>
    <row r="2033" spans="10:18" x14ac:dyDescent="0.25">
      <c r="J2033" t="s">
        <v>1827</v>
      </c>
      <c r="K2033">
        <v>25</v>
      </c>
      <c r="L2033">
        <v>71</v>
      </c>
      <c r="M2033">
        <v>175</v>
      </c>
      <c r="N2033">
        <v>64</v>
      </c>
      <c r="O2033" t="s">
        <v>2817</v>
      </c>
      <c r="P2033" s="16">
        <v>2200000</v>
      </c>
      <c r="Q2033" s="17" t="str">
        <f>IF(AND(Table4[[#This Row],[Age]]&lt;=28,Table4[[#This Row],[Prefered foot]]="left",Table4[[#This Row],[Value]]&lt;10000000),"candidate","rejected")</f>
        <v>candidate</v>
      </c>
      <c r="R2033" s="17" t="str">
        <f>IF(OR(Table4[[#This Row],[Age]]&lt;=21,Table4[[#This Row],[Rating]]&gt;=85,Table4[[#This Row],[Height (cm)]]&gt;=187),"minimum","")</f>
        <v/>
      </c>
    </row>
    <row r="2034" spans="10:18" x14ac:dyDescent="0.25">
      <c r="J2034" t="s">
        <v>1828</v>
      </c>
      <c r="K2034">
        <v>30</v>
      </c>
      <c r="L2034">
        <v>80</v>
      </c>
      <c r="M2034">
        <v>192</v>
      </c>
      <c r="N2034">
        <v>85</v>
      </c>
      <c r="O2034" t="s">
        <v>2816</v>
      </c>
      <c r="P2034" s="16">
        <v>14000000</v>
      </c>
      <c r="Q2034" s="17" t="str">
        <f>IF(AND(Table4[[#This Row],[Age]]&lt;=28,Table4[[#This Row],[Prefered foot]]="left",Table4[[#This Row],[Value]]&lt;10000000),"candidate","rejected")</f>
        <v>rejected</v>
      </c>
      <c r="R2034" s="17" t="str">
        <f>IF(OR(Table4[[#This Row],[Age]]&lt;=21,Table4[[#This Row],[Rating]]&gt;=85,Table4[[#This Row],[Height (cm)]]&gt;=187),"minimum","")</f>
        <v>minimum</v>
      </c>
    </row>
    <row r="2035" spans="10:18" x14ac:dyDescent="0.25">
      <c r="J2035" t="s">
        <v>1829</v>
      </c>
      <c r="K2035">
        <v>25</v>
      </c>
      <c r="L2035">
        <v>78</v>
      </c>
      <c r="M2035">
        <v>167</v>
      </c>
      <c r="N2035">
        <v>58</v>
      </c>
      <c r="O2035" t="s">
        <v>2816</v>
      </c>
      <c r="P2035" s="16">
        <v>18500000</v>
      </c>
      <c r="Q2035" s="17" t="str">
        <f>IF(AND(Table4[[#This Row],[Age]]&lt;=28,Table4[[#This Row],[Prefered foot]]="left",Table4[[#This Row],[Value]]&lt;10000000),"candidate","rejected")</f>
        <v>rejected</v>
      </c>
      <c r="R2035" s="17" t="str">
        <f>IF(OR(Table4[[#This Row],[Age]]&lt;=21,Table4[[#This Row],[Rating]]&gt;=85,Table4[[#This Row],[Height (cm)]]&gt;=187),"minimum","")</f>
        <v/>
      </c>
    </row>
    <row r="2036" spans="10:18" x14ac:dyDescent="0.25">
      <c r="J2036" t="s">
        <v>1830</v>
      </c>
      <c r="K2036">
        <v>30</v>
      </c>
      <c r="L2036">
        <v>80</v>
      </c>
      <c r="M2036">
        <v>185</v>
      </c>
      <c r="N2036">
        <v>81</v>
      </c>
      <c r="O2036" t="s">
        <v>2816</v>
      </c>
      <c r="P2036" s="16">
        <v>18000000</v>
      </c>
      <c r="Q2036" s="17" t="str">
        <f>IF(AND(Table4[[#This Row],[Age]]&lt;=28,Table4[[#This Row],[Prefered foot]]="left",Table4[[#This Row],[Value]]&lt;10000000),"candidate","rejected")</f>
        <v>rejected</v>
      </c>
      <c r="R2036" s="17" t="str">
        <f>IF(OR(Table4[[#This Row],[Age]]&lt;=21,Table4[[#This Row],[Rating]]&gt;=85,Table4[[#This Row],[Height (cm)]]&gt;=187),"minimum","")</f>
        <v/>
      </c>
    </row>
    <row r="2037" spans="10:18" x14ac:dyDescent="0.25">
      <c r="J2037" t="s">
        <v>1831</v>
      </c>
      <c r="K2037">
        <v>26</v>
      </c>
      <c r="L2037">
        <v>77</v>
      </c>
      <c r="M2037">
        <v>172</v>
      </c>
      <c r="N2037">
        <v>68</v>
      </c>
      <c r="O2037" t="s">
        <v>2816</v>
      </c>
      <c r="P2037" s="16">
        <v>11500000</v>
      </c>
      <c r="Q2037" s="17" t="str">
        <f>IF(AND(Table4[[#This Row],[Age]]&lt;=28,Table4[[#This Row],[Prefered foot]]="left",Table4[[#This Row],[Value]]&lt;10000000),"candidate","rejected")</f>
        <v>rejected</v>
      </c>
      <c r="R2037" s="17" t="str">
        <f>IF(OR(Table4[[#This Row],[Age]]&lt;=21,Table4[[#This Row],[Rating]]&gt;=85,Table4[[#This Row],[Height (cm)]]&gt;=187),"minimum","")</f>
        <v/>
      </c>
    </row>
    <row r="2038" spans="10:18" x14ac:dyDescent="0.25">
      <c r="J2038" t="s">
        <v>1832</v>
      </c>
      <c r="K2038">
        <v>27</v>
      </c>
      <c r="L2038">
        <v>72</v>
      </c>
      <c r="M2038">
        <v>175</v>
      </c>
      <c r="N2038">
        <v>62</v>
      </c>
      <c r="O2038" t="s">
        <v>2816</v>
      </c>
      <c r="P2038" s="16">
        <v>2700000</v>
      </c>
      <c r="Q2038" s="17" t="str">
        <f>IF(AND(Table4[[#This Row],[Age]]&lt;=28,Table4[[#This Row],[Prefered foot]]="left",Table4[[#This Row],[Value]]&lt;10000000),"candidate","rejected")</f>
        <v>rejected</v>
      </c>
      <c r="R2038" s="17" t="str">
        <f>IF(OR(Table4[[#This Row],[Age]]&lt;=21,Table4[[#This Row],[Rating]]&gt;=85,Table4[[#This Row],[Height (cm)]]&gt;=187),"minimum","")</f>
        <v/>
      </c>
    </row>
    <row r="2039" spans="10:18" x14ac:dyDescent="0.25">
      <c r="J2039" t="s">
        <v>1409</v>
      </c>
      <c r="K2039">
        <v>27</v>
      </c>
      <c r="L2039">
        <v>76</v>
      </c>
      <c r="M2039">
        <v>169</v>
      </c>
      <c r="N2039">
        <v>63</v>
      </c>
      <c r="O2039" t="s">
        <v>2816</v>
      </c>
      <c r="P2039" s="16">
        <v>8000000</v>
      </c>
      <c r="Q2039" s="17" t="str">
        <f>IF(AND(Table4[[#This Row],[Age]]&lt;=28,Table4[[#This Row],[Prefered foot]]="left",Table4[[#This Row],[Value]]&lt;10000000),"candidate","rejected")</f>
        <v>rejected</v>
      </c>
      <c r="R2039" s="17" t="str">
        <f>IF(OR(Table4[[#This Row],[Age]]&lt;=21,Table4[[#This Row],[Rating]]&gt;=85,Table4[[#This Row],[Height (cm)]]&gt;=187),"minimum","")</f>
        <v/>
      </c>
    </row>
    <row r="2040" spans="10:18" x14ac:dyDescent="0.25">
      <c r="J2040" t="s">
        <v>1833</v>
      </c>
      <c r="K2040">
        <v>26</v>
      </c>
      <c r="L2040">
        <v>78</v>
      </c>
      <c r="M2040">
        <v>187</v>
      </c>
      <c r="N2040">
        <v>71</v>
      </c>
      <c r="O2040" t="s">
        <v>2816</v>
      </c>
      <c r="P2040" s="16">
        <v>16500000</v>
      </c>
      <c r="Q2040" s="17" t="str">
        <f>IF(AND(Table4[[#This Row],[Age]]&lt;=28,Table4[[#This Row],[Prefered foot]]="left",Table4[[#This Row],[Value]]&lt;10000000),"candidate","rejected")</f>
        <v>rejected</v>
      </c>
      <c r="R2040" s="17" t="str">
        <f>IF(OR(Table4[[#This Row],[Age]]&lt;=21,Table4[[#This Row],[Rating]]&gt;=85,Table4[[#This Row],[Height (cm)]]&gt;=187),"minimum","")</f>
        <v>minimum</v>
      </c>
    </row>
    <row r="2041" spans="10:18" x14ac:dyDescent="0.25">
      <c r="J2041" t="s">
        <v>1834</v>
      </c>
      <c r="K2041">
        <v>26</v>
      </c>
      <c r="L2041">
        <v>77</v>
      </c>
      <c r="M2041">
        <v>180</v>
      </c>
      <c r="N2041">
        <v>75</v>
      </c>
      <c r="O2041" t="s">
        <v>2816</v>
      </c>
      <c r="P2041" s="16">
        <v>12500000</v>
      </c>
      <c r="Q2041" s="17" t="str">
        <f>IF(AND(Table4[[#This Row],[Age]]&lt;=28,Table4[[#This Row],[Prefered foot]]="left",Table4[[#This Row],[Value]]&lt;10000000),"candidate","rejected")</f>
        <v>rejected</v>
      </c>
      <c r="R2041" s="17" t="str">
        <f>IF(OR(Table4[[#This Row],[Age]]&lt;=21,Table4[[#This Row],[Rating]]&gt;=85,Table4[[#This Row],[Height (cm)]]&gt;=187),"minimum","")</f>
        <v/>
      </c>
    </row>
    <row r="2042" spans="10:18" x14ac:dyDescent="0.25">
      <c r="J2042" t="s">
        <v>1835</v>
      </c>
      <c r="K2042">
        <v>34</v>
      </c>
      <c r="L2042">
        <v>73</v>
      </c>
      <c r="M2042">
        <v>189</v>
      </c>
      <c r="N2042">
        <v>75</v>
      </c>
      <c r="O2042" t="s">
        <v>2816</v>
      </c>
      <c r="P2042" s="16">
        <v>1000000</v>
      </c>
      <c r="Q2042" s="17" t="str">
        <f>IF(AND(Table4[[#This Row],[Age]]&lt;=28,Table4[[#This Row],[Prefered foot]]="left",Table4[[#This Row],[Value]]&lt;10000000),"candidate","rejected")</f>
        <v>rejected</v>
      </c>
      <c r="R2042" s="17" t="str">
        <f>IF(OR(Table4[[#This Row],[Age]]&lt;=21,Table4[[#This Row],[Rating]]&gt;=85,Table4[[#This Row],[Height (cm)]]&gt;=187),"minimum","")</f>
        <v>minimum</v>
      </c>
    </row>
    <row r="2043" spans="10:18" x14ac:dyDescent="0.25">
      <c r="J2043" t="s">
        <v>1836</v>
      </c>
      <c r="K2043">
        <v>39</v>
      </c>
      <c r="L2043">
        <v>71</v>
      </c>
      <c r="M2043">
        <v>185</v>
      </c>
      <c r="N2043">
        <v>82</v>
      </c>
      <c r="O2043" t="s">
        <v>2816</v>
      </c>
      <c r="P2043" s="16">
        <v>210000</v>
      </c>
      <c r="Q2043" s="17" t="str">
        <f>IF(AND(Table4[[#This Row],[Age]]&lt;=28,Table4[[#This Row],[Prefered foot]]="left",Table4[[#This Row],[Value]]&lt;10000000),"candidate","rejected")</f>
        <v>rejected</v>
      </c>
      <c r="R2043" s="17" t="str">
        <f>IF(OR(Table4[[#This Row],[Age]]&lt;=21,Table4[[#This Row],[Rating]]&gt;=85,Table4[[#This Row],[Height (cm)]]&gt;=187),"minimum","")</f>
        <v/>
      </c>
    </row>
    <row r="2044" spans="10:18" x14ac:dyDescent="0.25">
      <c r="J2044" t="s">
        <v>1837</v>
      </c>
      <c r="K2044">
        <v>35</v>
      </c>
      <c r="L2044">
        <v>76</v>
      </c>
      <c r="M2044">
        <v>178</v>
      </c>
      <c r="N2044">
        <v>73</v>
      </c>
      <c r="O2044" t="s">
        <v>2816</v>
      </c>
      <c r="P2044" s="16">
        <v>3100000</v>
      </c>
      <c r="Q2044" s="17" t="str">
        <f>IF(AND(Table4[[#This Row],[Age]]&lt;=28,Table4[[#This Row],[Prefered foot]]="left",Table4[[#This Row],[Value]]&lt;10000000),"candidate","rejected")</f>
        <v>rejected</v>
      </c>
      <c r="R2044" s="17" t="str">
        <f>IF(OR(Table4[[#This Row],[Age]]&lt;=21,Table4[[#This Row],[Rating]]&gt;=85,Table4[[#This Row],[Height (cm)]]&gt;=187),"minimum","")</f>
        <v/>
      </c>
    </row>
    <row r="2045" spans="10:18" x14ac:dyDescent="0.25">
      <c r="J2045" t="s">
        <v>1838</v>
      </c>
      <c r="K2045">
        <v>34</v>
      </c>
      <c r="L2045">
        <v>77</v>
      </c>
      <c r="M2045">
        <v>186</v>
      </c>
      <c r="N2045">
        <v>80</v>
      </c>
      <c r="O2045" t="s">
        <v>2816</v>
      </c>
      <c r="P2045" s="16">
        <v>4900000</v>
      </c>
      <c r="Q2045" s="17" t="str">
        <f>IF(AND(Table4[[#This Row],[Age]]&lt;=28,Table4[[#This Row],[Prefered foot]]="left",Table4[[#This Row],[Value]]&lt;10000000),"candidate","rejected")</f>
        <v>rejected</v>
      </c>
      <c r="R2045" s="17" t="str">
        <f>IF(OR(Table4[[#This Row],[Age]]&lt;=21,Table4[[#This Row],[Rating]]&gt;=85,Table4[[#This Row],[Height (cm)]]&gt;=187),"minimum","")</f>
        <v/>
      </c>
    </row>
    <row r="2046" spans="10:18" x14ac:dyDescent="0.25">
      <c r="J2046" t="s">
        <v>1839</v>
      </c>
      <c r="K2046">
        <v>33</v>
      </c>
      <c r="L2046">
        <v>69</v>
      </c>
      <c r="M2046">
        <v>175</v>
      </c>
      <c r="N2046">
        <v>74</v>
      </c>
      <c r="O2046" t="s">
        <v>2816</v>
      </c>
      <c r="P2046" s="16">
        <v>875000</v>
      </c>
      <c r="Q2046" s="17" t="str">
        <f>IF(AND(Table4[[#This Row],[Age]]&lt;=28,Table4[[#This Row],[Prefered foot]]="left",Table4[[#This Row],[Value]]&lt;10000000),"candidate","rejected")</f>
        <v>rejected</v>
      </c>
      <c r="R2046" s="17" t="str">
        <f>IF(OR(Table4[[#This Row],[Age]]&lt;=21,Table4[[#This Row],[Rating]]&gt;=85,Table4[[#This Row],[Height (cm)]]&gt;=187),"minimum","")</f>
        <v/>
      </c>
    </row>
    <row r="2047" spans="10:18" x14ac:dyDescent="0.25">
      <c r="J2047" t="s">
        <v>1840</v>
      </c>
      <c r="K2047">
        <v>33</v>
      </c>
      <c r="L2047">
        <v>73</v>
      </c>
      <c r="M2047">
        <v>187</v>
      </c>
      <c r="N2047">
        <v>90</v>
      </c>
      <c r="O2047" t="s">
        <v>2816</v>
      </c>
      <c r="P2047" s="16">
        <v>1900000</v>
      </c>
      <c r="Q2047" s="17" t="str">
        <f>IF(AND(Table4[[#This Row],[Age]]&lt;=28,Table4[[#This Row],[Prefered foot]]="left",Table4[[#This Row],[Value]]&lt;10000000),"candidate","rejected")</f>
        <v>rejected</v>
      </c>
      <c r="R2047" s="17" t="str">
        <f>IF(OR(Table4[[#This Row],[Age]]&lt;=21,Table4[[#This Row],[Rating]]&gt;=85,Table4[[#This Row],[Height (cm)]]&gt;=187),"minimum","")</f>
        <v>minimum</v>
      </c>
    </row>
    <row r="2048" spans="10:18" x14ac:dyDescent="0.25">
      <c r="J2048" t="s">
        <v>1841</v>
      </c>
      <c r="K2048">
        <v>36</v>
      </c>
      <c r="L2048">
        <v>79</v>
      </c>
      <c r="M2048">
        <v>190</v>
      </c>
      <c r="N2048">
        <v>85</v>
      </c>
      <c r="O2048" t="s">
        <v>2816</v>
      </c>
      <c r="P2048" s="16">
        <v>3100000</v>
      </c>
      <c r="Q2048" s="17" t="str">
        <f>IF(AND(Table4[[#This Row],[Age]]&lt;=28,Table4[[#This Row],[Prefered foot]]="left",Table4[[#This Row],[Value]]&lt;10000000),"candidate","rejected")</f>
        <v>rejected</v>
      </c>
      <c r="R2048" s="17" t="str">
        <f>IF(OR(Table4[[#This Row],[Age]]&lt;=21,Table4[[#This Row],[Rating]]&gt;=85,Table4[[#This Row],[Height (cm)]]&gt;=187),"minimum","")</f>
        <v>minimum</v>
      </c>
    </row>
    <row r="2049" spans="10:18" x14ac:dyDescent="0.25">
      <c r="J2049" t="s">
        <v>1842</v>
      </c>
      <c r="K2049">
        <v>35</v>
      </c>
      <c r="L2049">
        <v>77</v>
      </c>
      <c r="M2049">
        <v>187</v>
      </c>
      <c r="N2049">
        <v>81</v>
      </c>
      <c r="O2049" t="s">
        <v>2817</v>
      </c>
      <c r="P2049" s="16">
        <v>3200000</v>
      </c>
      <c r="Q2049" s="17" t="str">
        <f>IF(AND(Table4[[#This Row],[Age]]&lt;=28,Table4[[#This Row],[Prefered foot]]="left",Table4[[#This Row],[Value]]&lt;10000000),"candidate","rejected")</f>
        <v>rejected</v>
      </c>
      <c r="R2049" s="17" t="str">
        <f>IF(OR(Table4[[#This Row],[Age]]&lt;=21,Table4[[#This Row],[Rating]]&gt;=85,Table4[[#This Row],[Height (cm)]]&gt;=187),"minimum","")</f>
        <v>minimum</v>
      </c>
    </row>
    <row r="2050" spans="10:18" x14ac:dyDescent="0.25">
      <c r="J2050" t="s">
        <v>1843</v>
      </c>
      <c r="K2050">
        <v>33</v>
      </c>
      <c r="L2050">
        <v>86</v>
      </c>
      <c r="M2050">
        <v>196</v>
      </c>
      <c r="N2050">
        <v>90</v>
      </c>
      <c r="O2050" t="s">
        <v>2816</v>
      </c>
      <c r="P2050" s="16">
        <v>22000000</v>
      </c>
      <c r="Q2050" s="17" t="str">
        <f>IF(AND(Table4[[#This Row],[Age]]&lt;=28,Table4[[#This Row],[Prefered foot]]="left",Table4[[#This Row],[Value]]&lt;10000000),"candidate","rejected")</f>
        <v>rejected</v>
      </c>
      <c r="R2050" s="17" t="str">
        <f>IF(OR(Table4[[#This Row],[Age]]&lt;=21,Table4[[#This Row],[Rating]]&gt;=85,Table4[[#This Row],[Height (cm)]]&gt;=187),"minimum","")</f>
        <v>minimum</v>
      </c>
    </row>
    <row r="2051" spans="10:18" x14ac:dyDescent="0.25">
      <c r="J2051" t="s">
        <v>1844</v>
      </c>
      <c r="K2051">
        <v>32</v>
      </c>
      <c r="L2051">
        <v>79</v>
      </c>
      <c r="M2051">
        <v>185</v>
      </c>
      <c r="N2051">
        <v>75</v>
      </c>
      <c r="O2051" t="s">
        <v>2816</v>
      </c>
      <c r="P2051" s="16">
        <v>11500000</v>
      </c>
      <c r="Q2051" s="17" t="str">
        <f>IF(AND(Table4[[#This Row],[Age]]&lt;=28,Table4[[#This Row],[Prefered foot]]="left",Table4[[#This Row],[Value]]&lt;10000000),"candidate","rejected")</f>
        <v>rejected</v>
      </c>
      <c r="R2051" s="17" t="str">
        <f>IF(OR(Table4[[#This Row],[Age]]&lt;=21,Table4[[#This Row],[Rating]]&gt;=85,Table4[[#This Row],[Height (cm)]]&gt;=187),"minimum","")</f>
        <v/>
      </c>
    </row>
    <row r="2052" spans="10:18" x14ac:dyDescent="0.25">
      <c r="J2052" t="s">
        <v>1026</v>
      </c>
      <c r="K2052">
        <v>32</v>
      </c>
      <c r="L2052">
        <v>83</v>
      </c>
      <c r="M2052">
        <v>189</v>
      </c>
      <c r="N2052">
        <v>84</v>
      </c>
      <c r="O2052" t="s">
        <v>2816</v>
      </c>
      <c r="P2052" s="16">
        <v>18000000</v>
      </c>
      <c r="Q2052" s="17" t="str">
        <f>IF(AND(Table4[[#This Row],[Age]]&lt;=28,Table4[[#This Row],[Prefered foot]]="left",Table4[[#This Row],[Value]]&lt;10000000),"candidate","rejected")</f>
        <v>rejected</v>
      </c>
      <c r="R2052" s="17" t="str">
        <f>IF(OR(Table4[[#This Row],[Age]]&lt;=21,Table4[[#This Row],[Rating]]&gt;=85,Table4[[#This Row],[Height (cm)]]&gt;=187),"minimum","")</f>
        <v>minimum</v>
      </c>
    </row>
    <row r="2053" spans="10:18" x14ac:dyDescent="0.25">
      <c r="J2053" t="s">
        <v>1845</v>
      </c>
      <c r="K2053">
        <v>34</v>
      </c>
      <c r="L2053">
        <v>70</v>
      </c>
      <c r="M2053">
        <v>185</v>
      </c>
      <c r="N2053">
        <v>84</v>
      </c>
      <c r="O2053" t="s">
        <v>2816</v>
      </c>
      <c r="P2053" s="16">
        <v>750000</v>
      </c>
      <c r="Q2053" s="17" t="str">
        <f>IF(AND(Table4[[#This Row],[Age]]&lt;=28,Table4[[#This Row],[Prefered foot]]="left",Table4[[#This Row],[Value]]&lt;10000000),"candidate","rejected")</f>
        <v>rejected</v>
      </c>
      <c r="R2053" s="17" t="str">
        <f>IF(OR(Table4[[#This Row],[Age]]&lt;=21,Table4[[#This Row],[Rating]]&gt;=85,Table4[[#This Row],[Height (cm)]]&gt;=187),"minimum","")</f>
        <v/>
      </c>
    </row>
    <row r="2054" spans="10:18" x14ac:dyDescent="0.25">
      <c r="J2054" t="s">
        <v>1846</v>
      </c>
      <c r="K2054">
        <v>30</v>
      </c>
      <c r="L2054">
        <v>79</v>
      </c>
      <c r="M2054">
        <v>170</v>
      </c>
      <c r="N2054">
        <v>66</v>
      </c>
      <c r="O2054" t="s">
        <v>2816</v>
      </c>
      <c r="P2054" s="16">
        <v>17000000</v>
      </c>
      <c r="Q2054" s="17" t="str">
        <f>IF(AND(Table4[[#This Row],[Age]]&lt;=28,Table4[[#This Row],[Prefered foot]]="left",Table4[[#This Row],[Value]]&lt;10000000),"candidate","rejected")</f>
        <v>rejected</v>
      </c>
      <c r="R2054" s="17" t="str">
        <f>IF(OR(Table4[[#This Row],[Age]]&lt;=21,Table4[[#This Row],[Rating]]&gt;=85,Table4[[#This Row],[Height (cm)]]&gt;=187),"minimum","")</f>
        <v/>
      </c>
    </row>
    <row r="2055" spans="10:18" x14ac:dyDescent="0.25">
      <c r="J2055" t="s">
        <v>1847</v>
      </c>
      <c r="K2055">
        <v>36</v>
      </c>
      <c r="L2055">
        <v>78</v>
      </c>
      <c r="M2055">
        <v>190</v>
      </c>
      <c r="N2055">
        <v>80</v>
      </c>
      <c r="O2055" t="s">
        <v>2816</v>
      </c>
      <c r="P2055" s="16">
        <v>1600000</v>
      </c>
      <c r="Q2055" s="17" t="str">
        <f>IF(AND(Table4[[#This Row],[Age]]&lt;=28,Table4[[#This Row],[Prefered foot]]="left",Table4[[#This Row],[Value]]&lt;10000000),"candidate","rejected")</f>
        <v>rejected</v>
      </c>
      <c r="R2055" s="17" t="str">
        <f>IF(OR(Table4[[#This Row],[Age]]&lt;=21,Table4[[#This Row],[Rating]]&gt;=85,Table4[[#This Row],[Height (cm)]]&gt;=187),"minimum","")</f>
        <v>minimum</v>
      </c>
    </row>
    <row r="2056" spans="10:18" x14ac:dyDescent="0.25">
      <c r="J2056" t="s">
        <v>1848</v>
      </c>
      <c r="K2056">
        <v>32</v>
      </c>
      <c r="L2056">
        <v>82</v>
      </c>
      <c r="M2056">
        <v>176</v>
      </c>
      <c r="N2056">
        <v>65</v>
      </c>
      <c r="O2056" t="s">
        <v>2817</v>
      </c>
      <c r="P2056" s="16">
        <v>0</v>
      </c>
      <c r="Q2056" s="17" t="str">
        <f>IF(AND(Table4[[#This Row],[Age]]&lt;=28,Table4[[#This Row],[Prefered foot]]="left",Table4[[#This Row],[Value]]&lt;10000000),"candidate","rejected")</f>
        <v>rejected</v>
      </c>
      <c r="R2056" s="17" t="str">
        <f>IF(OR(Table4[[#This Row],[Age]]&lt;=21,Table4[[#This Row],[Rating]]&gt;=85,Table4[[#This Row],[Height (cm)]]&gt;=187),"minimum","")</f>
        <v/>
      </c>
    </row>
    <row r="2057" spans="10:18" x14ac:dyDescent="0.25">
      <c r="J2057" t="s">
        <v>1849</v>
      </c>
      <c r="K2057">
        <v>30</v>
      </c>
      <c r="L2057">
        <v>79</v>
      </c>
      <c r="M2057">
        <v>178</v>
      </c>
      <c r="N2057">
        <v>73</v>
      </c>
      <c r="O2057" t="s">
        <v>2816</v>
      </c>
      <c r="P2057" s="16">
        <v>17000000</v>
      </c>
      <c r="Q2057" s="17" t="str">
        <f>IF(AND(Table4[[#This Row],[Age]]&lt;=28,Table4[[#This Row],[Prefered foot]]="left",Table4[[#This Row],[Value]]&lt;10000000),"candidate","rejected")</f>
        <v>rejected</v>
      </c>
      <c r="R2057" s="17" t="str">
        <f>IF(OR(Table4[[#This Row],[Age]]&lt;=21,Table4[[#This Row],[Rating]]&gt;=85,Table4[[#This Row],[Height (cm)]]&gt;=187),"minimum","")</f>
        <v/>
      </c>
    </row>
    <row r="2058" spans="10:18" x14ac:dyDescent="0.25">
      <c r="J2058" t="s">
        <v>1850</v>
      </c>
      <c r="K2058">
        <v>32</v>
      </c>
      <c r="L2058">
        <v>72</v>
      </c>
      <c r="M2058">
        <v>179</v>
      </c>
      <c r="N2058">
        <v>77</v>
      </c>
      <c r="O2058" t="s">
        <v>2817</v>
      </c>
      <c r="P2058" s="16">
        <v>1900000</v>
      </c>
      <c r="Q2058" s="17" t="str">
        <f>IF(AND(Table4[[#This Row],[Age]]&lt;=28,Table4[[#This Row],[Prefered foot]]="left",Table4[[#This Row],[Value]]&lt;10000000),"candidate","rejected")</f>
        <v>rejected</v>
      </c>
      <c r="R2058" s="17" t="str">
        <f>IF(OR(Table4[[#This Row],[Age]]&lt;=21,Table4[[#This Row],[Rating]]&gt;=85,Table4[[#This Row],[Height (cm)]]&gt;=187),"minimum","")</f>
        <v/>
      </c>
    </row>
    <row r="2059" spans="10:18" x14ac:dyDescent="0.25">
      <c r="J2059" t="s">
        <v>1851</v>
      </c>
      <c r="K2059">
        <v>32</v>
      </c>
      <c r="L2059">
        <v>78</v>
      </c>
      <c r="M2059">
        <v>188</v>
      </c>
      <c r="N2059">
        <v>84</v>
      </c>
      <c r="O2059" t="s">
        <v>2817</v>
      </c>
      <c r="P2059" s="16">
        <v>9500000</v>
      </c>
      <c r="Q2059" s="17" t="str">
        <f>IF(AND(Table4[[#This Row],[Age]]&lt;=28,Table4[[#This Row],[Prefered foot]]="left",Table4[[#This Row],[Value]]&lt;10000000),"candidate","rejected")</f>
        <v>rejected</v>
      </c>
      <c r="R2059" s="17" t="str">
        <f>IF(OR(Table4[[#This Row],[Age]]&lt;=21,Table4[[#This Row],[Rating]]&gt;=85,Table4[[#This Row],[Height (cm)]]&gt;=187),"minimum","")</f>
        <v>minimum</v>
      </c>
    </row>
    <row r="2060" spans="10:18" x14ac:dyDescent="0.25">
      <c r="J2060" t="s">
        <v>1852</v>
      </c>
      <c r="K2060">
        <v>32</v>
      </c>
      <c r="L2060">
        <v>72</v>
      </c>
      <c r="M2060">
        <v>185</v>
      </c>
      <c r="N2060">
        <v>82</v>
      </c>
      <c r="O2060" t="s">
        <v>2816</v>
      </c>
      <c r="P2060" s="16">
        <v>1500000</v>
      </c>
      <c r="Q2060" s="17" t="str">
        <f>IF(AND(Table4[[#This Row],[Age]]&lt;=28,Table4[[#This Row],[Prefered foot]]="left",Table4[[#This Row],[Value]]&lt;10000000),"candidate","rejected")</f>
        <v>rejected</v>
      </c>
      <c r="R2060" s="17" t="str">
        <f>IF(OR(Table4[[#This Row],[Age]]&lt;=21,Table4[[#This Row],[Rating]]&gt;=85,Table4[[#This Row],[Height (cm)]]&gt;=187),"minimum","")</f>
        <v/>
      </c>
    </row>
    <row r="2061" spans="10:18" x14ac:dyDescent="0.25">
      <c r="J2061" t="s">
        <v>1853</v>
      </c>
      <c r="K2061">
        <v>28</v>
      </c>
      <c r="L2061">
        <v>77</v>
      </c>
      <c r="M2061">
        <v>183</v>
      </c>
      <c r="N2061">
        <v>71</v>
      </c>
      <c r="O2061" t="s">
        <v>2816</v>
      </c>
      <c r="P2061" s="16">
        <v>9000000</v>
      </c>
      <c r="Q2061" s="17" t="str">
        <f>IF(AND(Table4[[#This Row],[Age]]&lt;=28,Table4[[#This Row],[Prefered foot]]="left",Table4[[#This Row],[Value]]&lt;10000000),"candidate","rejected")</f>
        <v>rejected</v>
      </c>
      <c r="R2061" s="17" t="str">
        <f>IF(OR(Table4[[#This Row],[Age]]&lt;=21,Table4[[#This Row],[Rating]]&gt;=85,Table4[[#This Row],[Height (cm)]]&gt;=187),"minimum","")</f>
        <v/>
      </c>
    </row>
    <row r="2062" spans="10:18" x14ac:dyDescent="0.25">
      <c r="J2062" t="s">
        <v>1854</v>
      </c>
      <c r="K2062">
        <v>33</v>
      </c>
      <c r="L2062">
        <v>78</v>
      </c>
      <c r="M2062">
        <v>190</v>
      </c>
      <c r="N2062">
        <v>84</v>
      </c>
      <c r="O2062" t="s">
        <v>2816</v>
      </c>
      <c r="P2062" s="16">
        <v>4600000</v>
      </c>
      <c r="Q2062" s="17" t="str">
        <f>IF(AND(Table4[[#This Row],[Age]]&lt;=28,Table4[[#This Row],[Prefered foot]]="left",Table4[[#This Row],[Value]]&lt;10000000),"candidate","rejected")</f>
        <v>rejected</v>
      </c>
      <c r="R2062" s="17" t="str">
        <f>IF(OR(Table4[[#This Row],[Age]]&lt;=21,Table4[[#This Row],[Rating]]&gt;=85,Table4[[#This Row],[Height (cm)]]&gt;=187),"minimum","")</f>
        <v>minimum</v>
      </c>
    </row>
    <row r="2063" spans="10:18" x14ac:dyDescent="0.25">
      <c r="J2063" t="s">
        <v>1855</v>
      </c>
      <c r="K2063">
        <v>30</v>
      </c>
      <c r="L2063">
        <v>76</v>
      </c>
      <c r="M2063">
        <v>178</v>
      </c>
      <c r="N2063">
        <v>73</v>
      </c>
      <c r="O2063" t="s">
        <v>2816</v>
      </c>
      <c r="P2063" s="16">
        <v>7500000</v>
      </c>
      <c r="Q2063" s="17" t="str">
        <f>IF(AND(Table4[[#This Row],[Age]]&lt;=28,Table4[[#This Row],[Prefered foot]]="left",Table4[[#This Row],[Value]]&lt;10000000),"candidate","rejected")</f>
        <v>rejected</v>
      </c>
      <c r="R2063" s="17" t="str">
        <f>IF(OR(Table4[[#This Row],[Age]]&lt;=21,Table4[[#This Row],[Rating]]&gt;=85,Table4[[#This Row],[Height (cm)]]&gt;=187),"minimum","")</f>
        <v/>
      </c>
    </row>
    <row r="2064" spans="10:18" x14ac:dyDescent="0.25">
      <c r="J2064" t="s">
        <v>1856</v>
      </c>
      <c r="K2064">
        <v>29</v>
      </c>
      <c r="L2064">
        <v>75</v>
      </c>
      <c r="M2064">
        <v>188</v>
      </c>
      <c r="N2064">
        <v>79</v>
      </c>
      <c r="O2064" t="s">
        <v>2816</v>
      </c>
      <c r="P2064" s="16">
        <v>7500000</v>
      </c>
      <c r="Q2064" s="17" t="str">
        <f>IF(AND(Table4[[#This Row],[Age]]&lt;=28,Table4[[#This Row],[Prefered foot]]="left",Table4[[#This Row],[Value]]&lt;10000000),"candidate","rejected")</f>
        <v>rejected</v>
      </c>
      <c r="R2064" s="17" t="str">
        <f>IF(OR(Table4[[#This Row],[Age]]&lt;=21,Table4[[#This Row],[Rating]]&gt;=85,Table4[[#This Row],[Height (cm)]]&gt;=187),"minimum","")</f>
        <v>minimum</v>
      </c>
    </row>
    <row r="2065" spans="10:18" x14ac:dyDescent="0.25">
      <c r="J2065" t="s">
        <v>1857</v>
      </c>
      <c r="K2065">
        <v>31</v>
      </c>
      <c r="L2065">
        <v>78</v>
      </c>
      <c r="M2065">
        <v>198</v>
      </c>
      <c r="N2065">
        <v>87</v>
      </c>
      <c r="O2065" t="s">
        <v>2817</v>
      </c>
      <c r="P2065" s="16">
        <v>9500000</v>
      </c>
      <c r="Q2065" s="17" t="str">
        <f>IF(AND(Table4[[#This Row],[Age]]&lt;=28,Table4[[#This Row],[Prefered foot]]="left",Table4[[#This Row],[Value]]&lt;10000000),"candidate","rejected")</f>
        <v>rejected</v>
      </c>
      <c r="R2065" s="17" t="str">
        <f>IF(OR(Table4[[#This Row],[Age]]&lt;=21,Table4[[#This Row],[Rating]]&gt;=85,Table4[[#This Row],[Height (cm)]]&gt;=187),"minimum","")</f>
        <v>minimum</v>
      </c>
    </row>
    <row r="2066" spans="10:18" x14ac:dyDescent="0.25">
      <c r="J2066" t="s">
        <v>1858</v>
      </c>
      <c r="K2066">
        <v>29</v>
      </c>
      <c r="L2066">
        <v>81</v>
      </c>
      <c r="M2066">
        <v>180</v>
      </c>
      <c r="N2066">
        <v>75</v>
      </c>
      <c r="O2066" t="s">
        <v>2817</v>
      </c>
      <c r="P2066" s="16">
        <v>25500000</v>
      </c>
      <c r="Q2066" s="17" t="str">
        <f>IF(AND(Table4[[#This Row],[Age]]&lt;=28,Table4[[#This Row],[Prefered foot]]="left",Table4[[#This Row],[Value]]&lt;10000000),"candidate","rejected")</f>
        <v>rejected</v>
      </c>
      <c r="R2066" s="17" t="str">
        <f>IF(OR(Table4[[#This Row],[Age]]&lt;=21,Table4[[#This Row],[Rating]]&gt;=85,Table4[[#This Row],[Height (cm)]]&gt;=187),"minimum","")</f>
        <v/>
      </c>
    </row>
    <row r="2067" spans="10:18" x14ac:dyDescent="0.25">
      <c r="J2067" t="s">
        <v>1859</v>
      </c>
      <c r="K2067">
        <v>29</v>
      </c>
      <c r="L2067">
        <v>72</v>
      </c>
      <c r="M2067">
        <v>173</v>
      </c>
      <c r="N2067">
        <v>69</v>
      </c>
      <c r="O2067" t="s">
        <v>2816</v>
      </c>
      <c r="P2067" s="16">
        <v>4099999.9999999995</v>
      </c>
      <c r="Q2067" s="17" t="str">
        <f>IF(AND(Table4[[#This Row],[Age]]&lt;=28,Table4[[#This Row],[Prefered foot]]="left",Table4[[#This Row],[Value]]&lt;10000000),"candidate","rejected")</f>
        <v>rejected</v>
      </c>
      <c r="R2067" s="17" t="str">
        <f>IF(OR(Table4[[#This Row],[Age]]&lt;=21,Table4[[#This Row],[Rating]]&gt;=85,Table4[[#This Row],[Height (cm)]]&gt;=187),"minimum","")</f>
        <v/>
      </c>
    </row>
    <row r="2068" spans="10:18" x14ac:dyDescent="0.25">
      <c r="J2068" t="s">
        <v>1458</v>
      </c>
      <c r="K2068">
        <v>29</v>
      </c>
      <c r="L2068">
        <v>71</v>
      </c>
      <c r="M2068">
        <v>180</v>
      </c>
      <c r="N2068">
        <v>67</v>
      </c>
      <c r="O2068" t="s">
        <v>2817</v>
      </c>
      <c r="P2068" s="16">
        <v>1600000</v>
      </c>
      <c r="Q2068" s="17" t="str">
        <f>IF(AND(Table4[[#This Row],[Age]]&lt;=28,Table4[[#This Row],[Prefered foot]]="left",Table4[[#This Row],[Value]]&lt;10000000),"candidate","rejected")</f>
        <v>rejected</v>
      </c>
      <c r="R2068" s="17" t="str">
        <f>IF(OR(Table4[[#This Row],[Age]]&lt;=21,Table4[[#This Row],[Rating]]&gt;=85,Table4[[#This Row],[Height (cm)]]&gt;=187),"minimum","")</f>
        <v/>
      </c>
    </row>
    <row r="2069" spans="10:18" x14ac:dyDescent="0.25">
      <c r="J2069" t="s">
        <v>1860</v>
      </c>
      <c r="K2069">
        <v>31</v>
      </c>
      <c r="L2069">
        <v>79</v>
      </c>
      <c r="M2069">
        <v>184</v>
      </c>
      <c r="N2069">
        <v>75</v>
      </c>
      <c r="O2069" t="s">
        <v>2816</v>
      </c>
      <c r="P2069" s="16">
        <v>15000000</v>
      </c>
      <c r="Q2069" s="17" t="str">
        <f>IF(AND(Table4[[#This Row],[Age]]&lt;=28,Table4[[#This Row],[Prefered foot]]="left",Table4[[#This Row],[Value]]&lt;10000000),"candidate","rejected")</f>
        <v>rejected</v>
      </c>
      <c r="R2069" s="17" t="str">
        <f>IF(OR(Table4[[#This Row],[Age]]&lt;=21,Table4[[#This Row],[Rating]]&gt;=85,Table4[[#This Row],[Height (cm)]]&gt;=187),"minimum","")</f>
        <v/>
      </c>
    </row>
    <row r="2070" spans="10:18" x14ac:dyDescent="0.25">
      <c r="J2070" t="s">
        <v>1861</v>
      </c>
      <c r="K2070">
        <v>32</v>
      </c>
      <c r="L2070">
        <v>57</v>
      </c>
      <c r="M2070">
        <v>188</v>
      </c>
      <c r="N2070">
        <v>81</v>
      </c>
      <c r="O2070" t="s">
        <v>2816</v>
      </c>
      <c r="P2070" s="16">
        <v>130000</v>
      </c>
      <c r="Q2070" s="17" t="str">
        <f>IF(AND(Table4[[#This Row],[Age]]&lt;=28,Table4[[#This Row],[Prefered foot]]="left",Table4[[#This Row],[Value]]&lt;10000000),"candidate","rejected")</f>
        <v>rejected</v>
      </c>
      <c r="R2070" s="17" t="str">
        <f>IF(OR(Table4[[#This Row],[Age]]&lt;=21,Table4[[#This Row],[Rating]]&gt;=85,Table4[[#This Row],[Height (cm)]]&gt;=187),"minimum","")</f>
        <v>minimum</v>
      </c>
    </row>
    <row r="2071" spans="10:18" x14ac:dyDescent="0.25">
      <c r="J2071" t="s">
        <v>1862</v>
      </c>
      <c r="K2071">
        <v>34</v>
      </c>
      <c r="L2071">
        <v>82</v>
      </c>
      <c r="M2071">
        <v>181</v>
      </c>
      <c r="N2071">
        <v>76</v>
      </c>
      <c r="O2071" t="s">
        <v>2817</v>
      </c>
      <c r="P2071" s="16">
        <v>14500000</v>
      </c>
      <c r="Q2071" s="17" t="str">
        <f>IF(AND(Table4[[#This Row],[Age]]&lt;=28,Table4[[#This Row],[Prefered foot]]="left",Table4[[#This Row],[Value]]&lt;10000000),"candidate","rejected")</f>
        <v>rejected</v>
      </c>
      <c r="R2071" s="17" t="str">
        <f>IF(OR(Table4[[#This Row],[Age]]&lt;=21,Table4[[#This Row],[Rating]]&gt;=85,Table4[[#This Row],[Height (cm)]]&gt;=187),"minimum","")</f>
        <v/>
      </c>
    </row>
    <row r="2072" spans="10:18" x14ac:dyDescent="0.25">
      <c r="J2072" t="s">
        <v>1863</v>
      </c>
      <c r="K2072">
        <v>30</v>
      </c>
      <c r="L2072">
        <v>78</v>
      </c>
      <c r="M2072">
        <v>179</v>
      </c>
      <c r="N2072">
        <v>70</v>
      </c>
      <c r="O2072" t="s">
        <v>2816</v>
      </c>
      <c r="P2072" s="16">
        <v>13500000</v>
      </c>
      <c r="Q2072" s="17" t="str">
        <f>IF(AND(Table4[[#This Row],[Age]]&lt;=28,Table4[[#This Row],[Prefered foot]]="left",Table4[[#This Row],[Value]]&lt;10000000),"candidate","rejected")</f>
        <v>rejected</v>
      </c>
      <c r="R2072" s="17" t="str">
        <f>IF(OR(Table4[[#This Row],[Age]]&lt;=21,Table4[[#This Row],[Rating]]&gt;=85,Table4[[#This Row],[Height (cm)]]&gt;=187),"minimum","")</f>
        <v/>
      </c>
    </row>
    <row r="2073" spans="10:18" x14ac:dyDescent="0.25">
      <c r="J2073" t="s">
        <v>1864</v>
      </c>
      <c r="K2073">
        <v>29</v>
      </c>
      <c r="L2073">
        <v>79</v>
      </c>
      <c r="M2073">
        <v>178</v>
      </c>
      <c r="N2073">
        <v>74</v>
      </c>
      <c r="O2073" t="s">
        <v>2817</v>
      </c>
      <c r="P2073" s="16">
        <v>15500000</v>
      </c>
      <c r="Q2073" s="17" t="str">
        <f>IF(AND(Table4[[#This Row],[Age]]&lt;=28,Table4[[#This Row],[Prefered foot]]="left",Table4[[#This Row],[Value]]&lt;10000000),"candidate","rejected")</f>
        <v>rejected</v>
      </c>
      <c r="R2073" s="17" t="str">
        <f>IF(OR(Table4[[#This Row],[Age]]&lt;=21,Table4[[#This Row],[Rating]]&gt;=85,Table4[[#This Row],[Height (cm)]]&gt;=187),"minimum","")</f>
        <v/>
      </c>
    </row>
    <row r="2074" spans="10:18" x14ac:dyDescent="0.25">
      <c r="J2074" t="s">
        <v>1865</v>
      </c>
      <c r="K2074">
        <v>29</v>
      </c>
      <c r="L2074">
        <v>73</v>
      </c>
      <c r="M2074">
        <v>181</v>
      </c>
      <c r="N2074">
        <v>83</v>
      </c>
      <c r="O2074" t="s">
        <v>2817</v>
      </c>
      <c r="P2074" s="16">
        <v>2700000</v>
      </c>
      <c r="Q2074" s="17" t="str">
        <f>IF(AND(Table4[[#This Row],[Age]]&lt;=28,Table4[[#This Row],[Prefered foot]]="left",Table4[[#This Row],[Value]]&lt;10000000),"candidate","rejected")</f>
        <v>rejected</v>
      </c>
      <c r="R2074" s="17" t="str">
        <f>IF(OR(Table4[[#This Row],[Age]]&lt;=21,Table4[[#This Row],[Rating]]&gt;=85,Table4[[#This Row],[Height (cm)]]&gt;=187),"minimum","")</f>
        <v/>
      </c>
    </row>
    <row r="2075" spans="10:18" x14ac:dyDescent="0.25">
      <c r="J2075" t="s">
        <v>1866</v>
      </c>
      <c r="K2075">
        <v>31</v>
      </c>
      <c r="L2075">
        <v>81</v>
      </c>
      <c r="M2075">
        <v>188</v>
      </c>
      <c r="N2075">
        <v>83</v>
      </c>
      <c r="O2075" t="s">
        <v>2816</v>
      </c>
      <c r="P2075" s="16">
        <v>17500000</v>
      </c>
      <c r="Q2075" s="17" t="str">
        <f>IF(AND(Table4[[#This Row],[Age]]&lt;=28,Table4[[#This Row],[Prefered foot]]="left",Table4[[#This Row],[Value]]&lt;10000000),"candidate","rejected")</f>
        <v>rejected</v>
      </c>
      <c r="R2075" s="17" t="str">
        <f>IF(OR(Table4[[#This Row],[Age]]&lt;=21,Table4[[#This Row],[Rating]]&gt;=85,Table4[[#This Row],[Height (cm)]]&gt;=187),"minimum","")</f>
        <v>minimum</v>
      </c>
    </row>
    <row r="2076" spans="10:18" x14ac:dyDescent="0.25">
      <c r="J2076" t="s">
        <v>1867</v>
      </c>
      <c r="K2076">
        <v>31</v>
      </c>
      <c r="L2076">
        <v>73</v>
      </c>
      <c r="M2076">
        <v>172</v>
      </c>
      <c r="N2076">
        <v>67</v>
      </c>
      <c r="O2076" t="s">
        <v>2816</v>
      </c>
      <c r="P2076" s="16">
        <v>2200000</v>
      </c>
      <c r="Q2076" s="17" t="str">
        <f>IF(AND(Table4[[#This Row],[Age]]&lt;=28,Table4[[#This Row],[Prefered foot]]="left",Table4[[#This Row],[Value]]&lt;10000000),"candidate","rejected")</f>
        <v>rejected</v>
      </c>
      <c r="R2076" s="17" t="str">
        <f>IF(OR(Table4[[#This Row],[Age]]&lt;=21,Table4[[#This Row],[Rating]]&gt;=85,Table4[[#This Row],[Height (cm)]]&gt;=187),"minimum","")</f>
        <v/>
      </c>
    </row>
    <row r="2077" spans="10:18" x14ac:dyDescent="0.25">
      <c r="J2077" t="s">
        <v>1868</v>
      </c>
      <c r="K2077">
        <v>29</v>
      </c>
      <c r="L2077">
        <v>78</v>
      </c>
      <c r="M2077">
        <v>174</v>
      </c>
      <c r="N2077">
        <v>71</v>
      </c>
      <c r="O2077" t="s">
        <v>2817</v>
      </c>
      <c r="P2077" s="16">
        <v>13500000</v>
      </c>
      <c r="Q2077" s="17" t="str">
        <f>IF(AND(Table4[[#This Row],[Age]]&lt;=28,Table4[[#This Row],[Prefered foot]]="left",Table4[[#This Row],[Value]]&lt;10000000),"candidate","rejected")</f>
        <v>rejected</v>
      </c>
      <c r="R2077" s="17" t="str">
        <f>IF(OR(Table4[[#This Row],[Age]]&lt;=21,Table4[[#This Row],[Rating]]&gt;=85,Table4[[#This Row],[Height (cm)]]&gt;=187),"minimum","")</f>
        <v/>
      </c>
    </row>
    <row r="2078" spans="10:18" x14ac:dyDescent="0.25">
      <c r="J2078" t="s">
        <v>1869</v>
      </c>
      <c r="K2078">
        <v>30</v>
      </c>
      <c r="L2078">
        <v>80</v>
      </c>
      <c r="M2078">
        <v>177</v>
      </c>
      <c r="N2078">
        <v>67</v>
      </c>
      <c r="O2078" t="s">
        <v>2816</v>
      </c>
      <c r="P2078" s="16">
        <v>20000000</v>
      </c>
      <c r="Q2078" s="17" t="str">
        <f>IF(AND(Table4[[#This Row],[Age]]&lt;=28,Table4[[#This Row],[Prefered foot]]="left",Table4[[#This Row],[Value]]&lt;10000000),"candidate","rejected")</f>
        <v>rejected</v>
      </c>
      <c r="R2078" s="17" t="str">
        <f>IF(OR(Table4[[#This Row],[Age]]&lt;=21,Table4[[#This Row],[Rating]]&gt;=85,Table4[[#This Row],[Height (cm)]]&gt;=187),"minimum","")</f>
        <v/>
      </c>
    </row>
    <row r="2079" spans="10:18" x14ac:dyDescent="0.25">
      <c r="J2079" t="s">
        <v>1870</v>
      </c>
      <c r="K2079">
        <v>29</v>
      </c>
      <c r="L2079">
        <v>77</v>
      </c>
      <c r="M2079">
        <v>185</v>
      </c>
      <c r="N2079">
        <v>77</v>
      </c>
      <c r="O2079" t="s">
        <v>2816</v>
      </c>
      <c r="P2079" s="16">
        <v>10500000</v>
      </c>
      <c r="Q2079" s="17" t="str">
        <f>IF(AND(Table4[[#This Row],[Age]]&lt;=28,Table4[[#This Row],[Prefered foot]]="left",Table4[[#This Row],[Value]]&lt;10000000),"candidate","rejected")</f>
        <v>rejected</v>
      </c>
      <c r="R2079" s="17" t="str">
        <f>IF(OR(Table4[[#This Row],[Age]]&lt;=21,Table4[[#This Row],[Rating]]&gt;=85,Table4[[#This Row],[Height (cm)]]&gt;=187),"minimum","")</f>
        <v/>
      </c>
    </row>
    <row r="2080" spans="10:18" x14ac:dyDescent="0.25">
      <c r="J2080" t="s">
        <v>1871</v>
      </c>
      <c r="K2080">
        <v>29</v>
      </c>
      <c r="L2080">
        <v>71</v>
      </c>
      <c r="M2080">
        <v>178</v>
      </c>
      <c r="N2080">
        <v>80</v>
      </c>
      <c r="O2080" t="s">
        <v>2816</v>
      </c>
      <c r="P2080" s="16">
        <v>1800000</v>
      </c>
      <c r="Q2080" s="17" t="str">
        <f>IF(AND(Table4[[#This Row],[Age]]&lt;=28,Table4[[#This Row],[Prefered foot]]="left",Table4[[#This Row],[Value]]&lt;10000000),"candidate","rejected")</f>
        <v>rejected</v>
      </c>
      <c r="R2080" s="17" t="str">
        <f>IF(OR(Table4[[#This Row],[Age]]&lt;=21,Table4[[#This Row],[Rating]]&gt;=85,Table4[[#This Row],[Height (cm)]]&gt;=187),"minimum","")</f>
        <v/>
      </c>
    </row>
    <row r="2081" spans="10:18" x14ac:dyDescent="0.25">
      <c r="J2081" t="s">
        <v>1872</v>
      </c>
      <c r="K2081">
        <v>30</v>
      </c>
      <c r="L2081">
        <v>86</v>
      </c>
      <c r="M2081">
        <v>195</v>
      </c>
      <c r="N2081">
        <v>88</v>
      </c>
      <c r="O2081" t="s">
        <v>2816</v>
      </c>
      <c r="P2081" s="16">
        <v>45000000</v>
      </c>
      <c r="Q2081" s="17" t="str">
        <f>IF(AND(Table4[[#This Row],[Age]]&lt;=28,Table4[[#This Row],[Prefered foot]]="left",Table4[[#This Row],[Value]]&lt;10000000),"candidate","rejected")</f>
        <v>rejected</v>
      </c>
      <c r="R2081" s="17" t="str">
        <f>IF(OR(Table4[[#This Row],[Age]]&lt;=21,Table4[[#This Row],[Rating]]&gt;=85,Table4[[#This Row],[Height (cm)]]&gt;=187),"minimum","")</f>
        <v>minimum</v>
      </c>
    </row>
    <row r="2082" spans="10:18" x14ac:dyDescent="0.25">
      <c r="J2082" t="s">
        <v>1873</v>
      </c>
      <c r="K2082">
        <v>29</v>
      </c>
      <c r="L2082">
        <v>65</v>
      </c>
      <c r="M2082">
        <v>188</v>
      </c>
      <c r="N2082">
        <v>87</v>
      </c>
      <c r="O2082" t="s">
        <v>2817</v>
      </c>
      <c r="P2082" s="16">
        <v>600000</v>
      </c>
      <c r="Q2082" s="17" t="str">
        <f>IF(AND(Table4[[#This Row],[Age]]&lt;=28,Table4[[#This Row],[Prefered foot]]="left",Table4[[#This Row],[Value]]&lt;10000000),"candidate","rejected")</f>
        <v>rejected</v>
      </c>
      <c r="R2082" s="17" t="str">
        <f>IF(OR(Table4[[#This Row],[Age]]&lt;=21,Table4[[#This Row],[Rating]]&gt;=85,Table4[[#This Row],[Height (cm)]]&gt;=187),"minimum","")</f>
        <v>minimum</v>
      </c>
    </row>
    <row r="2083" spans="10:18" x14ac:dyDescent="0.25">
      <c r="J2083" t="s">
        <v>1874</v>
      </c>
      <c r="K2083">
        <v>28</v>
      </c>
      <c r="L2083">
        <v>72</v>
      </c>
      <c r="M2083">
        <v>178</v>
      </c>
      <c r="N2083">
        <v>70</v>
      </c>
      <c r="O2083" t="s">
        <v>2816</v>
      </c>
      <c r="P2083" s="16">
        <v>2400000</v>
      </c>
      <c r="Q2083" s="17" t="str">
        <f>IF(AND(Table4[[#This Row],[Age]]&lt;=28,Table4[[#This Row],[Prefered foot]]="left",Table4[[#This Row],[Value]]&lt;10000000),"candidate","rejected")</f>
        <v>rejected</v>
      </c>
      <c r="R2083" s="17" t="str">
        <f>IF(OR(Table4[[#This Row],[Age]]&lt;=21,Table4[[#This Row],[Rating]]&gt;=85,Table4[[#This Row],[Height (cm)]]&gt;=187),"minimum","")</f>
        <v/>
      </c>
    </row>
    <row r="2084" spans="10:18" x14ac:dyDescent="0.25">
      <c r="J2084" t="s">
        <v>1469</v>
      </c>
      <c r="K2084">
        <v>30</v>
      </c>
      <c r="L2084">
        <v>77</v>
      </c>
      <c r="M2084">
        <v>175</v>
      </c>
      <c r="N2084">
        <v>71</v>
      </c>
      <c r="O2084" t="s">
        <v>2816</v>
      </c>
      <c r="P2084" s="16">
        <v>10000000</v>
      </c>
      <c r="Q2084" s="17" t="str">
        <f>IF(AND(Table4[[#This Row],[Age]]&lt;=28,Table4[[#This Row],[Prefered foot]]="left",Table4[[#This Row],[Value]]&lt;10000000),"candidate","rejected")</f>
        <v>rejected</v>
      </c>
      <c r="R2084" s="17" t="str">
        <f>IF(OR(Table4[[#This Row],[Age]]&lt;=21,Table4[[#This Row],[Rating]]&gt;=85,Table4[[#This Row],[Height (cm)]]&gt;=187),"minimum","")</f>
        <v/>
      </c>
    </row>
    <row r="2085" spans="10:18" x14ac:dyDescent="0.25">
      <c r="J2085" t="s">
        <v>1260</v>
      </c>
      <c r="K2085">
        <v>30</v>
      </c>
      <c r="L2085">
        <v>83</v>
      </c>
      <c r="M2085">
        <v>186</v>
      </c>
      <c r="N2085">
        <v>87</v>
      </c>
      <c r="O2085" t="s">
        <v>2816</v>
      </c>
      <c r="P2085" s="16">
        <v>30000000</v>
      </c>
      <c r="Q2085" s="17" t="str">
        <f>IF(AND(Table4[[#This Row],[Age]]&lt;=28,Table4[[#This Row],[Prefered foot]]="left",Table4[[#This Row],[Value]]&lt;10000000),"candidate","rejected")</f>
        <v>rejected</v>
      </c>
      <c r="R2085" s="17" t="str">
        <f>IF(OR(Table4[[#This Row],[Age]]&lt;=21,Table4[[#This Row],[Rating]]&gt;=85,Table4[[#This Row],[Height (cm)]]&gt;=187),"minimum","")</f>
        <v/>
      </c>
    </row>
    <row r="2086" spans="10:18" x14ac:dyDescent="0.25">
      <c r="J2086" t="s">
        <v>1875</v>
      </c>
      <c r="K2086">
        <v>28</v>
      </c>
      <c r="L2086">
        <v>69</v>
      </c>
      <c r="M2086">
        <v>180</v>
      </c>
      <c r="N2086">
        <v>69</v>
      </c>
      <c r="O2086" t="s">
        <v>2816</v>
      </c>
      <c r="P2086" s="16">
        <v>1400000</v>
      </c>
      <c r="Q2086" s="17" t="str">
        <f>IF(AND(Table4[[#This Row],[Age]]&lt;=28,Table4[[#This Row],[Prefered foot]]="left",Table4[[#This Row],[Value]]&lt;10000000),"candidate","rejected")</f>
        <v>rejected</v>
      </c>
      <c r="R2086" s="17" t="str">
        <f>IF(OR(Table4[[#This Row],[Age]]&lt;=21,Table4[[#This Row],[Rating]]&gt;=85,Table4[[#This Row],[Height (cm)]]&gt;=187),"minimum","")</f>
        <v/>
      </c>
    </row>
    <row r="2087" spans="10:18" x14ac:dyDescent="0.25">
      <c r="J2087" t="s">
        <v>1876</v>
      </c>
      <c r="K2087">
        <v>29</v>
      </c>
      <c r="L2087">
        <v>81</v>
      </c>
      <c r="M2087">
        <v>186</v>
      </c>
      <c r="N2087">
        <v>80</v>
      </c>
      <c r="O2087" t="s">
        <v>2817</v>
      </c>
      <c r="P2087" s="16">
        <v>25500000</v>
      </c>
      <c r="Q2087" s="17" t="str">
        <f>IF(AND(Table4[[#This Row],[Age]]&lt;=28,Table4[[#This Row],[Prefered foot]]="left",Table4[[#This Row],[Value]]&lt;10000000),"candidate","rejected")</f>
        <v>rejected</v>
      </c>
      <c r="R2087" s="17" t="str">
        <f>IF(OR(Table4[[#This Row],[Age]]&lt;=21,Table4[[#This Row],[Rating]]&gt;=85,Table4[[#This Row],[Height (cm)]]&gt;=187),"minimum","")</f>
        <v/>
      </c>
    </row>
    <row r="2088" spans="10:18" x14ac:dyDescent="0.25">
      <c r="J2088" t="s">
        <v>1877</v>
      </c>
      <c r="K2088">
        <v>30</v>
      </c>
      <c r="L2088">
        <v>75</v>
      </c>
      <c r="M2088">
        <v>188</v>
      </c>
      <c r="N2088">
        <v>83</v>
      </c>
      <c r="O2088" t="s">
        <v>2817</v>
      </c>
      <c r="P2088" s="16">
        <v>4600000</v>
      </c>
      <c r="Q2088" s="17" t="str">
        <f>IF(AND(Table4[[#This Row],[Age]]&lt;=28,Table4[[#This Row],[Prefered foot]]="left",Table4[[#This Row],[Value]]&lt;10000000),"candidate","rejected")</f>
        <v>rejected</v>
      </c>
      <c r="R2088" s="17" t="str">
        <f>IF(OR(Table4[[#This Row],[Age]]&lt;=21,Table4[[#This Row],[Rating]]&gt;=85,Table4[[#This Row],[Height (cm)]]&gt;=187),"minimum","")</f>
        <v>minimum</v>
      </c>
    </row>
    <row r="2089" spans="10:18" x14ac:dyDescent="0.25">
      <c r="J2089" t="s">
        <v>1878</v>
      </c>
      <c r="K2089">
        <v>28</v>
      </c>
      <c r="L2089">
        <v>75</v>
      </c>
      <c r="M2089">
        <v>175</v>
      </c>
      <c r="N2089">
        <v>72</v>
      </c>
      <c r="O2089" t="s">
        <v>2816</v>
      </c>
      <c r="P2089" s="16">
        <v>4900000</v>
      </c>
      <c r="Q2089" s="17" t="str">
        <f>IF(AND(Table4[[#This Row],[Age]]&lt;=28,Table4[[#This Row],[Prefered foot]]="left",Table4[[#This Row],[Value]]&lt;10000000),"candidate","rejected")</f>
        <v>rejected</v>
      </c>
      <c r="R2089" s="17" t="str">
        <f>IF(OR(Table4[[#This Row],[Age]]&lt;=21,Table4[[#This Row],[Rating]]&gt;=85,Table4[[#This Row],[Height (cm)]]&gt;=187),"minimum","")</f>
        <v/>
      </c>
    </row>
    <row r="2090" spans="10:18" x14ac:dyDescent="0.25">
      <c r="J2090" t="s">
        <v>1879</v>
      </c>
      <c r="K2090">
        <v>29</v>
      </c>
      <c r="L2090">
        <v>80</v>
      </c>
      <c r="M2090">
        <v>184</v>
      </c>
      <c r="N2090">
        <v>74</v>
      </c>
      <c r="O2090" t="s">
        <v>2817</v>
      </c>
      <c r="P2090" s="16">
        <v>18000000</v>
      </c>
      <c r="Q2090" s="17" t="str">
        <f>IF(AND(Table4[[#This Row],[Age]]&lt;=28,Table4[[#This Row],[Prefered foot]]="left",Table4[[#This Row],[Value]]&lt;10000000),"candidate","rejected")</f>
        <v>rejected</v>
      </c>
      <c r="R2090" s="17" t="str">
        <f>IF(OR(Table4[[#This Row],[Age]]&lt;=21,Table4[[#This Row],[Rating]]&gt;=85,Table4[[#This Row],[Height (cm)]]&gt;=187),"minimum","")</f>
        <v/>
      </c>
    </row>
    <row r="2091" spans="10:18" x14ac:dyDescent="0.25">
      <c r="J2091" t="s">
        <v>1880</v>
      </c>
      <c r="K2091">
        <v>29</v>
      </c>
      <c r="L2091">
        <v>73</v>
      </c>
      <c r="M2091">
        <v>185</v>
      </c>
      <c r="N2091">
        <v>71</v>
      </c>
      <c r="O2091" t="s">
        <v>2817</v>
      </c>
      <c r="P2091" s="16">
        <v>3000000</v>
      </c>
      <c r="Q2091" s="17" t="str">
        <f>IF(AND(Table4[[#This Row],[Age]]&lt;=28,Table4[[#This Row],[Prefered foot]]="left",Table4[[#This Row],[Value]]&lt;10000000),"candidate","rejected")</f>
        <v>rejected</v>
      </c>
      <c r="R2091" s="17" t="str">
        <f>IF(OR(Table4[[#This Row],[Age]]&lt;=21,Table4[[#This Row],[Rating]]&gt;=85,Table4[[#This Row],[Height (cm)]]&gt;=187),"minimum","")</f>
        <v/>
      </c>
    </row>
    <row r="2092" spans="10:18" x14ac:dyDescent="0.25">
      <c r="J2092" t="s">
        <v>1881</v>
      </c>
      <c r="K2092">
        <v>28</v>
      </c>
      <c r="L2092">
        <v>74</v>
      </c>
      <c r="M2092">
        <v>174</v>
      </c>
      <c r="N2092">
        <v>73</v>
      </c>
      <c r="O2092" t="s">
        <v>2816</v>
      </c>
      <c r="P2092" s="16">
        <v>4300000</v>
      </c>
      <c r="Q2092" s="17" t="str">
        <f>IF(AND(Table4[[#This Row],[Age]]&lt;=28,Table4[[#This Row],[Prefered foot]]="left",Table4[[#This Row],[Value]]&lt;10000000),"candidate","rejected")</f>
        <v>rejected</v>
      </c>
      <c r="R2092" s="17" t="str">
        <f>IF(OR(Table4[[#This Row],[Age]]&lt;=21,Table4[[#This Row],[Rating]]&gt;=85,Table4[[#This Row],[Height (cm)]]&gt;=187),"minimum","")</f>
        <v/>
      </c>
    </row>
    <row r="2093" spans="10:18" x14ac:dyDescent="0.25">
      <c r="J2093" t="s">
        <v>1882</v>
      </c>
      <c r="K2093">
        <v>28</v>
      </c>
      <c r="L2093">
        <v>74</v>
      </c>
      <c r="M2093">
        <v>184</v>
      </c>
      <c r="N2093">
        <v>84</v>
      </c>
      <c r="O2093" t="s">
        <v>2816</v>
      </c>
      <c r="P2093" s="16">
        <v>3600000</v>
      </c>
      <c r="Q2093" s="17" t="str">
        <f>IF(AND(Table4[[#This Row],[Age]]&lt;=28,Table4[[#This Row],[Prefered foot]]="left",Table4[[#This Row],[Value]]&lt;10000000),"candidate","rejected")</f>
        <v>rejected</v>
      </c>
      <c r="R2093" s="17" t="str">
        <f>IF(OR(Table4[[#This Row],[Age]]&lt;=21,Table4[[#This Row],[Rating]]&gt;=85,Table4[[#This Row],[Height (cm)]]&gt;=187),"minimum","")</f>
        <v/>
      </c>
    </row>
    <row r="2094" spans="10:18" x14ac:dyDescent="0.25">
      <c r="J2094" t="s">
        <v>1883</v>
      </c>
      <c r="K2094">
        <v>29</v>
      </c>
      <c r="L2094">
        <v>71</v>
      </c>
      <c r="M2094">
        <v>180</v>
      </c>
      <c r="N2094">
        <v>76</v>
      </c>
      <c r="O2094" t="s">
        <v>2817</v>
      </c>
      <c r="P2094" s="16">
        <v>1600000</v>
      </c>
      <c r="Q2094" s="17" t="str">
        <f>IF(AND(Table4[[#This Row],[Age]]&lt;=28,Table4[[#This Row],[Prefered foot]]="left",Table4[[#This Row],[Value]]&lt;10000000),"candidate","rejected")</f>
        <v>rejected</v>
      </c>
      <c r="R2094" s="17" t="str">
        <f>IF(OR(Table4[[#This Row],[Age]]&lt;=21,Table4[[#This Row],[Rating]]&gt;=85,Table4[[#This Row],[Height (cm)]]&gt;=187),"minimum","")</f>
        <v/>
      </c>
    </row>
    <row r="2095" spans="10:18" x14ac:dyDescent="0.25">
      <c r="J2095" t="s">
        <v>1884</v>
      </c>
      <c r="K2095">
        <v>30</v>
      </c>
      <c r="L2095">
        <v>73</v>
      </c>
      <c r="M2095">
        <v>173</v>
      </c>
      <c r="N2095">
        <v>74</v>
      </c>
      <c r="O2095" t="s">
        <v>2816</v>
      </c>
      <c r="P2095" s="16">
        <v>3000000</v>
      </c>
      <c r="Q2095" s="17" t="str">
        <f>IF(AND(Table4[[#This Row],[Age]]&lt;=28,Table4[[#This Row],[Prefered foot]]="left",Table4[[#This Row],[Value]]&lt;10000000),"candidate","rejected")</f>
        <v>rejected</v>
      </c>
      <c r="R2095" s="17" t="str">
        <f>IF(OR(Table4[[#This Row],[Age]]&lt;=21,Table4[[#This Row],[Rating]]&gt;=85,Table4[[#This Row],[Height (cm)]]&gt;=187),"minimum","")</f>
        <v/>
      </c>
    </row>
    <row r="2096" spans="10:18" x14ac:dyDescent="0.25">
      <c r="J2096" t="s">
        <v>1885</v>
      </c>
      <c r="K2096">
        <v>30</v>
      </c>
      <c r="L2096">
        <v>75</v>
      </c>
      <c r="M2096">
        <v>184</v>
      </c>
      <c r="N2096">
        <v>76</v>
      </c>
      <c r="O2096" t="s">
        <v>2816</v>
      </c>
      <c r="P2096" s="16">
        <v>7000000</v>
      </c>
      <c r="Q2096" s="17" t="str">
        <f>IF(AND(Table4[[#This Row],[Age]]&lt;=28,Table4[[#This Row],[Prefered foot]]="left",Table4[[#This Row],[Value]]&lt;10000000),"candidate","rejected")</f>
        <v>rejected</v>
      </c>
      <c r="R2096" s="17" t="str">
        <f>IF(OR(Table4[[#This Row],[Age]]&lt;=21,Table4[[#This Row],[Rating]]&gt;=85,Table4[[#This Row],[Height (cm)]]&gt;=187),"minimum","")</f>
        <v/>
      </c>
    </row>
    <row r="2097" spans="10:18" x14ac:dyDescent="0.25">
      <c r="J2097" t="s">
        <v>1886</v>
      </c>
      <c r="K2097">
        <v>28</v>
      </c>
      <c r="L2097">
        <v>77</v>
      </c>
      <c r="M2097">
        <v>190</v>
      </c>
      <c r="N2097">
        <v>77</v>
      </c>
      <c r="O2097" t="s">
        <v>2816</v>
      </c>
      <c r="P2097" s="16">
        <v>9500000</v>
      </c>
      <c r="Q2097" s="17" t="str">
        <f>IF(AND(Table4[[#This Row],[Age]]&lt;=28,Table4[[#This Row],[Prefered foot]]="left",Table4[[#This Row],[Value]]&lt;10000000),"candidate","rejected")</f>
        <v>rejected</v>
      </c>
      <c r="R2097" s="17" t="str">
        <f>IF(OR(Table4[[#This Row],[Age]]&lt;=21,Table4[[#This Row],[Rating]]&gt;=85,Table4[[#This Row],[Height (cm)]]&gt;=187),"minimum","")</f>
        <v>minimum</v>
      </c>
    </row>
    <row r="2098" spans="10:18" x14ac:dyDescent="0.25">
      <c r="J2098" t="s">
        <v>1887</v>
      </c>
      <c r="K2098">
        <v>29</v>
      </c>
      <c r="L2098">
        <v>78</v>
      </c>
      <c r="M2098">
        <v>181</v>
      </c>
      <c r="N2098">
        <v>84</v>
      </c>
      <c r="O2098" t="s">
        <v>2816</v>
      </c>
      <c r="P2098" s="16">
        <v>14000000</v>
      </c>
      <c r="Q2098" s="17" t="str">
        <f>IF(AND(Table4[[#This Row],[Age]]&lt;=28,Table4[[#This Row],[Prefered foot]]="left",Table4[[#This Row],[Value]]&lt;10000000),"candidate","rejected")</f>
        <v>rejected</v>
      </c>
      <c r="R2098" s="17" t="str">
        <f>IF(OR(Table4[[#This Row],[Age]]&lt;=21,Table4[[#This Row],[Rating]]&gt;=85,Table4[[#This Row],[Height (cm)]]&gt;=187),"minimum","")</f>
        <v/>
      </c>
    </row>
    <row r="2099" spans="10:18" x14ac:dyDescent="0.25">
      <c r="J2099" t="s">
        <v>1780</v>
      </c>
      <c r="K2099">
        <v>31</v>
      </c>
      <c r="L2099">
        <v>85</v>
      </c>
      <c r="M2099">
        <v>174</v>
      </c>
      <c r="N2099">
        <v>69</v>
      </c>
      <c r="O2099" t="s">
        <v>2816</v>
      </c>
      <c r="P2099" s="16">
        <v>44500000</v>
      </c>
      <c r="Q2099" s="17" t="str">
        <f>IF(AND(Table4[[#This Row],[Age]]&lt;=28,Table4[[#This Row],[Prefered foot]]="left",Table4[[#This Row],[Value]]&lt;10000000),"candidate","rejected")</f>
        <v>rejected</v>
      </c>
      <c r="R2099" s="17" t="str">
        <f>IF(OR(Table4[[#This Row],[Age]]&lt;=21,Table4[[#This Row],[Rating]]&gt;=85,Table4[[#This Row],[Height (cm)]]&gt;=187),"minimum","")</f>
        <v>minimum</v>
      </c>
    </row>
    <row r="2100" spans="10:18" x14ac:dyDescent="0.25">
      <c r="J2100" t="s">
        <v>1781</v>
      </c>
      <c r="K2100">
        <v>27</v>
      </c>
      <c r="L2100">
        <v>77</v>
      </c>
      <c r="M2100">
        <v>169</v>
      </c>
      <c r="N2100">
        <v>62</v>
      </c>
      <c r="O2100" t="s">
        <v>2817</v>
      </c>
      <c r="P2100" s="16">
        <v>11500000</v>
      </c>
      <c r="Q2100" s="17" t="str">
        <f>IF(AND(Table4[[#This Row],[Age]]&lt;=28,Table4[[#This Row],[Prefered foot]]="left",Table4[[#This Row],[Value]]&lt;10000000),"candidate","rejected")</f>
        <v>rejected</v>
      </c>
      <c r="R2100" s="17" t="str">
        <f>IF(OR(Table4[[#This Row],[Age]]&lt;=21,Table4[[#This Row],[Rating]]&gt;=85,Table4[[#This Row],[Height (cm)]]&gt;=187),"minimum","")</f>
        <v/>
      </c>
    </row>
    <row r="2101" spans="10:18" x14ac:dyDescent="0.25">
      <c r="J2101" t="s">
        <v>1484</v>
      </c>
      <c r="K2101">
        <v>29</v>
      </c>
      <c r="L2101">
        <v>81</v>
      </c>
      <c r="M2101">
        <v>191</v>
      </c>
      <c r="N2101">
        <v>91</v>
      </c>
      <c r="O2101" t="s">
        <v>2816</v>
      </c>
      <c r="P2101" s="16">
        <v>17500000</v>
      </c>
      <c r="Q2101" s="17" t="str">
        <f>IF(AND(Table4[[#This Row],[Age]]&lt;=28,Table4[[#This Row],[Prefered foot]]="left",Table4[[#This Row],[Value]]&lt;10000000),"candidate","rejected")</f>
        <v>rejected</v>
      </c>
      <c r="R2101" s="17" t="str">
        <f>IF(OR(Table4[[#This Row],[Age]]&lt;=21,Table4[[#This Row],[Rating]]&gt;=85,Table4[[#This Row],[Height (cm)]]&gt;=187),"minimum","")</f>
        <v>minimum</v>
      </c>
    </row>
    <row r="2102" spans="10:18" x14ac:dyDescent="0.25">
      <c r="J2102" t="s">
        <v>1888</v>
      </c>
      <c r="K2102">
        <v>38</v>
      </c>
      <c r="L2102">
        <v>79</v>
      </c>
      <c r="M2102">
        <v>168</v>
      </c>
      <c r="N2102">
        <v>70</v>
      </c>
      <c r="O2102" t="s">
        <v>2817</v>
      </c>
      <c r="P2102" s="16">
        <v>0</v>
      </c>
      <c r="Q2102" s="17" t="str">
        <f>IF(AND(Table4[[#This Row],[Age]]&lt;=28,Table4[[#This Row],[Prefered foot]]="left",Table4[[#This Row],[Value]]&lt;10000000),"candidate","rejected")</f>
        <v>rejected</v>
      </c>
      <c r="R2102" s="17" t="str">
        <f>IF(OR(Table4[[#This Row],[Age]]&lt;=21,Table4[[#This Row],[Rating]]&gt;=85,Table4[[#This Row],[Height (cm)]]&gt;=187),"minimum","")</f>
        <v/>
      </c>
    </row>
    <row r="2103" spans="10:18" x14ac:dyDescent="0.25">
      <c r="J2103" t="s">
        <v>1889</v>
      </c>
      <c r="K2103">
        <v>40</v>
      </c>
      <c r="L2103">
        <v>77</v>
      </c>
      <c r="M2103">
        <v>186</v>
      </c>
      <c r="N2103">
        <v>85</v>
      </c>
      <c r="O2103" t="s">
        <v>2816</v>
      </c>
      <c r="P2103" s="16">
        <v>0</v>
      </c>
      <c r="Q2103" s="17" t="str">
        <f>IF(AND(Table4[[#This Row],[Age]]&lt;=28,Table4[[#This Row],[Prefered foot]]="left",Table4[[#This Row],[Value]]&lt;10000000),"candidate","rejected")</f>
        <v>rejected</v>
      </c>
      <c r="R2103" s="17" t="str">
        <f>IF(OR(Table4[[#This Row],[Age]]&lt;=21,Table4[[#This Row],[Rating]]&gt;=85,Table4[[#This Row],[Height (cm)]]&gt;=187),"minimum","")</f>
        <v/>
      </c>
    </row>
    <row r="2104" spans="10:18" x14ac:dyDescent="0.25">
      <c r="J2104" t="s">
        <v>1890</v>
      </c>
      <c r="K2104">
        <v>35</v>
      </c>
      <c r="L2104">
        <v>82</v>
      </c>
      <c r="M2104">
        <v>176</v>
      </c>
      <c r="N2104">
        <v>75</v>
      </c>
      <c r="O2104" t="s">
        <v>2816</v>
      </c>
      <c r="P2104" s="16">
        <v>0</v>
      </c>
      <c r="Q2104" s="17" t="str">
        <f>IF(AND(Table4[[#This Row],[Age]]&lt;=28,Table4[[#This Row],[Prefered foot]]="left",Table4[[#This Row],[Value]]&lt;10000000),"candidate","rejected")</f>
        <v>rejected</v>
      </c>
      <c r="R2104" s="17" t="str">
        <f>IF(OR(Table4[[#This Row],[Age]]&lt;=21,Table4[[#This Row],[Rating]]&gt;=85,Table4[[#This Row],[Height (cm)]]&gt;=187),"minimum","")</f>
        <v/>
      </c>
    </row>
    <row r="2105" spans="10:18" x14ac:dyDescent="0.25">
      <c r="J2105" t="s">
        <v>1891</v>
      </c>
      <c r="K2105">
        <v>38</v>
      </c>
      <c r="L2105">
        <v>79</v>
      </c>
      <c r="M2105">
        <v>185</v>
      </c>
      <c r="N2105">
        <v>84</v>
      </c>
      <c r="O2105" t="s">
        <v>2817</v>
      </c>
      <c r="P2105" s="16">
        <v>1300000</v>
      </c>
      <c r="Q2105" s="17" t="str">
        <f>IF(AND(Table4[[#This Row],[Age]]&lt;=28,Table4[[#This Row],[Prefered foot]]="left",Table4[[#This Row],[Value]]&lt;10000000),"candidate","rejected")</f>
        <v>rejected</v>
      </c>
      <c r="R2105" s="17" t="str">
        <f>IF(OR(Table4[[#This Row],[Age]]&lt;=21,Table4[[#This Row],[Rating]]&gt;=85,Table4[[#This Row],[Height (cm)]]&gt;=187),"minimum","")</f>
        <v/>
      </c>
    </row>
    <row r="2106" spans="10:18" x14ac:dyDescent="0.25">
      <c r="J2106" t="s">
        <v>1892</v>
      </c>
      <c r="K2106">
        <v>38</v>
      </c>
      <c r="L2106">
        <v>77</v>
      </c>
      <c r="M2106">
        <v>177</v>
      </c>
      <c r="N2106">
        <v>68</v>
      </c>
      <c r="O2106" t="s">
        <v>2816</v>
      </c>
      <c r="P2106" s="16">
        <v>2200000</v>
      </c>
      <c r="Q2106" s="17" t="str">
        <f>IF(AND(Table4[[#This Row],[Age]]&lt;=28,Table4[[#This Row],[Prefered foot]]="left",Table4[[#This Row],[Value]]&lt;10000000),"candidate","rejected")</f>
        <v>rejected</v>
      </c>
      <c r="R2106" s="17" t="str">
        <f>IF(OR(Table4[[#This Row],[Age]]&lt;=21,Table4[[#This Row],[Rating]]&gt;=85,Table4[[#This Row],[Height (cm)]]&gt;=187),"minimum","")</f>
        <v/>
      </c>
    </row>
    <row r="2107" spans="10:18" x14ac:dyDescent="0.25">
      <c r="J2107" t="s">
        <v>1893</v>
      </c>
      <c r="K2107">
        <v>34</v>
      </c>
      <c r="L2107">
        <v>78</v>
      </c>
      <c r="M2107">
        <v>187</v>
      </c>
      <c r="N2107">
        <v>71</v>
      </c>
      <c r="O2107" t="s">
        <v>2817</v>
      </c>
      <c r="P2107" s="16">
        <v>5500000</v>
      </c>
      <c r="Q2107" s="17" t="str">
        <f>IF(AND(Table4[[#This Row],[Age]]&lt;=28,Table4[[#This Row],[Prefered foot]]="left",Table4[[#This Row],[Value]]&lt;10000000),"candidate","rejected")</f>
        <v>rejected</v>
      </c>
      <c r="R2107" s="17" t="str">
        <f>IF(OR(Table4[[#This Row],[Age]]&lt;=21,Table4[[#This Row],[Rating]]&gt;=85,Table4[[#This Row],[Height (cm)]]&gt;=187),"minimum","")</f>
        <v>minimum</v>
      </c>
    </row>
    <row r="2108" spans="10:18" x14ac:dyDescent="0.25">
      <c r="J2108" t="s">
        <v>1894</v>
      </c>
      <c r="K2108">
        <v>35</v>
      </c>
      <c r="L2108">
        <v>83</v>
      </c>
      <c r="M2108">
        <v>178</v>
      </c>
      <c r="N2108">
        <v>80</v>
      </c>
      <c r="O2108" t="s">
        <v>2816</v>
      </c>
      <c r="P2108" s="16">
        <v>1300000</v>
      </c>
      <c r="Q2108" s="17" t="str">
        <f>IF(AND(Table4[[#This Row],[Age]]&lt;=28,Table4[[#This Row],[Prefered foot]]="left",Table4[[#This Row],[Value]]&lt;10000000),"candidate","rejected")</f>
        <v>rejected</v>
      </c>
      <c r="R2108" s="17" t="str">
        <f>IF(OR(Table4[[#This Row],[Age]]&lt;=21,Table4[[#This Row],[Rating]]&gt;=85,Table4[[#This Row],[Height (cm)]]&gt;=187),"minimum","")</f>
        <v/>
      </c>
    </row>
    <row r="2109" spans="10:18" x14ac:dyDescent="0.25">
      <c r="J2109" t="s">
        <v>1895</v>
      </c>
      <c r="K2109">
        <v>35</v>
      </c>
      <c r="L2109">
        <v>80</v>
      </c>
      <c r="M2109">
        <v>191</v>
      </c>
      <c r="N2109">
        <v>92</v>
      </c>
      <c r="O2109" t="s">
        <v>2816</v>
      </c>
      <c r="P2109" s="16">
        <v>6000000</v>
      </c>
      <c r="Q2109" s="17" t="str">
        <f>IF(AND(Table4[[#This Row],[Age]]&lt;=28,Table4[[#This Row],[Prefered foot]]="left",Table4[[#This Row],[Value]]&lt;10000000),"candidate","rejected")</f>
        <v>rejected</v>
      </c>
      <c r="R2109" s="17" t="str">
        <f>IF(OR(Table4[[#This Row],[Age]]&lt;=21,Table4[[#This Row],[Rating]]&gt;=85,Table4[[#This Row],[Height (cm)]]&gt;=187),"minimum","")</f>
        <v>minimum</v>
      </c>
    </row>
    <row r="2110" spans="10:18" x14ac:dyDescent="0.25">
      <c r="J2110" t="s">
        <v>1896</v>
      </c>
      <c r="K2110">
        <v>38</v>
      </c>
      <c r="L2110">
        <v>81</v>
      </c>
      <c r="M2110">
        <v>189</v>
      </c>
      <c r="N2110">
        <v>80</v>
      </c>
      <c r="O2110" t="s">
        <v>2816</v>
      </c>
      <c r="P2110" s="16">
        <v>0</v>
      </c>
      <c r="Q2110" s="17" t="str">
        <f>IF(AND(Table4[[#This Row],[Age]]&lt;=28,Table4[[#This Row],[Prefered foot]]="left",Table4[[#This Row],[Value]]&lt;10000000),"candidate","rejected")</f>
        <v>rejected</v>
      </c>
      <c r="R2110" s="17" t="str">
        <f>IF(OR(Table4[[#This Row],[Age]]&lt;=21,Table4[[#This Row],[Rating]]&gt;=85,Table4[[#This Row],[Height (cm)]]&gt;=187),"minimum","")</f>
        <v>minimum</v>
      </c>
    </row>
    <row r="2111" spans="10:18" x14ac:dyDescent="0.25">
      <c r="J2111" t="s">
        <v>1897</v>
      </c>
      <c r="K2111">
        <v>34</v>
      </c>
      <c r="L2111">
        <v>82</v>
      </c>
      <c r="M2111">
        <v>183</v>
      </c>
      <c r="N2111">
        <v>80</v>
      </c>
      <c r="O2111" t="s">
        <v>2816</v>
      </c>
      <c r="P2111" s="16">
        <v>6000000</v>
      </c>
      <c r="Q2111" s="17" t="str">
        <f>IF(AND(Table4[[#This Row],[Age]]&lt;=28,Table4[[#This Row],[Prefered foot]]="left",Table4[[#This Row],[Value]]&lt;10000000),"candidate","rejected")</f>
        <v>rejected</v>
      </c>
      <c r="R2111" s="17" t="str">
        <f>IF(OR(Table4[[#This Row],[Age]]&lt;=21,Table4[[#This Row],[Rating]]&gt;=85,Table4[[#This Row],[Height (cm)]]&gt;=187),"minimum","")</f>
        <v/>
      </c>
    </row>
    <row r="2112" spans="10:18" x14ac:dyDescent="0.25">
      <c r="J2112" t="s">
        <v>1516</v>
      </c>
      <c r="K2112">
        <v>16</v>
      </c>
      <c r="L2112">
        <v>47</v>
      </c>
      <c r="M2112">
        <v>167</v>
      </c>
      <c r="N2112">
        <v>65</v>
      </c>
      <c r="O2112" t="s">
        <v>2816</v>
      </c>
      <c r="P2112" s="16">
        <v>110000</v>
      </c>
      <c r="Q2112" s="17" t="str">
        <f>IF(AND(Table4[[#This Row],[Age]]&lt;=28,Table4[[#This Row],[Prefered foot]]="left",Table4[[#This Row],[Value]]&lt;10000000),"candidate","rejected")</f>
        <v>rejected</v>
      </c>
      <c r="R2112" s="17" t="str">
        <f>IF(OR(Table4[[#This Row],[Age]]&lt;=21,Table4[[#This Row],[Rating]]&gt;=85,Table4[[#This Row],[Height (cm)]]&gt;=187),"minimum","")</f>
        <v>minimum</v>
      </c>
    </row>
    <row r="2113" spans="10:18" x14ac:dyDescent="0.25">
      <c r="J2113" t="s">
        <v>1898</v>
      </c>
      <c r="K2113">
        <v>19</v>
      </c>
      <c r="L2113">
        <v>58</v>
      </c>
      <c r="M2113">
        <v>173</v>
      </c>
      <c r="N2113">
        <v>63</v>
      </c>
      <c r="O2113" t="s">
        <v>2816</v>
      </c>
      <c r="P2113" s="16">
        <v>425000</v>
      </c>
      <c r="Q2113" s="17" t="str">
        <f>IF(AND(Table4[[#This Row],[Age]]&lt;=28,Table4[[#This Row],[Prefered foot]]="left",Table4[[#This Row],[Value]]&lt;10000000),"candidate","rejected")</f>
        <v>rejected</v>
      </c>
      <c r="R2113" s="17" t="str">
        <f>IF(OR(Table4[[#This Row],[Age]]&lt;=21,Table4[[#This Row],[Rating]]&gt;=85,Table4[[#This Row],[Height (cm)]]&gt;=187),"minimum","")</f>
        <v>minimum</v>
      </c>
    </row>
    <row r="2114" spans="10:18" x14ac:dyDescent="0.25">
      <c r="J2114" t="s">
        <v>1899</v>
      </c>
      <c r="K2114">
        <v>17</v>
      </c>
      <c r="L2114">
        <v>61</v>
      </c>
      <c r="M2114">
        <v>182</v>
      </c>
      <c r="N2114">
        <v>68</v>
      </c>
      <c r="O2114" t="s">
        <v>2816</v>
      </c>
      <c r="P2114" s="16">
        <v>825000</v>
      </c>
      <c r="Q2114" s="17" t="str">
        <f>IF(AND(Table4[[#This Row],[Age]]&lt;=28,Table4[[#This Row],[Prefered foot]]="left",Table4[[#This Row],[Value]]&lt;10000000),"candidate","rejected")</f>
        <v>rejected</v>
      </c>
      <c r="R2114" s="17" t="str">
        <f>IF(OR(Table4[[#This Row],[Age]]&lt;=21,Table4[[#This Row],[Rating]]&gt;=85,Table4[[#This Row],[Height (cm)]]&gt;=187),"minimum","")</f>
        <v>minimum</v>
      </c>
    </row>
    <row r="2115" spans="10:18" x14ac:dyDescent="0.25">
      <c r="J2115" t="s">
        <v>1900</v>
      </c>
      <c r="K2115">
        <v>31</v>
      </c>
      <c r="L2115">
        <v>73</v>
      </c>
      <c r="M2115">
        <v>189</v>
      </c>
      <c r="N2115">
        <v>88</v>
      </c>
      <c r="O2115" t="s">
        <v>2817</v>
      </c>
      <c r="P2115" s="16">
        <v>1500000</v>
      </c>
      <c r="Q2115" s="17" t="str">
        <f>IF(AND(Table4[[#This Row],[Age]]&lt;=28,Table4[[#This Row],[Prefered foot]]="left",Table4[[#This Row],[Value]]&lt;10000000),"candidate","rejected")</f>
        <v>rejected</v>
      </c>
      <c r="R2115" s="17" t="str">
        <f>IF(OR(Table4[[#This Row],[Age]]&lt;=21,Table4[[#This Row],[Rating]]&gt;=85,Table4[[#This Row],[Height (cm)]]&gt;=187),"minimum","")</f>
        <v>minimum</v>
      </c>
    </row>
    <row r="2116" spans="10:18" x14ac:dyDescent="0.25">
      <c r="J2116" t="s">
        <v>1901</v>
      </c>
      <c r="K2116">
        <v>38</v>
      </c>
      <c r="L2116">
        <v>77</v>
      </c>
      <c r="M2116">
        <v>178</v>
      </c>
      <c r="N2116">
        <v>74</v>
      </c>
      <c r="O2116" t="s">
        <v>2816</v>
      </c>
      <c r="P2116" s="16">
        <v>625000</v>
      </c>
      <c r="Q2116" s="17" t="str">
        <f>IF(AND(Table4[[#This Row],[Age]]&lt;=28,Table4[[#This Row],[Prefered foot]]="left",Table4[[#This Row],[Value]]&lt;10000000),"candidate","rejected")</f>
        <v>rejected</v>
      </c>
      <c r="R2116" s="17" t="str">
        <f>IF(OR(Table4[[#This Row],[Age]]&lt;=21,Table4[[#This Row],[Rating]]&gt;=85,Table4[[#This Row],[Height (cm)]]&gt;=187),"minimum","")</f>
        <v/>
      </c>
    </row>
    <row r="2117" spans="10:18" x14ac:dyDescent="0.25">
      <c r="J2117" t="s">
        <v>1902</v>
      </c>
      <c r="K2117">
        <v>36</v>
      </c>
      <c r="L2117">
        <v>81</v>
      </c>
      <c r="M2117">
        <v>179</v>
      </c>
      <c r="N2117">
        <v>67</v>
      </c>
      <c r="O2117" t="s">
        <v>2816</v>
      </c>
      <c r="P2117" s="16">
        <v>5000000</v>
      </c>
      <c r="Q2117" s="17" t="str">
        <f>IF(AND(Table4[[#This Row],[Age]]&lt;=28,Table4[[#This Row],[Prefered foot]]="left",Table4[[#This Row],[Value]]&lt;10000000),"candidate","rejected")</f>
        <v>rejected</v>
      </c>
      <c r="R2117" s="17" t="str">
        <f>IF(OR(Table4[[#This Row],[Age]]&lt;=21,Table4[[#This Row],[Rating]]&gt;=85,Table4[[#This Row],[Height (cm)]]&gt;=187),"minimum","")</f>
        <v/>
      </c>
    </row>
    <row r="2118" spans="10:18" x14ac:dyDescent="0.25">
      <c r="J2118" t="s">
        <v>1903</v>
      </c>
      <c r="K2118">
        <v>33</v>
      </c>
      <c r="L2118">
        <v>82</v>
      </c>
      <c r="M2118">
        <v>190</v>
      </c>
      <c r="N2118">
        <v>85</v>
      </c>
      <c r="O2118" t="s">
        <v>2816</v>
      </c>
      <c r="P2118" s="16">
        <v>10500000</v>
      </c>
      <c r="Q2118" s="17" t="str">
        <f>IF(AND(Table4[[#This Row],[Age]]&lt;=28,Table4[[#This Row],[Prefered foot]]="left",Table4[[#This Row],[Value]]&lt;10000000),"candidate","rejected")</f>
        <v>rejected</v>
      </c>
      <c r="R2118" s="17" t="str">
        <f>IF(OR(Table4[[#This Row],[Age]]&lt;=21,Table4[[#This Row],[Rating]]&gt;=85,Table4[[#This Row],[Height (cm)]]&gt;=187),"minimum","")</f>
        <v>minimum</v>
      </c>
    </row>
    <row r="2119" spans="10:18" x14ac:dyDescent="0.25">
      <c r="J2119" t="s">
        <v>1904</v>
      </c>
      <c r="K2119">
        <v>33</v>
      </c>
      <c r="L2119">
        <v>81</v>
      </c>
      <c r="M2119">
        <v>190</v>
      </c>
      <c r="N2119">
        <v>88</v>
      </c>
      <c r="O2119" t="s">
        <v>2816</v>
      </c>
      <c r="P2119" s="16">
        <v>7500000</v>
      </c>
      <c r="Q2119" s="17" t="str">
        <f>IF(AND(Table4[[#This Row],[Age]]&lt;=28,Table4[[#This Row],[Prefered foot]]="left",Table4[[#This Row],[Value]]&lt;10000000),"candidate","rejected")</f>
        <v>rejected</v>
      </c>
      <c r="R2119" s="17" t="str">
        <f>IF(OR(Table4[[#This Row],[Age]]&lt;=21,Table4[[#This Row],[Rating]]&gt;=85,Table4[[#This Row],[Height (cm)]]&gt;=187),"minimum","")</f>
        <v>minimum</v>
      </c>
    </row>
    <row r="2120" spans="10:18" x14ac:dyDescent="0.25">
      <c r="J2120" t="s">
        <v>1905</v>
      </c>
      <c r="K2120">
        <v>34</v>
      </c>
      <c r="L2120">
        <v>75</v>
      </c>
      <c r="M2120">
        <v>186</v>
      </c>
      <c r="N2120">
        <v>74</v>
      </c>
      <c r="O2120" t="s">
        <v>2817</v>
      </c>
      <c r="P2120" s="16">
        <v>1000000</v>
      </c>
      <c r="Q2120" s="17" t="str">
        <f>IF(AND(Table4[[#This Row],[Age]]&lt;=28,Table4[[#This Row],[Prefered foot]]="left",Table4[[#This Row],[Value]]&lt;10000000),"candidate","rejected")</f>
        <v>rejected</v>
      </c>
      <c r="R2120" s="17" t="str">
        <f>IF(OR(Table4[[#This Row],[Age]]&lt;=21,Table4[[#This Row],[Rating]]&gt;=85,Table4[[#This Row],[Height (cm)]]&gt;=187),"minimum","")</f>
        <v/>
      </c>
    </row>
    <row r="2121" spans="10:18" x14ac:dyDescent="0.25">
      <c r="J2121" t="s">
        <v>1906</v>
      </c>
      <c r="K2121">
        <v>38</v>
      </c>
      <c r="L2121">
        <v>77</v>
      </c>
      <c r="M2121">
        <v>172</v>
      </c>
      <c r="N2121">
        <v>70</v>
      </c>
      <c r="O2121" t="s">
        <v>2816</v>
      </c>
      <c r="P2121" s="16">
        <v>2300000</v>
      </c>
      <c r="Q2121" s="17" t="str">
        <f>IF(AND(Table4[[#This Row],[Age]]&lt;=28,Table4[[#This Row],[Prefered foot]]="left",Table4[[#This Row],[Value]]&lt;10000000),"candidate","rejected")</f>
        <v>rejected</v>
      </c>
      <c r="R2121" s="17" t="str">
        <f>IF(OR(Table4[[#This Row],[Age]]&lt;=21,Table4[[#This Row],[Rating]]&gt;=85,Table4[[#This Row],[Height (cm)]]&gt;=187),"minimum","")</f>
        <v/>
      </c>
    </row>
    <row r="2122" spans="10:18" x14ac:dyDescent="0.25">
      <c r="J2122" t="s">
        <v>1907</v>
      </c>
      <c r="K2122">
        <v>33</v>
      </c>
      <c r="L2122">
        <v>74</v>
      </c>
      <c r="M2122">
        <v>189</v>
      </c>
      <c r="N2122">
        <v>89</v>
      </c>
      <c r="O2122" t="s">
        <v>2816</v>
      </c>
      <c r="P2122" s="16">
        <v>3500000</v>
      </c>
      <c r="Q2122" s="17" t="str">
        <f>IF(AND(Table4[[#This Row],[Age]]&lt;=28,Table4[[#This Row],[Prefered foot]]="left",Table4[[#This Row],[Value]]&lt;10000000),"candidate","rejected")</f>
        <v>rejected</v>
      </c>
      <c r="R2122" s="17" t="str">
        <f>IF(OR(Table4[[#This Row],[Age]]&lt;=21,Table4[[#This Row],[Rating]]&gt;=85,Table4[[#This Row],[Height (cm)]]&gt;=187),"minimum","")</f>
        <v>minimum</v>
      </c>
    </row>
    <row r="2123" spans="10:18" x14ac:dyDescent="0.25">
      <c r="J2123" t="s">
        <v>1908</v>
      </c>
      <c r="K2123">
        <v>34</v>
      </c>
      <c r="L2123">
        <v>74</v>
      </c>
      <c r="M2123">
        <v>165</v>
      </c>
      <c r="N2123">
        <v>63</v>
      </c>
      <c r="O2123" t="s">
        <v>2816</v>
      </c>
      <c r="P2123" s="16">
        <v>2000000</v>
      </c>
      <c r="Q2123" s="17" t="str">
        <f>IF(AND(Table4[[#This Row],[Age]]&lt;=28,Table4[[#This Row],[Prefered foot]]="left",Table4[[#This Row],[Value]]&lt;10000000),"candidate","rejected")</f>
        <v>rejected</v>
      </c>
      <c r="R2123" s="17" t="str">
        <f>IF(OR(Table4[[#This Row],[Age]]&lt;=21,Table4[[#This Row],[Rating]]&gt;=85,Table4[[#This Row],[Height (cm)]]&gt;=187),"minimum","")</f>
        <v/>
      </c>
    </row>
    <row r="2124" spans="10:18" x14ac:dyDescent="0.25">
      <c r="J2124" t="s">
        <v>1909</v>
      </c>
      <c r="K2124">
        <v>35</v>
      </c>
      <c r="L2124">
        <v>75</v>
      </c>
      <c r="M2124">
        <v>183</v>
      </c>
      <c r="N2124">
        <v>80</v>
      </c>
      <c r="O2124" t="s">
        <v>2817</v>
      </c>
      <c r="P2124" s="16">
        <v>1500000</v>
      </c>
      <c r="Q2124" s="17" t="str">
        <f>IF(AND(Table4[[#This Row],[Age]]&lt;=28,Table4[[#This Row],[Prefered foot]]="left",Table4[[#This Row],[Value]]&lt;10000000),"candidate","rejected")</f>
        <v>rejected</v>
      </c>
      <c r="R2124" s="17" t="str">
        <f>IF(OR(Table4[[#This Row],[Age]]&lt;=21,Table4[[#This Row],[Rating]]&gt;=85,Table4[[#This Row],[Height (cm)]]&gt;=187),"minimum","")</f>
        <v/>
      </c>
    </row>
    <row r="2125" spans="10:18" x14ac:dyDescent="0.25">
      <c r="J2125" t="s">
        <v>1910</v>
      </c>
      <c r="K2125">
        <v>37</v>
      </c>
      <c r="L2125">
        <v>80</v>
      </c>
      <c r="M2125">
        <v>190</v>
      </c>
      <c r="N2125">
        <v>82</v>
      </c>
      <c r="O2125" t="s">
        <v>2816</v>
      </c>
      <c r="P2125" s="16">
        <v>3800000</v>
      </c>
      <c r="Q2125" s="17" t="str">
        <f>IF(AND(Table4[[#This Row],[Age]]&lt;=28,Table4[[#This Row],[Prefered foot]]="left",Table4[[#This Row],[Value]]&lt;10000000),"candidate","rejected")</f>
        <v>rejected</v>
      </c>
      <c r="R2125" s="17" t="str">
        <f>IF(OR(Table4[[#This Row],[Age]]&lt;=21,Table4[[#This Row],[Rating]]&gt;=85,Table4[[#This Row],[Height (cm)]]&gt;=187),"minimum","")</f>
        <v>minimum</v>
      </c>
    </row>
    <row r="2126" spans="10:18" x14ac:dyDescent="0.25">
      <c r="J2126" t="s">
        <v>1911</v>
      </c>
      <c r="K2126">
        <v>34</v>
      </c>
      <c r="L2126">
        <v>78</v>
      </c>
      <c r="M2126">
        <v>180</v>
      </c>
      <c r="N2126">
        <v>88</v>
      </c>
      <c r="O2126" t="s">
        <v>2816</v>
      </c>
      <c r="P2126" s="16">
        <v>5000000</v>
      </c>
      <c r="Q2126" s="17" t="str">
        <f>IF(AND(Table4[[#This Row],[Age]]&lt;=28,Table4[[#This Row],[Prefered foot]]="left",Table4[[#This Row],[Value]]&lt;10000000),"candidate","rejected")</f>
        <v>rejected</v>
      </c>
      <c r="R2126" s="17" t="str">
        <f>IF(OR(Table4[[#This Row],[Age]]&lt;=21,Table4[[#This Row],[Rating]]&gt;=85,Table4[[#This Row],[Height (cm)]]&gt;=187),"minimum","")</f>
        <v/>
      </c>
    </row>
    <row r="2127" spans="10:18" x14ac:dyDescent="0.25">
      <c r="J2127" t="s">
        <v>1912</v>
      </c>
      <c r="K2127">
        <v>35</v>
      </c>
      <c r="L2127">
        <v>75</v>
      </c>
      <c r="M2127">
        <v>188</v>
      </c>
      <c r="N2127">
        <v>77</v>
      </c>
      <c r="O2127" t="s">
        <v>2816</v>
      </c>
      <c r="P2127" s="16">
        <v>1500000</v>
      </c>
      <c r="Q2127" s="17" t="str">
        <f>IF(AND(Table4[[#This Row],[Age]]&lt;=28,Table4[[#This Row],[Prefered foot]]="left",Table4[[#This Row],[Value]]&lt;10000000),"candidate","rejected")</f>
        <v>rejected</v>
      </c>
      <c r="R2127" s="17" t="str">
        <f>IF(OR(Table4[[#This Row],[Age]]&lt;=21,Table4[[#This Row],[Rating]]&gt;=85,Table4[[#This Row],[Height (cm)]]&gt;=187),"minimum","")</f>
        <v>minimum</v>
      </c>
    </row>
    <row r="2128" spans="10:18" x14ac:dyDescent="0.25">
      <c r="J2128" t="s">
        <v>1913</v>
      </c>
      <c r="K2128">
        <v>39</v>
      </c>
      <c r="L2128">
        <v>76</v>
      </c>
      <c r="M2128">
        <v>191</v>
      </c>
      <c r="N2128">
        <v>81</v>
      </c>
      <c r="O2128" t="s">
        <v>2816</v>
      </c>
      <c r="P2128" s="16">
        <v>1300000</v>
      </c>
      <c r="Q2128" s="17" t="str">
        <f>IF(AND(Table4[[#This Row],[Age]]&lt;=28,Table4[[#This Row],[Prefered foot]]="left",Table4[[#This Row],[Value]]&lt;10000000),"candidate","rejected")</f>
        <v>rejected</v>
      </c>
      <c r="R2128" s="17" t="str">
        <f>IF(OR(Table4[[#This Row],[Age]]&lt;=21,Table4[[#This Row],[Rating]]&gt;=85,Table4[[#This Row],[Height (cm)]]&gt;=187),"minimum","")</f>
        <v>minimum</v>
      </c>
    </row>
    <row r="2129" spans="10:18" x14ac:dyDescent="0.25">
      <c r="J2129" t="s">
        <v>1914</v>
      </c>
      <c r="K2129">
        <v>34</v>
      </c>
      <c r="L2129">
        <v>76</v>
      </c>
      <c r="M2129">
        <v>181</v>
      </c>
      <c r="N2129">
        <v>74</v>
      </c>
      <c r="O2129" t="s">
        <v>2816</v>
      </c>
      <c r="P2129" s="16">
        <v>3500000</v>
      </c>
      <c r="Q2129" s="17" t="str">
        <f>IF(AND(Table4[[#This Row],[Age]]&lt;=28,Table4[[#This Row],[Prefered foot]]="left",Table4[[#This Row],[Value]]&lt;10000000),"candidate","rejected")</f>
        <v>rejected</v>
      </c>
      <c r="R2129" s="17" t="str">
        <f>IF(OR(Table4[[#This Row],[Age]]&lt;=21,Table4[[#This Row],[Rating]]&gt;=85,Table4[[#This Row],[Height (cm)]]&gt;=187),"minimum","")</f>
        <v/>
      </c>
    </row>
    <row r="2130" spans="10:18" x14ac:dyDescent="0.25">
      <c r="J2130" t="s">
        <v>1915</v>
      </c>
      <c r="K2130">
        <v>36</v>
      </c>
      <c r="L2130">
        <v>79</v>
      </c>
      <c r="M2130">
        <v>169</v>
      </c>
      <c r="N2130">
        <v>61</v>
      </c>
      <c r="O2130" t="s">
        <v>2816</v>
      </c>
      <c r="P2130" s="16">
        <v>5500000</v>
      </c>
      <c r="Q2130" s="17" t="str">
        <f>IF(AND(Table4[[#This Row],[Age]]&lt;=28,Table4[[#This Row],[Prefered foot]]="left",Table4[[#This Row],[Value]]&lt;10000000),"candidate","rejected")</f>
        <v>rejected</v>
      </c>
      <c r="R2130" s="17" t="str">
        <f>IF(OR(Table4[[#This Row],[Age]]&lt;=21,Table4[[#This Row],[Rating]]&gt;=85,Table4[[#This Row],[Height (cm)]]&gt;=187),"minimum","")</f>
        <v/>
      </c>
    </row>
    <row r="2131" spans="10:18" x14ac:dyDescent="0.25">
      <c r="J2131" t="s">
        <v>1916</v>
      </c>
      <c r="K2131">
        <v>35</v>
      </c>
      <c r="L2131">
        <v>73</v>
      </c>
      <c r="M2131">
        <v>194</v>
      </c>
      <c r="N2131">
        <v>85</v>
      </c>
      <c r="O2131" t="s">
        <v>2816</v>
      </c>
      <c r="P2131" s="16">
        <v>1300000</v>
      </c>
      <c r="Q2131" s="17" t="str">
        <f>IF(AND(Table4[[#This Row],[Age]]&lt;=28,Table4[[#This Row],[Prefered foot]]="left",Table4[[#This Row],[Value]]&lt;10000000),"candidate","rejected")</f>
        <v>rejected</v>
      </c>
      <c r="R2131" s="17" t="str">
        <f>IF(OR(Table4[[#This Row],[Age]]&lt;=21,Table4[[#This Row],[Rating]]&gt;=85,Table4[[#This Row],[Height (cm)]]&gt;=187),"minimum","")</f>
        <v>minimum</v>
      </c>
    </row>
    <row r="2132" spans="10:18" x14ac:dyDescent="0.25">
      <c r="J2132" t="s">
        <v>1917</v>
      </c>
      <c r="K2132">
        <v>30</v>
      </c>
      <c r="L2132">
        <v>67</v>
      </c>
      <c r="M2132">
        <v>170</v>
      </c>
      <c r="N2132">
        <v>65</v>
      </c>
      <c r="O2132" t="s">
        <v>2816</v>
      </c>
      <c r="P2132" s="16">
        <v>1000000</v>
      </c>
      <c r="Q2132" s="17" t="str">
        <f>IF(AND(Table4[[#This Row],[Age]]&lt;=28,Table4[[#This Row],[Prefered foot]]="left",Table4[[#This Row],[Value]]&lt;10000000),"candidate","rejected")</f>
        <v>rejected</v>
      </c>
      <c r="R2132" s="17" t="str">
        <f>IF(OR(Table4[[#This Row],[Age]]&lt;=21,Table4[[#This Row],[Rating]]&gt;=85,Table4[[#This Row],[Height (cm)]]&gt;=187),"minimum","")</f>
        <v/>
      </c>
    </row>
    <row r="2133" spans="10:18" x14ac:dyDescent="0.25">
      <c r="J2133" t="s">
        <v>1918</v>
      </c>
      <c r="K2133">
        <v>34</v>
      </c>
      <c r="L2133">
        <v>72</v>
      </c>
      <c r="M2133">
        <v>177</v>
      </c>
      <c r="N2133">
        <v>89</v>
      </c>
      <c r="O2133" t="s">
        <v>2816</v>
      </c>
      <c r="P2133" s="16">
        <v>1100000</v>
      </c>
      <c r="Q2133" s="17" t="str">
        <f>IF(AND(Table4[[#This Row],[Age]]&lt;=28,Table4[[#This Row],[Prefered foot]]="left",Table4[[#This Row],[Value]]&lt;10000000),"candidate","rejected")</f>
        <v>rejected</v>
      </c>
      <c r="R2133" s="17" t="str">
        <f>IF(OR(Table4[[#This Row],[Age]]&lt;=21,Table4[[#This Row],[Rating]]&gt;=85,Table4[[#This Row],[Height (cm)]]&gt;=187),"minimum","")</f>
        <v/>
      </c>
    </row>
    <row r="2134" spans="10:18" x14ac:dyDescent="0.25">
      <c r="J2134" t="s">
        <v>1919</v>
      </c>
      <c r="K2134">
        <v>33</v>
      </c>
      <c r="L2134">
        <v>79</v>
      </c>
      <c r="M2134">
        <v>189</v>
      </c>
      <c r="N2134">
        <v>86</v>
      </c>
      <c r="O2134" t="s">
        <v>2816</v>
      </c>
      <c r="P2134" s="16">
        <v>8500000</v>
      </c>
      <c r="Q2134" s="17" t="str">
        <f>IF(AND(Table4[[#This Row],[Age]]&lt;=28,Table4[[#This Row],[Prefered foot]]="left",Table4[[#This Row],[Value]]&lt;10000000),"candidate","rejected")</f>
        <v>rejected</v>
      </c>
      <c r="R2134" s="17" t="str">
        <f>IF(OR(Table4[[#This Row],[Age]]&lt;=21,Table4[[#This Row],[Rating]]&gt;=85,Table4[[#This Row],[Height (cm)]]&gt;=187),"minimum","")</f>
        <v>minimum</v>
      </c>
    </row>
    <row r="2135" spans="10:18" x14ac:dyDescent="0.25">
      <c r="J2135" t="s">
        <v>1920</v>
      </c>
      <c r="K2135">
        <v>32</v>
      </c>
      <c r="L2135">
        <v>81</v>
      </c>
      <c r="M2135">
        <v>178</v>
      </c>
      <c r="N2135">
        <v>72</v>
      </c>
      <c r="O2135" t="s">
        <v>2816</v>
      </c>
      <c r="P2135" s="16">
        <v>20000000</v>
      </c>
      <c r="Q2135" s="17" t="str">
        <f>IF(AND(Table4[[#This Row],[Age]]&lt;=28,Table4[[#This Row],[Prefered foot]]="left",Table4[[#This Row],[Value]]&lt;10000000),"candidate","rejected")</f>
        <v>rejected</v>
      </c>
      <c r="R2135" s="17" t="str">
        <f>IF(OR(Table4[[#This Row],[Age]]&lt;=21,Table4[[#This Row],[Rating]]&gt;=85,Table4[[#This Row],[Height (cm)]]&gt;=187),"minimum","")</f>
        <v/>
      </c>
    </row>
    <row r="2136" spans="10:18" x14ac:dyDescent="0.25">
      <c r="J2136" t="s">
        <v>1835</v>
      </c>
      <c r="K2136">
        <v>34</v>
      </c>
      <c r="L2136">
        <v>73</v>
      </c>
      <c r="M2136">
        <v>189</v>
      </c>
      <c r="N2136">
        <v>75</v>
      </c>
      <c r="O2136" t="s">
        <v>2816</v>
      </c>
      <c r="P2136" s="16">
        <v>1000000</v>
      </c>
      <c r="Q2136" s="17" t="str">
        <f>IF(AND(Table4[[#This Row],[Age]]&lt;=28,Table4[[#This Row],[Prefered foot]]="left",Table4[[#This Row],[Value]]&lt;10000000),"candidate","rejected")</f>
        <v>rejected</v>
      </c>
      <c r="R2136" s="17" t="str">
        <f>IF(OR(Table4[[#This Row],[Age]]&lt;=21,Table4[[#This Row],[Rating]]&gt;=85,Table4[[#This Row],[Height (cm)]]&gt;=187),"minimum","")</f>
        <v>minimum</v>
      </c>
    </row>
    <row r="2137" spans="10:18" x14ac:dyDescent="0.25">
      <c r="J2137" t="s">
        <v>1836</v>
      </c>
      <c r="K2137">
        <v>39</v>
      </c>
      <c r="L2137">
        <v>71</v>
      </c>
      <c r="M2137">
        <v>185</v>
      </c>
      <c r="N2137">
        <v>82</v>
      </c>
      <c r="O2137" t="s">
        <v>2816</v>
      </c>
      <c r="P2137" s="16">
        <v>210000</v>
      </c>
      <c r="Q2137" s="17" t="str">
        <f>IF(AND(Table4[[#This Row],[Age]]&lt;=28,Table4[[#This Row],[Prefered foot]]="left",Table4[[#This Row],[Value]]&lt;10000000),"candidate","rejected")</f>
        <v>rejected</v>
      </c>
      <c r="R2137" s="17" t="str">
        <f>IF(OR(Table4[[#This Row],[Age]]&lt;=21,Table4[[#This Row],[Rating]]&gt;=85,Table4[[#This Row],[Height (cm)]]&gt;=187),"minimum","")</f>
        <v/>
      </c>
    </row>
    <row r="2138" spans="10:18" x14ac:dyDescent="0.25">
      <c r="J2138" t="s">
        <v>1837</v>
      </c>
      <c r="K2138">
        <v>35</v>
      </c>
      <c r="L2138">
        <v>76</v>
      </c>
      <c r="M2138">
        <v>178</v>
      </c>
      <c r="N2138">
        <v>73</v>
      </c>
      <c r="O2138" t="s">
        <v>2816</v>
      </c>
      <c r="P2138" s="16">
        <v>3100000</v>
      </c>
      <c r="Q2138" s="17" t="str">
        <f>IF(AND(Table4[[#This Row],[Age]]&lt;=28,Table4[[#This Row],[Prefered foot]]="left",Table4[[#This Row],[Value]]&lt;10000000),"candidate","rejected")</f>
        <v>rejected</v>
      </c>
      <c r="R2138" s="17" t="str">
        <f>IF(OR(Table4[[#This Row],[Age]]&lt;=21,Table4[[#This Row],[Rating]]&gt;=85,Table4[[#This Row],[Height (cm)]]&gt;=187),"minimum","")</f>
        <v/>
      </c>
    </row>
    <row r="2139" spans="10:18" x14ac:dyDescent="0.25">
      <c r="J2139" t="s">
        <v>1838</v>
      </c>
      <c r="K2139">
        <v>34</v>
      </c>
      <c r="L2139">
        <v>77</v>
      </c>
      <c r="M2139">
        <v>186</v>
      </c>
      <c r="N2139">
        <v>80</v>
      </c>
      <c r="O2139" t="s">
        <v>2816</v>
      </c>
      <c r="P2139" s="16">
        <v>4900000</v>
      </c>
      <c r="Q2139" s="17" t="str">
        <f>IF(AND(Table4[[#This Row],[Age]]&lt;=28,Table4[[#This Row],[Prefered foot]]="left",Table4[[#This Row],[Value]]&lt;10000000),"candidate","rejected")</f>
        <v>rejected</v>
      </c>
      <c r="R2139" s="17" t="str">
        <f>IF(OR(Table4[[#This Row],[Age]]&lt;=21,Table4[[#This Row],[Rating]]&gt;=85,Table4[[#This Row],[Height (cm)]]&gt;=187),"minimum","")</f>
        <v/>
      </c>
    </row>
    <row r="2140" spans="10:18" x14ac:dyDescent="0.25">
      <c r="J2140" t="s">
        <v>1921</v>
      </c>
      <c r="K2140">
        <v>18</v>
      </c>
      <c r="L2140">
        <v>61</v>
      </c>
      <c r="M2140">
        <v>186</v>
      </c>
      <c r="N2140">
        <v>77</v>
      </c>
      <c r="O2140" t="s">
        <v>2816</v>
      </c>
      <c r="P2140" s="16">
        <v>1000000</v>
      </c>
      <c r="Q2140" s="17" t="str">
        <f>IF(AND(Table4[[#This Row],[Age]]&lt;=28,Table4[[#This Row],[Prefered foot]]="left",Table4[[#This Row],[Value]]&lt;10000000),"candidate","rejected")</f>
        <v>rejected</v>
      </c>
      <c r="R2140" s="17" t="str">
        <f>IF(OR(Table4[[#This Row],[Age]]&lt;=21,Table4[[#This Row],[Rating]]&gt;=85,Table4[[#This Row],[Height (cm)]]&gt;=187),"minimum","")</f>
        <v>minimum</v>
      </c>
    </row>
    <row r="2141" spans="10:18" x14ac:dyDescent="0.25">
      <c r="J2141" t="s">
        <v>1557</v>
      </c>
      <c r="K2141">
        <v>19</v>
      </c>
      <c r="L2141">
        <v>71</v>
      </c>
      <c r="M2141">
        <v>182</v>
      </c>
      <c r="N2141">
        <v>75</v>
      </c>
      <c r="O2141" t="s">
        <v>2816</v>
      </c>
      <c r="P2141" s="16">
        <v>4099999.9999999995</v>
      </c>
      <c r="Q2141" s="17" t="str">
        <f>IF(AND(Table4[[#This Row],[Age]]&lt;=28,Table4[[#This Row],[Prefered foot]]="left",Table4[[#This Row],[Value]]&lt;10000000),"candidate","rejected")</f>
        <v>rejected</v>
      </c>
      <c r="R2141" s="17" t="str">
        <f>IF(OR(Table4[[#This Row],[Age]]&lt;=21,Table4[[#This Row],[Rating]]&gt;=85,Table4[[#This Row],[Height (cm)]]&gt;=187),"minimum","")</f>
        <v>minimum</v>
      </c>
    </row>
    <row r="2142" spans="10:18" x14ac:dyDescent="0.25">
      <c r="J2142" t="s">
        <v>1922</v>
      </c>
      <c r="K2142">
        <v>19</v>
      </c>
      <c r="L2142">
        <v>64</v>
      </c>
      <c r="M2142">
        <v>182</v>
      </c>
      <c r="N2142">
        <v>78</v>
      </c>
      <c r="O2142" t="s">
        <v>2817</v>
      </c>
      <c r="P2142" s="16">
        <v>1400000</v>
      </c>
      <c r="Q2142" s="17" t="str">
        <f>IF(AND(Table4[[#This Row],[Age]]&lt;=28,Table4[[#This Row],[Prefered foot]]="left",Table4[[#This Row],[Value]]&lt;10000000),"candidate","rejected")</f>
        <v>candidate</v>
      </c>
      <c r="R2142" s="17" t="str">
        <f>IF(OR(Table4[[#This Row],[Age]]&lt;=21,Table4[[#This Row],[Rating]]&gt;=85,Table4[[#This Row],[Height (cm)]]&gt;=187),"minimum","")</f>
        <v>minimum</v>
      </c>
    </row>
    <row r="2143" spans="10:18" x14ac:dyDescent="0.25">
      <c r="J2143" t="s">
        <v>1923</v>
      </c>
      <c r="K2143">
        <v>21</v>
      </c>
      <c r="L2143">
        <v>71</v>
      </c>
      <c r="M2143">
        <v>191</v>
      </c>
      <c r="N2143">
        <v>78</v>
      </c>
      <c r="O2143" t="s">
        <v>2816</v>
      </c>
      <c r="P2143" s="16">
        <v>3900000</v>
      </c>
      <c r="Q2143" s="17" t="str">
        <f>IF(AND(Table4[[#This Row],[Age]]&lt;=28,Table4[[#This Row],[Prefered foot]]="left",Table4[[#This Row],[Value]]&lt;10000000),"candidate","rejected")</f>
        <v>rejected</v>
      </c>
      <c r="R2143" s="17" t="str">
        <f>IF(OR(Table4[[#This Row],[Age]]&lt;=21,Table4[[#This Row],[Rating]]&gt;=85,Table4[[#This Row],[Height (cm)]]&gt;=187),"minimum","")</f>
        <v>minimum</v>
      </c>
    </row>
    <row r="2144" spans="10:18" x14ac:dyDescent="0.25">
      <c r="J2144" t="s">
        <v>1924</v>
      </c>
      <c r="K2144">
        <v>21</v>
      </c>
      <c r="L2144">
        <v>66</v>
      </c>
      <c r="M2144">
        <v>187</v>
      </c>
      <c r="N2144">
        <v>75</v>
      </c>
      <c r="O2144" t="s">
        <v>2816</v>
      </c>
      <c r="P2144" s="16">
        <v>1900000</v>
      </c>
      <c r="Q2144" s="17" t="str">
        <f>IF(AND(Table4[[#This Row],[Age]]&lt;=28,Table4[[#This Row],[Prefered foot]]="left",Table4[[#This Row],[Value]]&lt;10000000),"candidate","rejected")</f>
        <v>rejected</v>
      </c>
      <c r="R2144" s="17" t="str">
        <f>IF(OR(Table4[[#This Row],[Age]]&lt;=21,Table4[[#This Row],[Rating]]&gt;=85,Table4[[#This Row],[Height (cm)]]&gt;=187),"minimum","")</f>
        <v>minimum</v>
      </c>
    </row>
    <row r="2145" spans="10:18" x14ac:dyDescent="0.25">
      <c r="J2145" t="s">
        <v>1925</v>
      </c>
      <c r="K2145">
        <v>18</v>
      </c>
      <c r="L2145">
        <v>64</v>
      </c>
      <c r="M2145">
        <v>175</v>
      </c>
      <c r="N2145">
        <v>65</v>
      </c>
      <c r="O2145" t="s">
        <v>2816</v>
      </c>
      <c r="P2145" s="16">
        <v>1500000</v>
      </c>
      <c r="Q2145" s="17" t="str">
        <f>IF(AND(Table4[[#This Row],[Age]]&lt;=28,Table4[[#This Row],[Prefered foot]]="left",Table4[[#This Row],[Value]]&lt;10000000),"candidate","rejected")</f>
        <v>rejected</v>
      </c>
      <c r="R2145" s="17" t="str">
        <f>IF(OR(Table4[[#This Row],[Age]]&lt;=21,Table4[[#This Row],[Rating]]&gt;=85,Table4[[#This Row],[Height (cm)]]&gt;=187),"minimum","")</f>
        <v>minimum</v>
      </c>
    </row>
    <row r="2146" spans="10:18" x14ac:dyDescent="0.25">
      <c r="J2146" t="s">
        <v>1926</v>
      </c>
      <c r="K2146">
        <v>18</v>
      </c>
      <c r="L2146">
        <v>66</v>
      </c>
      <c r="M2146">
        <v>188</v>
      </c>
      <c r="N2146">
        <v>84</v>
      </c>
      <c r="O2146" t="s">
        <v>2816</v>
      </c>
      <c r="P2146" s="16">
        <v>1900000</v>
      </c>
      <c r="Q2146" s="17" t="str">
        <f>IF(AND(Table4[[#This Row],[Age]]&lt;=28,Table4[[#This Row],[Prefered foot]]="left",Table4[[#This Row],[Value]]&lt;10000000),"candidate","rejected")</f>
        <v>rejected</v>
      </c>
      <c r="R2146" s="17" t="str">
        <f>IF(OR(Table4[[#This Row],[Age]]&lt;=21,Table4[[#This Row],[Rating]]&gt;=85,Table4[[#This Row],[Height (cm)]]&gt;=187),"minimum","")</f>
        <v>minimum</v>
      </c>
    </row>
    <row r="2147" spans="10:18" x14ac:dyDescent="0.25">
      <c r="J2147" t="s">
        <v>1927</v>
      </c>
      <c r="K2147">
        <v>20</v>
      </c>
      <c r="L2147">
        <v>74</v>
      </c>
      <c r="M2147">
        <v>183</v>
      </c>
      <c r="N2147">
        <v>74</v>
      </c>
      <c r="O2147" t="s">
        <v>2817</v>
      </c>
      <c r="P2147" s="16">
        <v>5000000</v>
      </c>
      <c r="Q2147" s="17" t="str">
        <f>IF(AND(Table4[[#This Row],[Age]]&lt;=28,Table4[[#This Row],[Prefered foot]]="left",Table4[[#This Row],[Value]]&lt;10000000),"candidate","rejected")</f>
        <v>candidate</v>
      </c>
      <c r="R2147" s="17" t="str">
        <f>IF(OR(Table4[[#This Row],[Age]]&lt;=21,Table4[[#This Row],[Rating]]&gt;=85,Table4[[#This Row],[Height (cm)]]&gt;=187),"minimum","")</f>
        <v>minimum</v>
      </c>
    </row>
    <row r="2148" spans="10:18" x14ac:dyDescent="0.25">
      <c r="J2148" t="s">
        <v>1928</v>
      </c>
      <c r="K2148">
        <v>18</v>
      </c>
      <c r="L2148">
        <v>59</v>
      </c>
      <c r="M2148">
        <v>180</v>
      </c>
      <c r="N2148">
        <v>81</v>
      </c>
      <c r="O2148" t="s">
        <v>2816</v>
      </c>
      <c r="P2148" s="16">
        <v>575000</v>
      </c>
      <c r="Q2148" s="17" t="str">
        <f>IF(AND(Table4[[#This Row],[Age]]&lt;=28,Table4[[#This Row],[Prefered foot]]="left",Table4[[#This Row],[Value]]&lt;10000000),"candidate","rejected")</f>
        <v>rejected</v>
      </c>
      <c r="R2148" s="17" t="str">
        <f>IF(OR(Table4[[#This Row],[Age]]&lt;=21,Table4[[#This Row],[Rating]]&gt;=85,Table4[[#This Row],[Height (cm)]]&gt;=187),"minimum","")</f>
        <v>minimum</v>
      </c>
    </row>
    <row r="2149" spans="10:18" x14ac:dyDescent="0.25">
      <c r="J2149" t="s">
        <v>1929</v>
      </c>
      <c r="K2149">
        <v>19</v>
      </c>
      <c r="L2149">
        <v>61</v>
      </c>
      <c r="M2149">
        <v>187</v>
      </c>
      <c r="N2149">
        <v>73</v>
      </c>
      <c r="O2149" t="s">
        <v>2816</v>
      </c>
      <c r="P2149" s="16">
        <v>725000</v>
      </c>
      <c r="Q2149" s="17" t="str">
        <f>IF(AND(Table4[[#This Row],[Age]]&lt;=28,Table4[[#This Row],[Prefered foot]]="left",Table4[[#This Row],[Value]]&lt;10000000),"candidate","rejected")</f>
        <v>rejected</v>
      </c>
      <c r="R2149" s="17" t="str">
        <f>IF(OR(Table4[[#This Row],[Age]]&lt;=21,Table4[[#This Row],[Rating]]&gt;=85,Table4[[#This Row],[Height (cm)]]&gt;=187),"minimum","")</f>
        <v>minimum</v>
      </c>
    </row>
    <row r="2150" spans="10:18" x14ac:dyDescent="0.25">
      <c r="J2150" t="s">
        <v>1930</v>
      </c>
      <c r="K2150">
        <v>19</v>
      </c>
      <c r="L2150">
        <v>66</v>
      </c>
      <c r="M2150">
        <v>176</v>
      </c>
      <c r="N2150">
        <v>66</v>
      </c>
      <c r="O2150" t="s">
        <v>2816</v>
      </c>
      <c r="P2150" s="16">
        <v>2000000</v>
      </c>
      <c r="Q2150" s="17" t="str">
        <f>IF(AND(Table4[[#This Row],[Age]]&lt;=28,Table4[[#This Row],[Prefered foot]]="left",Table4[[#This Row],[Value]]&lt;10000000),"candidate","rejected")</f>
        <v>rejected</v>
      </c>
      <c r="R2150" s="17" t="str">
        <f>IF(OR(Table4[[#This Row],[Age]]&lt;=21,Table4[[#This Row],[Rating]]&gt;=85,Table4[[#This Row],[Height (cm)]]&gt;=187),"minimum","")</f>
        <v>minimum</v>
      </c>
    </row>
    <row r="2151" spans="10:18" x14ac:dyDescent="0.25">
      <c r="J2151" t="s">
        <v>1931</v>
      </c>
      <c r="K2151">
        <v>18</v>
      </c>
      <c r="L2151">
        <v>62</v>
      </c>
      <c r="M2151">
        <v>187</v>
      </c>
      <c r="N2151">
        <v>73</v>
      </c>
      <c r="O2151" t="s">
        <v>2816</v>
      </c>
      <c r="P2151" s="16">
        <v>900000</v>
      </c>
      <c r="Q2151" s="17" t="str">
        <f>IF(AND(Table4[[#This Row],[Age]]&lt;=28,Table4[[#This Row],[Prefered foot]]="left",Table4[[#This Row],[Value]]&lt;10000000),"candidate","rejected")</f>
        <v>rejected</v>
      </c>
      <c r="R2151" s="17" t="str">
        <f>IF(OR(Table4[[#This Row],[Age]]&lt;=21,Table4[[#This Row],[Rating]]&gt;=85,Table4[[#This Row],[Height (cm)]]&gt;=187),"minimum","")</f>
        <v>minimum</v>
      </c>
    </row>
    <row r="2152" spans="10:18" x14ac:dyDescent="0.25">
      <c r="J2152" t="s">
        <v>1932</v>
      </c>
      <c r="K2152">
        <v>23</v>
      </c>
      <c r="L2152">
        <v>74</v>
      </c>
      <c r="M2152">
        <v>185</v>
      </c>
      <c r="N2152">
        <v>88</v>
      </c>
      <c r="O2152" t="s">
        <v>2816</v>
      </c>
      <c r="P2152" s="16">
        <v>8500000</v>
      </c>
      <c r="Q2152" s="17" t="str">
        <f>IF(AND(Table4[[#This Row],[Age]]&lt;=28,Table4[[#This Row],[Prefered foot]]="left",Table4[[#This Row],[Value]]&lt;10000000),"candidate","rejected")</f>
        <v>rejected</v>
      </c>
      <c r="R2152" s="17" t="str">
        <f>IF(OR(Table4[[#This Row],[Age]]&lt;=21,Table4[[#This Row],[Rating]]&gt;=85,Table4[[#This Row],[Height (cm)]]&gt;=187),"minimum","")</f>
        <v/>
      </c>
    </row>
    <row r="2153" spans="10:18" x14ac:dyDescent="0.25">
      <c r="J2153" t="s">
        <v>1933</v>
      </c>
      <c r="K2153">
        <v>19</v>
      </c>
      <c r="L2153">
        <v>60</v>
      </c>
      <c r="M2153">
        <v>175</v>
      </c>
      <c r="N2153">
        <v>64</v>
      </c>
      <c r="O2153" t="s">
        <v>2816</v>
      </c>
      <c r="P2153" s="16">
        <v>575000</v>
      </c>
      <c r="Q2153" s="17" t="str">
        <f>IF(AND(Table4[[#This Row],[Age]]&lt;=28,Table4[[#This Row],[Prefered foot]]="left",Table4[[#This Row],[Value]]&lt;10000000),"candidate","rejected")</f>
        <v>rejected</v>
      </c>
      <c r="R2153" s="17" t="str">
        <f>IF(OR(Table4[[#This Row],[Age]]&lt;=21,Table4[[#This Row],[Rating]]&gt;=85,Table4[[#This Row],[Height (cm)]]&gt;=187),"minimum","")</f>
        <v>minimum</v>
      </c>
    </row>
    <row r="2154" spans="10:18" x14ac:dyDescent="0.25">
      <c r="J2154" t="s">
        <v>1934</v>
      </c>
      <c r="K2154">
        <v>18</v>
      </c>
      <c r="L2154">
        <v>60</v>
      </c>
      <c r="M2154">
        <v>172</v>
      </c>
      <c r="N2154">
        <v>70</v>
      </c>
      <c r="O2154" t="s">
        <v>2817</v>
      </c>
      <c r="P2154" s="16">
        <v>625000</v>
      </c>
      <c r="Q2154" s="17" t="str">
        <f>IF(AND(Table4[[#This Row],[Age]]&lt;=28,Table4[[#This Row],[Prefered foot]]="left",Table4[[#This Row],[Value]]&lt;10000000),"candidate","rejected")</f>
        <v>candidate</v>
      </c>
      <c r="R2154" s="17" t="str">
        <f>IF(OR(Table4[[#This Row],[Age]]&lt;=21,Table4[[#This Row],[Rating]]&gt;=85,Table4[[#This Row],[Height (cm)]]&gt;=187),"minimum","")</f>
        <v>minimum</v>
      </c>
    </row>
    <row r="2155" spans="10:18" x14ac:dyDescent="0.25">
      <c r="J2155" t="s">
        <v>1935</v>
      </c>
      <c r="K2155">
        <v>16</v>
      </c>
      <c r="L2155">
        <v>61</v>
      </c>
      <c r="M2155">
        <v>186</v>
      </c>
      <c r="N2155">
        <v>80</v>
      </c>
      <c r="O2155" t="s">
        <v>2816</v>
      </c>
      <c r="P2155" s="16">
        <v>775000</v>
      </c>
      <c r="Q2155" s="17" t="str">
        <f>IF(AND(Table4[[#This Row],[Age]]&lt;=28,Table4[[#This Row],[Prefered foot]]="left",Table4[[#This Row],[Value]]&lt;10000000),"candidate","rejected")</f>
        <v>rejected</v>
      </c>
      <c r="R2155" s="17" t="str">
        <f>IF(OR(Table4[[#This Row],[Age]]&lt;=21,Table4[[#This Row],[Rating]]&gt;=85,Table4[[#This Row],[Height (cm)]]&gt;=187),"minimum","")</f>
        <v>minimum</v>
      </c>
    </row>
    <row r="2156" spans="10:18" x14ac:dyDescent="0.25">
      <c r="J2156" t="s">
        <v>1936</v>
      </c>
      <c r="K2156">
        <v>18</v>
      </c>
      <c r="L2156">
        <v>66</v>
      </c>
      <c r="M2156">
        <v>187</v>
      </c>
      <c r="N2156">
        <v>70</v>
      </c>
      <c r="O2156" t="s">
        <v>2816</v>
      </c>
      <c r="P2156" s="16">
        <v>1500000</v>
      </c>
      <c r="Q2156" s="17" t="str">
        <f>IF(AND(Table4[[#This Row],[Age]]&lt;=28,Table4[[#This Row],[Prefered foot]]="left",Table4[[#This Row],[Value]]&lt;10000000),"candidate","rejected")</f>
        <v>rejected</v>
      </c>
      <c r="R2156" s="17" t="str">
        <f>IF(OR(Table4[[#This Row],[Age]]&lt;=21,Table4[[#This Row],[Rating]]&gt;=85,Table4[[#This Row],[Height (cm)]]&gt;=187),"minimum","")</f>
        <v>minimum</v>
      </c>
    </row>
    <row r="2157" spans="10:18" x14ac:dyDescent="0.25">
      <c r="J2157" t="s">
        <v>1937</v>
      </c>
      <c r="K2157">
        <v>20</v>
      </c>
      <c r="L2157">
        <v>65</v>
      </c>
      <c r="M2157">
        <v>181</v>
      </c>
      <c r="N2157">
        <v>72</v>
      </c>
      <c r="O2157" t="s">
        <v>2816</v>
      </c>
      <c r="P2157" s="16">
        <v>1700000</v>
      </c>
      <c r="Q2157" s="17" t="str">
        <f>IF(AND(Table4[[#This Row],[Age]]&lt;=28,Table4[[#This Row],[Prefered foot]]="left",Table4[[#This Row],[Value]]&lt;10000000),"candidate","rejected")</f>
        <v>rejected</v>
      </c>
      <c r="R2157" s="17" t="str">
        <f>IF(OR(Table4[[#This Row],[Age]]&lt;=21,Table4[[#This Row],[Rating]]&gt;=85,Table4[[#This Row],[Height (cm)]]&gt;=187),"minimum","")</f>
        <v>minimum</v>
      </c>
    </row>
    <row r="2158" spans="10:18" x14ac:dyDescent="0.25">
      <c r="J2158" t="s">
        <v>1938</v>
      </c>
      <c r="K2158">
        <v>17</v>
      </c>
      <c r="L2158">
        <v>58</v>
      </c>
      <c r="M2158">
        <v>180</v>
      </c>
      <c r="N2158">
        <v>76</v>
      </c>
      <c r="O2158" t="s">
        <v>2816</v>
      </c>
      <c r="P2158" s="16">
        <v>525000</v>
      </c>
      <c r="Q2158" s="17" t="str">
        <f>IF(AND(Table4[[#This Row],[Age]]&lt;=28,Table4[[#This Row],[Prefered foot]]="left",Table4[[#This Row],[Value]]&lt;10000000),"candidate","rejected")</f>
        <v>rejected</v>
      </c>
      <c r="R2158" s="17" t="str">
        <f>IF(OR(Table4[[#This Row],[Age]]&lt;=21,Table4[[#This Row],[Rating]]&gt;=85,Table4[[#This Row],[Height (cm)]]&gt;=187),"minimum","")</f>
        <v>minimum</v>
      </c>
    </row>
    <row r="2159" spans="10:18" x14ac:dyDescent="0.25">
      <c r="J2159" t="s">
        <v>1939</v>
      </c>
      <c r="K2159">
        <v>17</v>
      </c>
      <c r="L2159">
        <v>58</v>
      </c>
      <c r="M2159">
        <v>174</v>
      </c>
      <c r="N2159">
        <v>68</v>
      </c>
      <c r="O2159" t="s">
        <v>2817</v>
      </c>
      <c r="P2159" s="16">
        <v>625000</v>
      </c>
      <c r="Q2159" s="17" t="str">
        <f>IF(AND(Table4[[#This Row],[Age]]&lt;=28,Table4[[#This Row],[Prefered foot]]="left",Table4[[#This Row],[Value]]&lt;10000000),"candidate","rejected")</f>
        <v>candidate</v>
      </c>
      <c r="R2159" s="17" t="str">
        <f>IF(OR(Table4[[#This Row],[Age]]&lt;=21,Table4[[#This Row],[Rating]]&gt;=85,Table4[[#This Row],[Height (cm)]]&gt;=187),"minimum","")</f>
        <v>minimum</v>
      </c>
    </row>
    <row r="2160" spans="10:18" x14ac:dyDescent="0.25">
      <c r="J2160" t="s">
        <v>1940</v>
      </c>
      <c r="K2160">
        <v>18</v>
      </c>
      <c r="L2160">
        <v>61</v>
      </c>
      <c r="M2160">
        <v>175</v>
      </c>
      <c r="N2160">
        <v>71</v>
      </c>
      <c r="O2160" t="s">
        <v>2816</v>
      </c>
      <c r="P2160" s="16">
        <v>800000</v>
      </c>
      <c r="Q2160" s="17" t="str">
        <f>IF(AND(Table4[[#This Row],[Age]]&lt;=28,Table4[[#This Row],[Prefered foot]]="left",Table4[[#This Row],[Value]]&lt;10000000),"candidate","rejected")</f>
        <v>rejected</v>
      </c>
      <c r="R2160" s="17" t="str">
        <f>IF(OR(Table4[[#This Row],[Age]]&lt;=21,Table4[[#This Row],[Rating]]&gt;=85,Table4[[#This Row],[Height (cm)]]&gt;=187),"minimum","")</f>
        <v>minimum</v>
      </c>
    </row>
    <row r="2161" spans="10:18" x14ac:dyDescent="0.25">
      <c r="J2161" t="s">
        <v>1941</v>
      </c>
      <c r="K2161">
        <v>17</v>
      </c>
      <c r="L2161">
        <v>64</v>
      </c>
      <c r="M2161">
        <v>179</v>
      </c>
      <c r="N2161">
        <v>75</v>
      </c>
      <c r="O2161" t="s">
        <v>2816</v>
      </c>
      <c r="P2161" s="16">
        <v>1300000</v>
      </c>
      <c r="Q2161" s="17" t="str">
        <f>IF(AND(Table4[[#This Row],[Age]]&lt;=28,Table4[[#This Row],[Prefered foot]]="left",Table4[[#This Row],[Value]]&lt;10000000),"candidate","rejected")</f>
        <v>rejected</v>
      </c>
      <c r="R2161" s="17" t="str">
        <f>IF(OR(Table4[[#This Row],[Age]]&lt;=21,Table4[[#This Row],[Rating]]&gt;=85,Table4[[#This Row],[Height (cm)]]&gt;=187),"minimum","")</f>
        <v>minimum</v>
      </c>
    </row>
    <row r="2162" spans="10:18" x14ac:dyDescent="0.25">
      <c r="J2162" t="s">
        <v>1942</v>
      </c>
      <c r="K2162">
        <v>23</v>
      </c>
      <c r="L2162">
        <v>77</v>
      </c>
      <c r="M2162">
        <v>179</v>
      </c>
      <c r="N2162">
        <v>73</v>
      </c>
      <c r="O2162" t="s">
        <v>2816</v>
      </c>
      <c r="P2162" s="16">
        <v>8500000</v>
      </c>
      <c r="Q2162" s="17" t="str">
        <f>IF(AND(Table4[[#This Row],[Age]]&lt;=28,Table4[[#This Row],[Prefered foot]]="left",Table4[[#This Row],[Value]]&lt;10000000),"candidate","rejected")</f>
        <v>rejected</v>
      </c>
      <c r="R2162" s="17" t="str">
        <f>IF(OR(Table4[[#This Row],[Age]]&lt;=21,Table4[[#This Row],[Rating]]&gt;=85,Table4[[#This Row],[Height (cm)]]&gt;=187),"minimum","")</f>
        <v/>
      </c>
    </row>
    <row r="2163" spans="10:18" x14ac:dyDescent="0.25">
      <c r="J2163" t="s">
        <v>1943</v>
      </c>
      <c r="K2163">
        <v>21</v>
      </c>
      <c r="L2163">
        <v>64</v>
      </c>
      <c r="M2163">
        <v>191</v>
      </c>
      <c r="N2163">
        <v>80</v>
      </c>
      <c r="O2163" t="s">
        <v>2817</v>
      </c>
      <c r="P2163" s="16">
        <v>1300000</v>
      </c>
      <c r="Q2163" s="17" t="str">
        <f>IF(AND(Table4[[#This Row],[Age]]&lt;=28,Table4[[#This Row],[Prefered foot]]="left",Table4[[#This Row],[Value]]&lt;10000000),"candidate","rejected")</f>
        <v>candidate</v>
      </c>
      <c r="R2163" s="17" t="str">
        <f>IF(OR(Table4[[#This Row],[Age]]&lt;=21,Table4[[#This Row],[Rating]]&gt;=85,Table4[[#This Row],[Height (cm)]]&gt;=187),"minimum","")</f>
        <v>minimum</v>
      </c>
    </row>
    <row r="2164" spans="10:18" x14ac:dyDescent="0.25">
      <c r="J2164" t="s">
        <v>1944</v>
      </c>
      <c r="K2164">
        <v>18</v>
      </c>
      <c r="L2164">
        <v>66</v>
      </c>
      <c r="M2164">
        <v>180</v>
      </c>
      <c r="N2164">
        <v>76</v>
      </c>
      <c r="O2164" t="s">
        <v>2816</v>
      </c>
      <c r="P2164" s="16">
        <v>2000000</v>
      </c>
      <c r="Q2164" s="17" t="str">
        <f>IF(AND(Table4[[#This Row],[Age]]&lt;=28,Table4[[#This Row],[Prefered foot]]="left",Table4[[#This Row],[Value]]&lt;10000000),"candidate","rejected")</f>
        <v>rejected</v>
      </c>
      <c r="R2164" s="17" t="str">
        <f>IF(OR(Table4[[#This Row],[Age]]&lt;=21,Table4[[#This Row],[Rating]]&gt;=85,Table4[[#This Row],[Height (cm)]]&gt;=187),"minimum","")</f>
        <v>minimum</v>
      </c>
    </row>
    <row r="2165" spans="10:18" x14ac:dyDescent="0.25">
      <c r="J2165" t="s">
        <v>1945</v>
      </c>
      <c r="K2165">
        <v>19</v>
      </c>
      <c r="L2165">
        <v>62</v>
      </c>
      <c r="M2165">
        <v>176</v>
      </c>
      <c r="N2165">
        <v>71</v>
      </c>
      <c r="O2165" t="s">
        <v>2817</v>
      </c>
      <c r="P2165" s="16">
        <v>900000</v>
      </c>
      <c r="Q2165" s="17" t="str">
        <f>IF(AND(Table4[[#This Row],[Age]]&lt;=28,Table4[[#This Row],[Prefered foot]]="left",Table4[[#This Row],[Value]]&lt;10000000),"candidate","rejected")</f>
        <v>candidate</v>
      </c>
      <c r="R2165" s="17" t="str">
        <f>IF(OR(Table4[[#This Row],[Age]]&lt;=21,Table4[[#This Row],[Rating]]&gt;=85,Table4[[#This Row],[Height (cm)]]&gt;=187),"minimum","")</f>
        <v>minimum</v>
      </c>
    </row>
    <row r="2166" spans="10:18" x14ac:dyDescent="0.25">
      <c r="J2166" t="s">
        <v>1609</v>
      </c>
      <c r="K2166">
        <v>24</v>
      </c>
      <c r="L2166">
        <v>74</v>
      </c>
      <c r="M2166">
        <v>189</v>
      </c>
      <c r="N2166">
        <v>82</v>
      </c>
      <c r="O2166" t="s">
        <v>2817</v>
      </c>
      <c r="P2166" s="16">
        <v>6500000</v>
      </c>
      <c r="Q2166" s="17" t="str">
        <f>IF(AND(Table4[[#This Row],[Age]]&lt;=28,Table4[[#This Row],[Prefered foot]]="left",Table4[[#This Row],[Value]]&lt;10000000),"candidate","rejected")</f>
        <v>candidate</v>
      </c>
      <c r="R2166" s="17" t="str">
        <f>IF(OR(Table4[[#This Row],[Age]]&lt;=21,Table4[[#This Row],[Rating]]&gt;=85,Table4[[#This Row],[Height (cm)]]&gt;=187),"minimum","")</f>
        <v>minimum</v>
      </c>
    </row>
    <row r="2167" spans="10:18" x14ac:dyDescent="0.25">
      <c r="J2167" t="s">
        <v>1946</v>
      </c>
      <c r="K2167">
        <v>16</v>
      </c>
      <c r="L2167">
        <v>58</v>
      </c>
      <c r="M2167">
        <v>175</v>
      </c>
      <c r="N2167">
        <v>62</v>
      </c>
      <c r="O2167" t="s">
        <v>2817</v>
      </c>
      <c r="P2167" s="16">
        <v>600000</v>
      </c>
      <c r="Q2167" s="17" t="str">
        <f>IF(AND(Table4[[#This Row],[Age]]&lt;=28,Table4[[#This Row],[Prefered foot]]="left",Table4[[#This Row],[Value]]&lt;10000000),"candidate","rejected")</f>
        <v>candidate</v>
      </c>
      <c r="R2167" s="17" t="str">
        <f>IF(OR(Table4[[#This Row],[Age]]&lt;=21,Table4[[#This Row],[Rating]]&gt;=85,Table4[[#This Row],[Height (cm)]]&gt;=187),"minimum","")</f>
        <v>minimum</v>
      </c>
    </row>
    <row r="2168" spans="10:18" x14ac:dyDescent="0.25">
      <c r="J2168" t="s">
        <v>1947</v>
      </c>
      <c r="K2168">
        <v>23</v>
      </c>
      <c r="L2168">
        <v>75</v>
      </c>
      <c r="M2168">
        <v>190</v>
      </c>
      <c r="N2168">
        <v>82</v>
      </c>
      <c r="O2168" t="s">
        <v>2816</v>
      </c>
      <c r="P2168" s="16">
        <v>8000000</v>
      </c>
      <c r="Q2168" s="17" t="str">
        <f>IF(AND(Table4[[#This Row],[Age]]&lt;=28,Table4[[#This Row],[Prefered foot]]="left",Table4[[#This Row],[Value]]&lt;10000000),"candidate","rejected")</f>
        <v>rejected</v>
      </c>
      <c r="R2168" s="17" t="str">
        <f>IF(OR(Table4[[#This Row],[Age]]&lt;=21,Table4[[#This Row],[Rating]]&gt;=85,Table4[[#This Row],[Height (cm)]]&gt;=187),"minimum","")</f>
        <v>minimum</v>
      </c>
    </row>
    <row r="2169" spans="10:18" x14ac:dyDescent="0.25">
      <c r="J2169" t="s">
        <v>1948</v>
      </c>
      <c r="K2169">
        <v>19</v>
      </c>
      <c r="L2169">
        <v>65</v>
      </c>
      <c r="M2169">
        <v>180</v>
      </c>
      <c r="N2169">
        <v>75</v>
      </c>
      <c r="O2169" t="s">
        <v>2816</v>
      </c>
      <c r="P2169" s="16">
        <v>1700000</v>
      </c>
      <c r="Q2169" s="17" t="str">
        <f>IF(AND(Table4[[#This Row],[Age]]&lt;=28,Table4[[#This Row],[Prefered foot]]="left",Table4[[#This Row],[Value]]&lt;10000000),"candidate","rejected")</f>
        <v>rejected</v>
      </c>
      <c r="R2169" s="17" t="str">
        <f>IF(OR(Table4[[#This Row],[Age]]&lt;=21,Table4[[#This Row],[Rating]]&gt;=85,Table4[[#This Row],[Height (cm)]]&gt;=187),"minimum","")</f>
        <v>minimum</v>
      </c>
    </row>
    <row r="2170" spans="10:18" x14ac:dyDescent="0.25">
      <c r="J2170" t="s">
        <v>1949</v>
      </c>
      <c r="K2170">
        <v>30</v>
      </c>
      <c r="L2170">
        <v>68</v>
      </c>
      <c r="M2170">
        <v>174</v>
      </c>
      <c r="N2170">
        <v>61</v>
      </c>
      <c r="O2170" t="s">
        <v>2817</v>
      </c>
      <c r="P2170" s="16">
        <v>0</v>
      </c>
      <c r="Q2170" s="17" t="str">
        <f>IF(AND(Table4[[#This Row],[Age]]&lt;=28,Table4[[#This Row],[Prefered foot]]="left",Table4[[#This Row],[Value]]&lt;10000000),"candidate","rejected")</f>
        <v>rejected</v>
      </c>
      <c r="R2170" s="17" t="str">
        <f>IF(OR(Table4[[#This Row],[Age]]&lt;=21,Table4[[#This Row],[Rating]]&gt;=85,Table4[[#This Row],[Height (cm)]]&gt;=187),"minimum","")</f>
        <v/>
      </c>
    </row>
    <row r="2171" spans="10:18" x14ac:dyDescent="0.25">
      <c r="J2171" t="s">
        <v>1950</v>
      </c>
      <c r="K2171">
        <v>20</v>
      </c>
      <c r="L2171">
        <v>65</v>
      </c>
      <c r="M2171">
        <v>180</v>
      </c>
      <c r="N2171">
        <v>79</v>
      </c>
      <c r="O2171" t="s">
        <v>2817</v>
      </c>
      <c r="P2171" s="16">
        <v>1600000</v>
      </c>
      <c r="Q2171" s="17" t="str">
        <f>IF(AND(Table4[[#This Row],[Age]]&lt;=28,Table4[[#This Row],[Prefered foot]]="left",Table4[[#This Row],[Value]]&lt;10000000),"candidate","rejected")</f>
        <v>candidate</v>
      </c>
      <c r="R2171" s="17" t="str">
        <f>IF(OR(Table4[[#This Row],[Age]]&lt;=21,Table4[[#This Row],[Rating]]&gt;=85,Table4[[#This Row],[Height (cm)]]&gt;=187),"minimum","")</f>
        <v>minimum</v>
      </c>
    </row>
    <row r="2172" spans="10:18" x14ac:dyDescent="0.25">
      <c r="J2172" t="s">
        <v>958</v>
      </c>
      <c r="K2172">
        <v>18</v>
      </c>
      <c r="L2172">
        <v>71</v>
      </c>
      <c r="M2172">
        <v>186</v>
      </c>
      <c r="N2172">
        <v>80</v>
      </c>
      <c r="O2172" t="s">
        <v>2816</v>
      </c>
      <c r="P2172" s="16">
        <v>3700000</v>
      </c>
      <c r="Q2172" s="17" t="str">
        <f>IF(AND(Table4[[#This Row],[Age]]&lt;=28,Table4[[#This Row],[Prefered foot]]="left",Table4[[#This Row],[Value]]&lt;10000000),"candidate","rejected")</f>
        <v>rejected</v>
      </c>
      <c r="R2172" s="17" t="str">
        <f>IF(OR(Table4[[#This Row],[Age]]&lt;=21,Table4[[#This Row],[Rating]]&gt;=85,Table4[[#This Row],[Height (cm)]]&gt;=187),"minimum","")</f>
        <v>minimum</v>
      </c>
    </row>
    <row r="2173" spans="10:18" x14ac:dyDescent="0.25">
      <c r="J2173" t="s">
        <v>1951</v>
      </c>
      <c r="K2173">
        <v>19</v>
      </c>
      <c r="L2173">
        <v>62</v>
      </c>
      <c r="M2173">
        <v>180</v>
      </c>
      <c r="N2173">
        <v>73</v>
      </c>
      <c r="O2173" t="s">
        <v>2817</v>
      </c>
      <c r="P2173" s="16">
        <v>1000000</v>
      </c>
      <c r="Q2173" s="17" t="str">
        <f>IF(AND(Table4[[#This Row],[Age]]&lt;=28,Table4[[#This Row],[Prefered foot]]="left",Table4[[#This Row],[Value]]&lt;10000000),"candidate","rejected")</f>
        <v>candidate</v>
      </c>
      <c r="R2173" s="17" t="str">
        <f>IF(OR(Table4[[#This Row],[Age]]&lt;=21,Table4[[#This Row],[Rating]]&gt;=85,Table4[[#This Row],[Height (cm)]]&gt;=187),"minimum","")</f>
        <v>minimum</v>
      </c>
    </row>
    <row r="2174" spans="10:18" x14ac:dyDescent="0.25">
      <c r="J2174" t="s">
        <v>1952</v>
      </c>
      <c r="K2174">
        <v>18</v>
      </c>
      <c r="L2174">
        <v>58</v>
      </c>
      <c r="M2174">
        <v>170</v>
      </c>
      <c r="N2174">
        <v>65</v>
      </c>
      <c r="O2174" t="s">
        <v>2816</v>
      </c>
      <c r="P2174" s="16">
        <v>525000</v>
      </c>
      <c r="Q2174" s="17" t="str">
        <f>IF(AND(Table4[[#This Row],[Age]]&lt;=28,Table4[[#This Row],[Prefered foot]]="left",Table4[[#This Row],[Value]]&lt;10000000),"candidate","rejected")</f>
        <v>rejected</v>
      </c>
      <c r="R2174" s="17" t="str">
        <f>IF(OR(Table4[[#This Row],[Age]]&lt;=21,Table4[[#This Row],[Rating]]&gt;=85,Table4[[#This Row],[Height (cm)]]&gt;=187),"minimum","")</f>
        <v>minimum</v>
      </c>
    </row>
    <row r="2175" spans="10:18" x14ac:dyDescent="0.25">
      <c r="J2175" t="s">
        <v>1281</v>
      </c>
      <c r="K2175">
        <v>22</v>
      </c>
      <c r="L2175">
        <v>72</v>
      </c>
      <c r="M2175">
        <v>162</v>
      </c>
      <c r="N2175">
        <v>69</v>
      </c>
      <c r="O2175" t="s">
        <v>2816</v>
      </c>
      <c r="P2175" s="16">
        <v>5500000</v>
      </c>
      <c r="Q2175" s="17" t="str">
        <f>IF(AND(Table4[[#This Row],[Age]]&lt;=28,Table4[[#This Row],[Prefered foot]]="left",Table4[[#This Row],[Value]]&lt;10000000),"candidate","rejected")</f>
        <v>rejected</v>
      </c>
      <c r="R2175" s="17" t="str">
        <f>IF(OR(Table4[[#This Row],[Age]]&lt;=21,Table4[[#This Row],[Rating]]&gt;=85,Table4[[#This Row],[Height (cm)]]&gt;=187),"minimum","")</f>
        <v/>
      </c>
    </row>
    <row r="2176" spans="10:18" x14ac:dyDescent="0.25">
      <c r="J2176" t="s">
        <v>1953</v>
      </c>
      <c r="K2176">
        <v>18</v>
      </c>
      <c r="L2176">
        <v>60</v>
      </c>
      <c r="M2176">
        <v>183</v>
      </c>
      <c r="N2176">
        <v>70</v>
      </c>
      <c r="O2176" t="s">
        <v>2817</v>
      </c>
      <c r="P2176" s="16">
        <v>625000</v>
      </c>
      <c r="Q2176" s="17" t="str">
        <f>IF(AND(Table4[[#This Row],[Age]]&lt;=28,Table4[[#This Row],[Prefered foot]]="left",Table4[[#This Row],[Value]]&lt;10000000),"candidate","rejected")</f>
        <v>candidate</v>
      </c>
      <c r="R2176" s="17" t="str">
        <f>IF(OR(Table4[[#This Row],[Age]]&lt;=21,Table4[[#This Row],[Rating]]&gt;=85,Table4[[#This Row],[Height (cm)]]&gt;=187),"minimum","")</f>
        <v>minimum</v>
      </c>
    </row>
    <row r="2177" spans="10:18" x14ac:dyDescent="0.25">
      <c r="J2177" t="s">
        <v>1620</v>
      </c>
      <c r="K2177">
        <v>19</v>
      </c>
      <c r="L2177">
        <v>73</v>
      </c>
      <c r="M2177">
        <v>181</v>
      </c>
      <c r="N2177">
        <v>73</v>
      </c>
      <c r="O2177" t="s">
        <v>2817</v>
      </c>
      <c r="P2177" s="16">
        <v>6500000</v>
      </c>
      <c r="Q2177" s="17" t="str">
        <f>IF(AND(Table4[[#This Row],[Age]]&lt;=28,Table4[[#This Row],[Prefered foot]]="left",Table4[[#This Row],[Value]]&lt;10000000),"candidate","rejected")</f>
        <v>candidate</v>
      </c>
      <c r="R2177" s="17" t="str">
        <f>IF(OR(Table4[[#This Row],[Age]]&lt;=21,Table4[[#This Row],[Rating]]&gt;=85,Table4[[#This Row],[Height (cm)]]&gt;=187),"minimum","")</f>
        <v>minimum</v>
      </c>
    </row>
    <row r="2178" spans="10:18" x14ac:dyDescent="0.25">
      <c r="J2178" t="s">
        <v>1954</v>
      </c>
      <c r="K2178">
        <v>19</v>
      </c>
      <c r="L2178">
        <v>63</v>
      </c>
      <c r="M2178">
        <v>164</v>
      </c>
      <c r="N2178">
        <v>54</v>
      </c>
      <c r="O2178" t="s">
        <v>2817</v>
      </c>
      <c r="P2178" s="16">
        <v>1100000</v>
      </c>
      <c r="Q2178" s="17" t="str">
        <f>IF(AND(Table4[[#This Row],[Age]]&lt;=28,Table4[[#This Row],[Prefered foot]]="left",Table4[[#This Row],[Value]]&lt;10000000),"candidate","rejected")</f>
        <v>candidate</v>
      </c>
      <c r="R2178" s="17" t="str">
        <f>IF(OR(Table4[[#This Row],[Age]]&lt;=21,Table4[[#This Row],[Rating]]&gt;=85,Table4[[#This Row],[Height (cm)]]&gt;=187),"minimum","")</f>
        <v>minimum</v>
      </c>
    </row>
    <row r="2179" spans="10:18" x14ac:dyDescent="0.25">
      <c r="J2179" t="s">
        <v>1955</v>
      </c>
      <c r="K2179">
        <v>23</v>
      </c>
      <c r="L2179">
        <v>65</v>
      </c>
      <c r="M2179">
        <v>175</v>
      </c>
      <c r="N2179">
        <v>68</v>
      </c>
      <c r="O2179" t="s">
        <v>2816</v>
      </c>
      <c r="P2179" s="16">
        <v>1400000</v>
      </c>
      <c r="Q2179" s="17" t="str">
        <f>IF(AND(Table4[[#This Row],[Age]]&lt;=28,Table4[[#This Row],[Prefered foot]]="left",Table4[[#This Row],[Value]]&lt;10000000),"candidate","rejected")</f>
        <v>rejected</v>
      </c>
      <c r="R2179" s="17" t="str">
        <f>IF(OR(Table4[[#This Row],[Age]]&lt;=21,Table4[[#This Row],[Rating]]&gt;=85,Table4[[#This Row],[Height (cm)]]&gt;=187),"minimum","")</f>
        <v/>
      </c>
    </row>
    <row r="2180" spans="10:18" x14ac:dyDescent="0.25">
      <c r="J2180" t="s">
        <v>1956</v>
      </c>
      <c r="K2180">
        <v>20</v>
      </c>
      <c r="L2180">
        <v>73</v>
      </c>
      <c r="M2180">
        <v>176</v>
      </c>
      <c r="N2180">
        <v>67</v>
      </c>
      <c r="O2180" t="s">
        <v>2816</v>
      </c>
      <c r="P2180" s="16">
        <v>6500000</v>
      </c>
      <c r="Q2180" s="17" t="str">
        <f>IF(AND(Table4[[#This Row],[Age]]&lt;=28,Table4[[#This Row],[Prefered foot]]="left",Table4[[#This Row],[Value]]&lt;10000000),"candidate","rejected")</f>
        <v>rejected</v>
      </c>
      <c r="R2180" s="17" t="str">
        <f>IF(OR(Table4[[#This Row],[Age]]&lt;=21,Table4[[#This Row],[Rating]]&gt;=85,Table4[[#This Row],[Height (cm)]]&gt;=187),"minimum","")</f>
        <v>minimum</v>
      </c>
    </row>
    <row r="2181" spans="10:18" x14ac:dyDescent="0.25">
      <c r="J2181" t="s">
        <v>1957</v>
      </c>
      <c r="K2181">
        <v>19</v>
      </c>
      <c r="L2181">
        <v>63</v>
      </c>
      <c r="M2181">
        <v>181</v>
      </c>
      <c r="N2181">
        <v>75</v>
      </c>
      <c r="O2181" t="s">
        <v>2816</v>
      </c>
      <c r="P2181" s="16">
        <v>1100000</v>
      </c>
      <c r="Q2181" s="17" t="str">
        <f>IF(AND(Table4[[#This Row],[Age]]&lt;=28,Table4[[#This Row],[Prefered foot]]="left",Table4[[#This Row],[Value]]&lt;10000000),"candidate","rejected")</f>
        <v>rejected</v>
      </c>
      <c r="R2181" s="17" t="str">
        <f>IF(OR(Table4[[#This Row],[Age]]&lt;=21,Table4[[#This Row],[Rating]]&gt;=85,Table4[[#This Row],[Height (cm)]]&gt;=187),"minimum","")</f>
        <v>minimum</v>
      </c>
    </row>
    <row r="2182" spans="10:18" x14ac:dyDescent="0.25">
      <c r="J2182" t="s">
        <v>1958</v>
      </c>
      <c r="K2182">
        <v>18</v>
      </c>
      <c r="L2182">
        <v>63</v>
      </c>
      <c r="M2182">
        <v>178</v>
      </c>
      <c r="N2182">
        <v>67</v>
      </c>
      <c r="O2182" t="s">
        <v>2817</v>
      </c>
      <c r="P2182" s="16">
        <v>1200000</v>
      </c>
      <c r="Q2182" s="17" t="str">
        <f>IF(AND(Table4[[#This Row],[Age]]&lt;=28,Table4[[#This Row],[Prefered foot]]="left",Table4[[#This Row],[Value]]&lt;10000000),"candidate","rejected")</f>
        <v>candidate</v>
      </c>
      <c r="R2182" s="17" t="str">
        <f>IF(OR(Table4[[#This Row],[Age]]&lt;=21,Table4[[#This Row],[Rating]]&gt;=85,Table4[[#This Row],[Height (cm)]]&gt;=187),"minimum","")</f>
        <v>minimum</v>
      </c>
    </row>
    <row r="2183" spans="10:18" x14ac:dyDescent="0.25">
      <c r="J2183" t="s">
        <v>1959</v>
      </c>
      <c r="K2183">
        <v>20</v>
      </c>
      <c r="L2183">
        <v>64</v>
      </c>
      <c r="M2183">
        <v>175</v>
      </c>
      <c r="N2183">
        <v>68</v>
      </c>
      <c r="O2183" t="s">
        <v>2816</v>
      </c>
      <c r="P2183" s="16">
        <v>1300000</v>
      </c>
      <c r="Q2183" s="17" t="str">
        <f>IF(AND(Table4[[#This Row],[Age]]&lt;=28,Table4[[#This Row],[Prefered foot]]="left",Table4[[#This Row],[Value]]&lt;10000000),"candidate","rejected")</f>
        <v>rejected</v>
      </c>
      <c r="R2183" s="17" t="str">
        <f>IF(OR(Table4[[#This Row],[Age]]&lt;=21,Table4[[#This Row],[Rating]]&gt;=85,Table4[[#This Row],[Height (cm)]]&gt;=187),"minimum","")</f>
        <v>minimum</v>
      </c>
    </row>
    <row r="2184" spans="10:18" x14ac:dyDescent="0.25">
      <c r="J2184" t="s">
        <v>1960</v>
      </c>
      <c r="K2184">
        <v>19</v>
      </c>
      <c r="L2184">
        <v>62</v>
      </c>
      <c r="M2184">
        <v>188</v>
      </c>
      <c r="N2184">
        <v>78</v>
      </c>
      <c r="O2184" t="s">
        <v>2816</v>
      </c>
      <c r="P2184" s="16">
        <v>800000</v>
      </c>
      <c r="Q2184" s="17" t="str">
        <f>IF(AND(Table4[[#This Row],[Age]]&lt;=28,Table4[[#This Row],[Prefered foot]]="left",Table4[[#This Row],[Value]]&lt;10000000),"candidate","rejected")</f>
        <v>rejected</v>
      </c>
      <c r="R2184" s="17" t="str">
        <f>IF(OR(Table4[[#This Row],[Age]]&lt;=21,Table4[[#This Row],[Rating]]&gt;=85,Table4[[#This Row],[Height (cm)]]&gt;=187),"minimum","")</f>
        <v>minimum</v>
      </c>
    </row>
    <row r="2185" spans="10:18" x14ac:dyDescent="0.25">
      <c r="J2185" t="s">
        <v>1961</v>
      </c>
      <c r="K2185">
        <v>20</v>
      </c>
      <c r="L2185">
        <v>64</v>
      </c>
      <c r="M2185">
        <v>183</v>
      </c>
      <c r="N2185">
        <v>81</v>
      </c>
      <c r="O2185" t="s">
        <v>2816</v>
      </c>
      <c r="P2185" s="16">
        <v>1300000</v>
      </c>
      <c r="Q2185" s="17" t="str">
        <f>IF(AND(Table4[[#This Row],[Age]]&lt;=28,Table4[[#This Row],[Prefered foot]]="left",Table4[[#This Row],[Value]]&lt;10000000),"candidate","rejected")</f>
        <v>rejected</v>
      </c>
      <c r="R2185" s="17" t="str">
        <f>IF(OR(Table4[[#This Row],[Age]]&lt;=21,Table4[[#This Row],[Rating]]&gt;=85,Table4[[#This Row],[Height (cm)]]&gt;=187),"minimum","")</f>
        <v>minimum</v>
      </c>
    </row>
    <row r="2186" spans="10:18" x14ac:dyDescent="0.25">
      <c r="J2186" t="s">
        <v>1962</v>
      </c>
      <c r="K2186">
        <v>19</v>
      </c>
      <c r="L2186">
        <v>62</v>
      </c>
      <c r="M2186">
        <v>185</v>
      </c>
      <c r="N2186">
        <v>74</v>
      </c>
      <c r="O2186" t="s">
        <v>2817</v>
      </c>
      <c r="P2186" s="16">
        <v>1000000</v>
      </c>
      <c r="Q2186" s="17" t="str">
        <f>IF(AND(Table4[[#This Row],[Age]]&lt;=28,Table4[[#This Row],[Prefered foot]]="left",Table4[[#This Row],[Value]]&lt;10000000),"candidate","rejected")</f>
        <v>candidate</v>
      </c>
      <c r="R2186" s="17" t="str">
        <f>IF(OR(Table4[[#This Row],[Age]]&lt;=21,Table4[[#This Row],[Rating]]&gt;=85,Table4[[#This Row],[Height (cm)]]&gt;=187),"minimum","")</f>
        <v>minimum</v>
      </c>
    </row>
    <row r="2187" spans="10:18" x14ac:dyDescent="0.25">
      <c r="J2187" t="s">
        <v>1963</v>
      </c>
      <c r="K2187">
        <v>19</v>
      </c>
      <c r="L2187">
        <v>68</v>
      </c>
      <c r="M2187">
        <v>190</v>
      </c>
      <c r="N2187">
        <v>86</v>
      </c>
      <c r="O2187" t="s">
        <v>2816</v>
      </c>
      <c r="P2187" s="16">
        <v>2700000</v>
      </c>
      <c r="Q2187" s="17" t="str">
        <f>IF(AND(Table4[[#This Row],[Age]]&lt;=28,Table4[[#This Row],[Prefered foot]]="left",Table4[[#This Row],[Value]]&lt;10000000),"candidate","rejected")</f>
        <v>rejected</v>
      </c>
      <c r="R2187" s="17" t="str">
        <f>IF(OR(Table4[[#This Row],[Age]]&lt;=21,Table4[[#This Row],[Rating]]&gt;=85,Table4[[#This Row],[Height (cm)]]&gt;=187),"minimum","")</f>
        <v>minimum</v>
      </c>
    </row>
    <row r="2188" spans="10:18" x14ac:dyDescent="0.25">
      <c r="J2188" t="s">
        <v>1964</v>
      </c>
      <c r="K2188">
        <v>20</v>
      </c>
      <c r="L2188">
        <v>65</v>
      </c>
      <c r="M2188">
        <v>182</v>
      </c>
      <c r="N2188">
        <v>80</v>
      </c>
      <c r="O2188" t="s">
        <v>2816</v>
      </c>
      <c r="P2188" s="16">
        <v>1700000</v>
      </c>
      <c r="Q2188" s="17" t="str">
        <f>IF(AND(Table4[[#This Row],[Age]]&lt;=28,Table4[[#This Row],[Prefered foot]]="left",Table4[[#This Row],[Value]]&lt;10000000),"candidate","rejected")</f>
        <v>rejected</v>
      </c>
      <c r="R2188" s="17" t="str">
        <f>IF(OR(Table4[[#This Row],[Age]]&lt;=21,Table4[[#This Row],[Rating]]&gt;=85,Table4[[#This Row],[Height (cm)]]&gt;=187),"minimum","")</f>
        <v>minimum</v>
      </c>
    </row>
    <row r="2189" spans="10:18" x14ac:dyDescent="0.25">
      <c r="J2189" t="s">
        <v>1540</v>
      </c>
      <c r="K2189">
        <v>18</v>
      </c>
      <c r="L2189">
        <v>64</v>
      </c>
      <c r="M2189">
        <v>185</v>
      </c>
      <c r="N2189">
        <v>78</v>
      </c>
      <c r="O2189" t="s">
        <v>2817</v>
      </c>
      <c r="P2189" s="16">
        <v>1600000</v>
      </c>
      <c r="Q2189" s="17" t="str">
        <f>IF(AND(Table4[[#This Row],[Age]]&lt;=28,Table4[[#This Row],[Prefered foot]]="left",Table4[[#This Row],[Value]]&lt;10000000),"candidate","rejected")</f>
        <v>candidate</v>
      </c>
      <c r="R2189" s="17" t="str">
        <f>IF(OR(Table4[[#This Row],[Age]]&lt;=21,Table4[[#This Row],[Rating]]&gt;=85,Table4[[#This Row],[Height (cm)]]&gt;=187),"minimum","")</f>
        <v>minimum</v>
      </c>
    </row>
    <row r="2190" spans="10:18" x14ac:dyDescent="0.25">
      <c r="J2190" t="s">
        <v>1965</v>
      </c>
      <c r="K2190">
        <v>18</v>
      </c>
      <c r="L2190">
        <v>67</v>
      </c>
      <c r="M2190">
        <v>180</v>
      </c>
      <c r="N2190">
        <v>75</v>
      </c>
      <c r="O2190" t="s">
        <v>2816</v>
      </c>
      <c r="P2190" s="16">
        <v>2400000</v>
      </c>
      <c r="Q2190" s="17" t="str">
        <f>IF(AND(Table4[[#This Row],[Age]]&lt;=28,Table4[[#This Row],[Prefered foot]]="left",Table4[[#This Row],[Value]]&lt;10000000),"candidate","rejected")</f>
        <v>rejected</v>
      </c>
      <c r="R2190" s="17" t="str">
        <f>IF(OR(Table4[[#This Row],[Age]]&lt;=21,Table4[[#This Row],[Rating]]&gt;=85,Table4[[#This Row],[Height (cm)]]&gt;=187),"minimum","")</f>
        <v>minimum</v>
      </c>
    </row>
    <row r="2191" spans="10:18" x14ac:dyDescent="0.25">
      <c r="J2191" t="s">
        <v>1966</v>
      </c>
      <c r="K2191">
        <v>19</v>
      </c>
      <c r="L2191">
        <v>65</v>
      </c>
      <c r="M2191">
        <v>187</v>
      </c>
      <c r="N2191">
        <v>76</v>
      </c>
      <c r="O2191" t="s">
        <v>2816</v>
      </c>
      <c r="P2191" s="16">
        <v>1900000</v>
      </c>
      <c r="Q2191" s="17" t="str">
        <f>IF(AND(Table4[[#This Row],[Age]]&lt;=28,Table4[[#This Row],[Prefered foot]]="left",Table4[[#This Row],[Value]]&lt;10000000),"candidate","rejected")</f>
        <v>rejected</v>
      </c>
      <c r="R2191" s="17" t="str">
        <f>IF(OR(Table4[[#This Row],[Age]]&lt;=21,Table4[[#This Row],[Rating]]&gt;=85,Table4[[#This Row],[Height (cm)]]&gt;=187),"minimum","")</f>
        <v>minimum</v>
      </c>
    </row>
    <row r="2192" spans="10:18" x14ac:dyDescent="0.25">
      <c r="J2192" t="s">
        <v>1967</v>
      </c>
      <c r="K2192">
        <v>19</v>
      </c>
      <c r="L2192">
        <v>68</v>
      </c>
      <c r="M2192">
        <v>184</v>
      </c>
      <c r="N2192">
        <v>77</v>
      </c>
      <c r="O2192" t="s">
        <v>2817</v>
      </c>
      <c r="P2192" s="16">
        <v>2300000</v>
      </c>
      <c r="Q2192" s="17" t="str">
        <f>IF(AND(Table4[[#This Row],[Age]]&lt;=28,Table4[[#This Row],[Prefered foot]]="left",Table4[[#This Row],[Value]]&lt;10000000),"candidate","rejected")</f>
        <v>candidate</v>
      </c>
      <c r="R2192" s="17" t="str">
        <f>IF(OR(Table4[[#This Row],[Age]]&lt;=21,Table4[[#This Row],[Rating]]&gt;=85,Table4[[#This Row],[Height (cm)]]&gt;=187),"minimum","")</f>
        <v>minimum</v>
      </c>
    </row>
    <row r="2193" spans="10:18" x14ac:dyDescent="0.25">
      <c r="J2193" t="s">
        <v>1968</v>
      </c>
      <c r="K2193">
        <v>24</v>
      </c>
      <c r="L2193">
        <v>72</v>
      </c>
      <c r="M2193">
        <v>185</v>
      </c>
      <c r="N2193">
        <v>73</v>
      </c>
      <c r="O2193" t="s">
        <v>2816</v>
      </c>
      <c r="P2193" s="16">
        <v>3600000</v>
      </c>
      <c r="Q2193" s="17" t="str">
        <f>IF(AND(Table4[[#This Row],[Age]]&lt;=28,Table4[[#This Row],[Prefered foot]]="left",Table4[[#This Row],[Value]]&lt;10000000),"candidate","rejected")</f>
        <v>rejected</v>
      </c>
      <c r="R2193" s="17" t="str">
        <f>IF(OR(Table4[[#This Row],[Age]]&lt;=21,Table4[[#This Row],[Rating]]&gt;=85,Table4[[#This Row],[Height (cm)]]&gt;=187),"minimum","")</f>
        <v/>
      </c>
    </row>
    <row r="2194" spans="10:18" x14ac:dyDescent="0.25">
      <c r="J2194" t="s">
        <v>1543</v>
      </c>
      <c r="K2194">
        <v>18</v>
      </c>
      <c r="L2194">
        <v>62</v>
      </c>
      <c r="M2194">
        <v>180</v>
      </c>
      <c r="N2194">
        <v>71</v>
      </c>
      <c r="O2194" t="s">
        <v>2816</v>
      </c>
      <c r="P2194" s="16">
        <v>975000</v>
      </c>
      <c r="Q2194" s="17" t="str">
        <f>IF(AND(Table4[[#This Row],[Age]]&lt;=28,Table4[[#This Row],[Prefered foot]]="left",Table4[[#This Row],[Value]]&lt;10000000),"candidate","rejected")</f>
        <v>rejected</v>
      </c>
      <c r="R2194" s="17" t="str">
        <f>IF(OR(Table4[[#This Row],[Age]]&lt;=21,Table4[[#This Row],[Rating]]&gt;=85,Table4[[#This Row],[Height (cm)]]&gt;=187),"minimum","")</f>
        <v>minimum</v>
      </c>
    </row>
    <row r="2195" spans="10:18" x14ac:dyDescent="0.25">
      <c r="J2195" t="s">
        <v>1969</v>
      </c>
      <c r="K2195">
        <v>20</v>
      </c>
      <c r="L2195">
        <v>67</v>
      </c>
      <c r="M2195">
        <v>181</v>
      </c>
      <c r="N2195">
        <v>79</v>
      </c>
      <c r="O2195" t="s">
        <v>2817</v>
      </c>
      <c r="P2195" s="16">
        <v>2300000</v>
      </c>
      <c r="Q2195" s="17" t="str">
        <f>IF(AND(Table4[[#This Row],[Age]]&lt;=28,Table4[[#This Row],[Prefered foot]]="left",Table4[[#This Row],[Value]]&lt;10000000),"candidate","rejected")</f>
        <v>candidate</v>
      </c>
      <c r="R2195" s="17" t="str">
        <f>IF(OR(Table4[[#This Row],[Age]]&lt;=21,Table4[[#This Row],[Rating]]&gt;=85,Table4[[#This Row],[Height (cm)]]&gt;=187),"minimum","")</f>
        <v>minimum</v>
      </c>
    </row>
    <row r="2196" spans="10:18" x14ac:dyDescent="0.25">
      <c r="J2196" t="s">
        <v>1970</v>
      </c>
      <c r="K2196">
        <v>19</v>
      </c>
      <c r="L2196">
        <v>67</v>
      </c>
      <c r="M2196">
        <v>185</v>
      </c>
      <c r="N2196">
        <v>76</v>
      </c>
      <c r="O2196" t="s">
        <v>2817</v>
      </c>
      <c r="P2196" s="16">
        <v>2400000</v>
      </c>
      <c r="Q2196" s="17" t="str">
        <f>IF(AND(Table4[[#This Row],[Age]]&lt;=28,Table4[[#This Row],[Prefered foot]]="left",Table4[[#This Row],[Value]]&lt;10000000),"candidate","rejected")</f>
        <v>candidate</v>
      </c>
      <c r="R2196" s="17" t="str">
        <f>IF(OR(Table4[[#This Row],[Age]]&lt;=21,Table4[[#This Row],[Rating]]&gt;=85,Table4[[#This Row],[Height (cm)]]&gt;=187),"minimum","")</f>
        <v>minimum</v>
      </c>
    </row>
    <row r="2197" spans="10:18" x14ac:dyDescent="0.25">
      <c r="J2197" t="s">
        <v>1971</v>
      </c>
      <c r="K2197">
        <v>18</v>
      </c>
      <c r="L2197">
        <v>66</v>
      </c>
      <c r="M2197">
        <v>198</v>
      </c>
      <c r="N2197">
        <v>85</v>
      </c>
      <c r="O2197" t="s">
        <v>2816</v>
      </c>
      <c r="P2197" s="16">
        <v>1700000</v>
      </c>
      <c r="Q2197" s="17" t="str">
        <f>IF(AND(Table4[[#This Row],[Age]]&lt;=28,Table4[[#This Row],[Prefered foot]]="left",Table4[[#This Row],[Value]]&lt;10000000),"candidate","rejected")</f>
        <v>rejected</v>
      </c>
      <c r="R2197" s="17" t="str">
        <f>IF(OR(Table4[[#This Row],[Age]]&lt;=21,Table4[[#This Row],[Rating]]&gt;=85,Table4[[#This Row],[Height (cm)]]&gt;=187),"minimum","")</f>
        <v>minimum</v>
      </c>
    </row>
    <row r="2198" spans="10:18" x14ac:dyDescent="0.25">
      <c r="J2198" t="s">
        <v>1972</v>
      </c>
      <c r="K2198">
        <v>19</v>
      </c>
      <c r="L2198">
        <v>68</v>
      </c>
      <c r="M2198">
        <v>188</v>
      </c>
      <c r="N2198">
        <v>78</v>
      </c>
      <c r="O2198" t="s">
        <v>2816</v>
      </c>
      <c r="P2198" s="16">
        <v>1600000</v>
      </c>
      <c r="Q2198" s="17" t="str">
        <f>IF(AND(Table4[[#This Row],[Age]]&lt;=28,Table4[[#This Row],[Prefered foot]]="left",Table4[[#This Row],[Value]]&lt;10000000),"candidate","rejected")</f>
        <v>rejected</v>
      </c>
      <c r="R2198" s="17" t="str">
        <f>IF(OR(Table4[[#This Row],[Age]]&lt;=21,Table4[[#This Row],[Rating]]&gt;=85,Table4[[#This Row],[Height (cm)]]&gt;=187),"minimum","")</f>
        <v>minimum</v>
      </c>
    </row>
    <row r="2199" spans="10:18" x14ac:dyDescent="0.25">
      <c r="J2199" t="s">
        <v>1973</v>
      </c>
      <c r="K2199">
        <v>20</v>
      </c>
      <c r="L2199">
        <v>65</v>
      </c>
      <c r="M2199">
        <v>172</v>
      </c>
      <c r="N2199">
        <v>68</v>
      </c>
      <c r="O2199" t="s">
        <v>2816</v>
      </c>
      <c r="P2199" s="16">
        <v>1700000</v>
      </c>
      <c r="Q2199" s="17" t="str">
        <f>IF(AND(Table4[[#This Row],[Age]]&lt;=28,Table4[[#This Row],[Prefered foot]]="left",Table4[[#This Row],[Value]]&lt;10000000),"candidate","rejected")</f>
        <v>rejected</v>
      </c>
      <c r="R2199" s="17" t="str">
        <f>IF(OR(Table4[[#This Row],[Age]]&lt;=21,Table4[[#This Row],[Rating]]&gt;=85,Table4[[#This Row],[Height (cm)]]&gt;=187),"minimum","")</f>
        <v>minimum</v>
      </c>
    </row>
    <row r="2200" spans="10:18" x14ac:dyDescent="0.25">
      <c r="J2200" t="s">
        <v>1974</v>
      </c>
      <c r="K2200">
        <v>19</v>
      </c>
      <c r="L2200">
        <v>66</v>
      </c>
      <c r="M2200">
        <v>184</v>
      </c>
      <c r="N2200">
        <v>78</v>
      </c>
      <c r="O2200" t="s">
        <v>2816</v>
      </c>
      <c r="P2200" s="16">
        <v>2000000</v>
      </c>
      <c r="Q2200" s="17" t="str">
        <f>IF(AND(Table4[[#This Row],[Age]]&lt;=28,Table4[[#This Row],[Prefered foot]]="left",Table4[[#This Row],[Value]]&lt;10000000),"candidate","rejected")</f>
        <v>rejected</v>
      </c>
      <c r="R2200" s="17" t="str">
        <f>IF(OR(Table4[[#This Row],[Age]]&lt;=21,Table4[[#This Row],[Rating]]&gt;=85,Table4[[#This Row],[Height (cm)]]&gt;=187),"minimum","")</f>
        <v>minimum</v>
      </c>
    </row>
    <row r="2201" spans="10:18" x14ac:dyDescent="0.25">
      <c r="J2201" t="s">
        <v>1546</v>
      </c>
      <c r="K2201">
        <v>19</v>
      </c>
      <c r="L2201">
        <v>68</v>
      </c>
      <c r="M2201">
        <v>183</v>
      </c>
      <c r="N2201">
        <v>57</v>
      </c>
      <c r="O2201" t="s">
        <v>2817</v>
      </c>
      <c r="P2201" s="16">
        <v>2500000</v>
      </c>
      <c r="Q2201" s="17" t="str">
        <f>IF(AND(Table4[[#This Row],[Age]]&lt;=28,Table4[[#This Row],[Prefered foot]]="left",Table4[[#This Row],[Value]]&lt;10000000),"candidate","rejected")</f>
        <v>candidate</v>
      </c>
      <c r="R2201" s="17" t="str">
        <f>IF(OR(Table4[[#This Row],[Age]]&lt;=21,Table4[[#This Row],[Rating]]&gt;=85,Table4[[#This Row],[Height (cm)]]&gt;=187),"minimum","")</f>
        <v>minimum</v>
      </c>
    </row>
    <row r="2202" spans="10:18" x14ac:dyDescent="0.25">
      <c r="J2202" t="s">
        <v>1975</v>
      </c>
      <c r="K2202">
        <v>20</v>
      </c>
      <c r="L2202">
        <v>67</v>
      </c>
      <c r="M2202">
        <v>192</v>
      </c>
      <c r="N2202">
        <v>83</v>
      </c>
      <c r="O2202" t="s">
        <v>2817</v>
      </c>
      <c r="P2202" s="16">
        <v>2300000</v>
      </c>
      <c r="Q2202" s="17" t="str">
        <f>IF(AND(Table4[[#This Row],[Age]]&lt;=28,Table4[[#This Row],[Prefered foot]]="left",Table4[[#This Row],[Value]]&lt;10000000),"candidate","rejected")</f>
        <v>candidate</v>
      </c>
      <c r="R2202" s="17" t="str">
        <f>IF(OR(Table4[[#This Row],[Age]]&lt;=21,Table4[[#This Row],[Rating]]&gt;=85,Table4[[#This Row],[Height (cm)]]&gt;=187),"minimum","")</f>
        <v>minimum</v>
      </c>
    </row>
    <row r="2203" spans="10:18" x14ac:dyDescent="0.25">
      <c r="J2203" t="s">
        <v>1976</v>
      </c>
      <c r="K2203">
        <v>17</v>
      </c>
      <c r="L2203">
        <v>67</v>
      </c>
      <c r="M2203">
        <v>180</v>
      </c>
      <c r="N2203">
        <v>68</v>
      </c>
      <c r="O2203" t="s">
        <v>2816</v>
      </c>
      <c r="P2203" s="16">
        <v>2500000</v>
      </c>
      <c r="Q2203" s="17" t="str">
        <f>IF(AND(Table4[[#This Row],[Age]]&lt;=28,Table4[[#This Row],[Prefered foot]]="left",Table4[[#This Row],[Value]]&lt;10000000),"candidate","rejected")</f>
        <v>rejected</v>
      </c>
      <c r="R2203" s="17" t="str">
        <f>IF(OR(Table4[[#This Row],[Age]]&lt;=21,Table4[[#This Row],[Rating]]&gt;=85,Table4[[#This Row],[Height (cm)]]&gt;=187),"minimum","")</f>
        <v>minimum</v>
      </c>
    </row>
    <row r="2204" spans="10:18" x14ac:dyDescent="0.25">
      <c r="J2204" t="s">
        <v>1977</v>
      </c>
      <c r="K2204">
        <v>21</v>
      </c>
      <c r="L2204">
        <v>60</v>
      </c>
      <c r="M2204">
        <v>196</v>
      </c>
      <c r="N2204">
        <v>85</v>
      </c>
      <c r="O2204" t="s">
        <v>2816</v>
      </c>
      <c r="P2204" s="16">
        <v>550000</v>
      </c>
      <c r="Q2204" s="17" t="str">
        <f>IF(AND(Table4[[#This Row],[Age]]&lt;=28,Table4[[#This Row],[Prefered foot]]="left",Table4[[#This Row],[Value]]&lt;10000000),"candidate","rejected")</f>
        <v>rejected</v>
      </c>
      <c r="R2204" s="17" t="str">
        <f>IF(OR(Table4[[#This Row],[Age]]&lt;=21,Table4[[#This Row],[Rating]]&gt;=85,Table4[[#This Row],[Height (cm)]]&gt;=187),"minimum","")</f>
        <v>minimum</v>
      </c>
    </row>
    <row r="2205" spans="10:18" x14ac:dyDescent="0.25">
      <c r="J2205" t="s">
        <v>1978</v>
      </c>
      <c r="K2205">
        <v>18</v>
      </c>
      <c r="L2205">
        <v>69</v>
      </c>
      <c r="M2205">
        <v>172</v>
      </c>
      <c r="N2205">
        <v>73</v>
      </c>
      <c r="O2205" t="s">
        <v>2817</v>
      </c>
      <c r="P2205" s="16">
        <v>3200000</v>
      </c>
      <c r="Q2205" s="17" t="str">
        <f>IF(AND(Table4[[#This Row],[Age]]&lt;=28,Table4[[#This Row],[Prefered foot]]="left",Table4[[#This Row],[Value]]&lt;10000000),"candidate","rejected")</f>
        <v>candidate</v>
      </c>
      <c r="R2205" s="17" t="str">
        <f>IF(OR(Table4[[#This Row],[Age]]&lt;=21,Table4[[#This Row],[Rating]]&gt;=85,Table4[[#This Row],[Height (cm)]]&gt;=187),"minimum","")</f>
        <v>minimum</v>
      </c>
    </row>
    <row r="2206" spans="10:18" x14ac:dyDescent="0.25">
      <c r="J2206" t="s">
        <v>1979</v>
      </c>
      <c r="K2206">
        <v>25</v>
      </c>
      <c r="L2206">
        <v>68</v>
      </c>
      <c r="M2206">
        <v>186</v>
      </c>
      <c r="N2206">
        <v>78</v>
      </c>
      <c r="O2206" t="s">
        <v>2816</v>
      </c>
      <c r="P2206" s="16">
        <v>0</v>
      </c>
      <c r="Q2206" s="17" t="str">
        <f>IF(AND(Table4[[#This Row],[Age]]&lt;=28,Table4[[#This Row],[Prefered foot]]="left",Table4[[#This Row],[Value]]&lt;10000000),"candidate","rejected")</f>
        <v>rejected</v>
      </c>
      <c r="R2206" s="17" t="str">
        <f>IF(OR(Table4[[#This Row],[Age]]&lt;=21,Table4[[#This Row],[Rating]]&gt;=85,Table4[[#This Row],[Height (cm)]]&gt;=187),"minimum","")</f>
        <v/>
      </c>
    </row>
    <row r="2207" spans="10:18" x14ac:dyDescent="0.25">
      <c r="J2207" t="s">
        <v>1980</v>
      </c>
      <c r="K2207">
        <v>18</v>
      </c>
      <c r="L2207">
        <v>60</v>
      </c>
      <c r="M2207">
        <v>185</v>
      </c>
      <c r="N2207">
        <v>78</v>
      </c>
      <c r="O2207" t="s">
        <v>2816</v>
      </c>
      <c r="P2207" s="16">
        <v>625000</v>
      </c>
      <c r="Q2207" s="17" t="str">
        <f>IF(AND(Table4[[#This Row],[Age]]&lt;=28,Table4[[#This Row],[Prefered foot]]="left",Table4[[#This Row],[Value]]&lt;10000000),"candidate","rejected")</f>
        <v>rejected</v>
      </c>
      <c r="R2207" s="17" t="str">
        <f>IF(OR(Table4[[#This Row],[Age]]&lt;=21,Table4[[#This Row],[Rating]]&gt;=85,Table4[[#This Row],[Height (cm)]]&gt;=187),"minimum","")</f>
        <v>minimum</v>
      </c>
    </row>
    <row r="2208" spans="10:18" x14ac:dyDescent="0.25">
      <c r="J2208" t="s">
        <v>1981</v>
      </c>
      <c r="K2208">
        <v>17</v>
      </c>
      <c r="L2208">
        <v>58</v>
      </c>
      <c r="M2208">
        <v>174</v>
      </c>
      <c r="N2208">
        <v>66</v>
      </c>
      <c r="O2208" t="s">
        <v>2816</v>
      </c>
      <c r="P2208" s="16">
        <v>550000</v>
      </c>
      <c r="Q2208" s="17" t="str">
        <f>IF(AND(Table4[[#This Row],[Age]]&lt;=28,Table4[[#This Row],[Prefered foot]]="left",Table4[[#This Row],[Value]]&lt;10000000),"candidate","rejected")</f>
        <v>rejected</v>
      </c>
      <c r="R2208" s="17" t="str">
        <f>IF(OR(Table4[[#This Row],[Age]]&lt;=21,Table4[[#This Row],[Rating]]&gt;=85,Table4[[#This Row],[Height (cm)]]&gt;=187),"minimum","")</f>
        <v>minimum</v>
      </c>
    </row>
    <row r="2209" spans="10:18" x14ac:dyDescent="0.25">
      <c r="J2209" t="s">
        <v>1982</v>
      </c>
      <c r="K2209">
        <v>19</v>
      </c>
      <c r="L2209">
        <v>68</v>
      </c>
      <c r="M2209">
        <v>175</v>
      </c>
      <c r="N2209">
        <v>68</v>
      </c>
      <c r="O2209" t="s">
        <v>2816</v>
      </c>
      <c r="P2209" s="16">
        <v>2900000</v>
      </c>
      <c r="Q2209" s="17" t="str">
        <f>IF(AND(Table4[[#This Row],[Age]]&lt;=28,Table4[[#This Row],[Prefered foot]]="left",Table4[[#This Row],[Value]]&lt;10000000),"candidate","rejected")</f>
        <v>rejected</v>
      </c>
      <c r="R2209" s="17" t="str">
        <f>IF(OR(Table4[[#This Row],[Age]]&lt;=21,Table4[[#This Row],[Rating]]&gt;=85,Table4[[#This Row],[Height (cm)]]&gt;=187),"minimum","")</f>
        <v>minimum</v>
      </c>
    </row>
    <row r="2210" spans="10:18" x14ac:dyDescent="0.25">
      <c r="J2210" t="s">
        <v>1549</v>
      </c>
      <c r="K2210">
        <v>21</v>
      </c>
      <c r="L2210">
        <v>71</v>
      </c>
      <c r="M2210">
        <v>180</v>
      </c>
      <c r="N2210">
        <v>80</v>
      </c>
      <c r="O2210" t="s">
        <v>2816</v>
      </c>
      <c r="P2210" s="16">
        <v>3900000</v>
      </c>
      <c r="Q2210" s="17" t="str">
        <f>IF(AND(Table4[[#This Row],[Age]]&lt;=28,Table4[[#This Row],[Prefered foot]]="left",Table4[[#This Row],[Value]]&lt;10000000),"candidate","rejected")</f>
        <v>rejected</v>
      </c>
      <c r="R2210" s="17" t="str">
        <f>IF(OR(Table4[[#This Row],[Age]]&lt;=21,Table4[[#This Row],[Rating]]&gt;=85,Table4[[#This Row],[Height (cm)]]&gt;=187),"minimum","")</f>
        <v>minimum</v>
      </c>
    </row>
    <row r="2211" spans="10:18" x14ac:dyDescent="0.25">
      <c r="J2211" t="s">
        <v>1550</v>
      </c>
      <c r="K2211">
        <v>17</v>
      </c>
      <c r="L2211">
        <v>62</v>
      </c>
      <c r="M2211">
        <v>175</v>
      </c>
      <c r="N2211">
        <v>65</v>
      </c>
      <c r="O2211" t="s">
        <v>2816</v>
      </c>
      <c r="P2211" s="16">
        <v>1200000</v>
      </c>
      <c r="Q2211" s="17" t="str">
        <f>IF(AND(Table4[[#This Row],[Age]]&lt;=28,Table4[[#This Row],[Prefered foot]]="left",Table4[[#This Row],[Value]]&lt;10000000),"candidate","rejected")</f>
        <v>rejected</v>
      </c>
      <c r="R2211" s="17" t="str">
        <f>IF(OR(Table4[[#This Row],[Age]]&lt;=21,Table4[[#This Row],[Rating]]&gt;=85,Table4[[#This Row],[Height (cm)]]&gt;=187),"minimum","")</f>
        <v>minimum</v>
      </c>
    </row>
    <row r="2212" spans="10:18" x14ac:dyDescent="0.25">
      <c r="J2212" t="s">
        <v>1983</v>
      </c>
      <c r="K2212">
        <v>17</v>
      </c>
      <c r="L2212">
        <v>66</v>
      </c>
      <c r="M2212">
        <v>194</v>
      </c>
      <c r="N2212">
        <v>77</v>
      </c>
      <c r="O2212" t="s">
        <v>2816</v>
      </c>
      <c r="P2212" s="16">
        <v>2000000</v>
      </c>
      <c r="Q2212" s="17" t="str">
        <f>IF(AND(Table4[[#This Row],[Age]]&lt;=28,Table4[[#This Row],[Prefered foot]]="left",Table4[[#This Row],[Value]]&lt;10000000),"candidate","rejected")</f>
        <v>rejected</v>
      </c>
      <c r="R2212" s="17" t="str">
        <f>IF(OR(Table4[[#This Row],[Age]]&lt;=21,Table4[[#This Row],[Rating]]&gt;=85,Table4[[#This Row],[Height (cm)]]&gt;=187),"minimum","")</f>
        <v>minimum</v>
      </c>
    </row>
    <row r="2213" spans="10:18" x14ac:dyDescent="0.25">
      <c r="J2213" t="s">
        <v>1984</v>
      </c>
      <c r="K2213">
        <v>17</v>
      </c>
      <c r="L2213">
        <v>62</v>
      </c>
      <c r="M2213">
        <v>183</v>
      </c>
      <c r="N2213">
        <v>70</v>
      </c>
      <c r="O2213" t="s">
        <v>2817</v>
      </c>
      <c r="P2213" s="16">
        <v>1000000</v>
      </c>
      <c r="Q2213" s="17" t="str">
        <f>IF(AND(Table4[[#This Row],[Age]]&lt;=28,Table4[[#This Row],[Prefered foot]]="left",Table4[[#This Row],[Value]]&lt;10000000),"candidate","rejected")</f>
        <v>candidate</v>
      </c>
      <c r="R2213" s="17" t="str">
        <f>IF(OR(Table4[[#This Row],[Age]]&lt;=21,Table4[[#This Row],[Rating]]&gt;=85,Table4[[#This Row],[Height (cm)]]&gt;=187),"minimum","")</f>
        <v>minimum</v>
      </c>
    </row>
    <row r="2214" spans="10:18" x14ac:dyDescent="0.25">
      <c r="J2214" t="s">
        <v>1985</v>
      </c>
      <c r="K2214">
        <v>18</v>
      </c>
      <c r="L2214">
        <v>62</v>
      </c>
      <c r="M2214">
        <v>183</v>
      </c>
      <c r="N2214">
        <v>72</v>
      </c>
      <c r="O2214" t="s">
        <v>2816</v>
      </c>
      <c r="P2214" s="16">
        <v>1000000</v>
      </c>
      <c r="Q2214" s="17" t="str">
        <f>IF(AND(Table4[[#This Row],[Age]]&lt;=28,Table4[[#This Row],[Prefered foot]]="left",Table4[[#This Row],[Value]]&lt;10000000),"candidate","rejected")</f>
        <v>rejected</v>
      </c>
      <c r="R2214" s="17" t="str">
        <f>IF(OR(Table4[[#This Row],[Age]]&lt;=21,Table4[[#This Row],[Rating]]&gt;=85,Table4[[#This Row],[Height (cm)]]&gt;=187),"minimum","")</f>
        <v>minimum</v>
      </c>
    </row>
    <row r="2215" spans="10:18" x14ac:dyDescent="0.25">
      <c r="J2215" t="s">
        <v>1986</v>
      </c>
      <c r="K2215">
        <v>20</v>
      </c>
      <c r="L2215">
        <v>68</v>
      </c>
      <c r="M2215">
        <v>195</v>
      </c>
      <c r="N2215">
        <v>82</v>
      </c>
      <c r="O2215" t="s">
        <v>2816</v>
      </c>
      <c r="P2215" s="16">
        <v>2700000</v>
      </c>
      <c r="Q2215" s="17" t="str">
        <f>IF(AND(Table4[[#This Row],[Age]]&lt;=28,Table4[[#This Row],[Prefered foot]]="left",Table4[[#This Row],[Value]]&lt;10000000),"candidate","rejected")</f>
        <v>rejected</v>
      </c>
      <c r="R2215" s="17" t="str">
        <f>IF(OR(Table4[[#This Row],[Age]]&lt;=21,Table4[[#This Row],[Rating]]&gt;=85,Table4[[#This Row],[Height (cm)]]&gt;=187),"minimum","")</f>
        <v>minimum</v>
      </c>
    </row>
    <row r="2216" spans="10:18" x14ac:dyDescent="0.25">
      <c r="J2216" t="s">
        <v>1987</v>
      </c>
      <c r="K2216">
        <v>22</v>
      </c>
      <c r="L2216">
        <v>66</v>
      </c>
      <c r="M2216">
        <v>180</v>
      </c>
      <c r="N2216">
        <v>71</v>
      </c>
      <c r="O2216" t="s">
        <v>2816</v>
      </c>
      <c r="P2216" s="16">
        <v>1000000</v>
      </c>
      <c r="Q2216" s="17" t="str">
        <f>IF(AND(Table4[[#This Row],[Age]]&lt;=28,Table4[[#This Row],[Prefered foot]]="left",Table4[[#This Row],[Value]]&lt;10000000),"candidate","rejected")</f>
        <v>rejected</v>
      </c>
      <c r="R2216" s="17" t="str">
        <f>IF(OR(Table4[[#This Row],[Age]]&lt;=21,Table4[[#This Row],[Rating]]&gt;=85,Table4[[#This Row],[Height (cm)]]&gt;=187),"minimum","")</f>
        <v/>
      </c>
    </row>
    <row r="2217" spans="10:18" x14ac:dyDescent="0.25">
      <c r="J2217" t="s">
        <v>1988</v>
      </c>
      <c r="K2217">
        <v>16</v>
      </c>
      <c r="L2217">
        <v>58</v>
      </c>
      <c r="M2217">
        <v>176</v>
      </c>
      <c r="N2217">
        <v>72</v>
      </c>
      <c r="O2217" t="s">
        <v>2817</v>
      </c>
      <c r="P2217" s="16">
        <v>650000</v>
      </c>
      <c r="Q2217" s="17" t="str">
        <f>IF(AND(Table4[[#This Row],[Age]]&lt;=28,Table4[[#This Row],[Prefered foot]]="left",Table4[[#This Row],[Value]]&lt;10000000),"candidate","rejected")</f>
        <v>candidate</v>
      </c>
      <c r="R2217" s="17" t="str">
        <f>IF(OR(Table4[[#This Row],[Age]]&lt;=21,Table4[[#This Row],[Rating]]&gt;=85,Table4[[#This Row],[Height (cm)]]&gt;=187),"minimum","")</f>
        <v>minimum</v>
      </c>
    </row>
    <row r="2218" spans="10:18" x14ac:dyDescent="0.25">
      <c r="J2218" t="s">
        <v>1989</v>
      </c>
      <c r="K2218">
        <v>21</v>
      </c>
      <c r="L2218">
        <v>70</v>
      </c>
      <c r="M2218">
        <v>183</v>
      </c>
      <c r="N2218">
        <v>76</v>
      </c>
      <c r="O2218" t="s">
        <v>2816</v>
      </c>
      <c r="P2218" s="16">
        <v>3700000</v>
      </c>
      <c r="Q2218" s="17" t="str">
        <f>IF(AND(Table4[[#This Row],[Age]]&lt;=28,Table4[[#This Row],[Prefered foot]]="left",Table4[[#This Row],[Value]]&lt;10000000),"candidate","rejected")</f>
        <v>rejected</v>
      </c>
      <c r="R2218" s="17" t="str">
        <f>IF(OR(Table4[[#This Row],[Age]]&lt;=21,Table4[[#This Row],[Rating]]&gt;=85,Table4[[#This Row],[Height (cm)]]&gt;=187),"minimum","")</f>
        <v>minimum</v>
      </c>
    </row>
    <row r="2219" spans="10:18" x14ac:dyDescent="0.25">
      <c r="J2219" t="s">
        <v>1990</v>
      </c>
      <c r="K2219">
        <v>18</v>
      </c>
      <c r="L2219">
        <v>63</v>
      </c>
      <c r="M2219">
        <v>178</v>
      </c>
      <c r="N2219">
        <v>68</v>
      </c>
      <c r="O2219" t="s">
        <v>2816</v>
      </c>
      <c r="P2219" s="16">
        <v>1100000</v>
      </c>
      <c r="Q2219" s="17" t="str">
        <f>IF(AND(Table4[[#This Row],[Age]]&lt;=28,Table4[[#This Row],[Prefered foot]]="left",Table4[[#This Row],[Value]]&lt;10000000),"candidate","rejected")</f>
        <v>rejected</v>
      </c>
      <c r="R2219" s="17" t="str">
        <f>IF(OR(Table4[[#This Row],[Age]]&lt;=21,Table4[[#This Row],[Rating]]&gt;=85,Table4[[#This Row],[Height (cm)]]&gt;=187),"minimum","")</f>
        <v>minimum</v>
      </c>
    </row>
    <row r="2220" spans="10:18" x14ac:dyDescent="0.25">
      <c r="J2220" t="s">
        <v>1991</v>
      </c>
      <c r="K2220">
        <v>19</v>
      </c>
      <c r="L2220">
        <v>66</v>
      </c>
      <c r="M2220">
        <v>189</v>
      </c>
      <c r="N2220">
        <v>77</v>
      </c>
      <c r="O2220" t="s">
        <v>2816</v>
      </c>
      <c r="P2220" s="16">
        <v>1900000</v>
      </c>
      <c r="Q2220" s="17" t="str">
        <f>IF(AND(Table4[[#This Row],[Age]]&lt;=28,Table4[[#This Row],[Prefered foot]]="left",Table4[[#This Row],[Value]]&lt;10000000),"candidate","rejected")</f>
        <v>rejected</v>
      </c>
      <c r="R2220" s="17" t="str">
        <f>IF(OR(Table4[[#This Row],[Age]]&lt;=21,Table4[[#This Row],[Rating]]&gt;=85,Table4[[#This Row],[Height (cm)]]&gt;=187),"minimum","")</f>
        <v>minimum</v>
      </c>
    </row>
    <row r="2221" spans="10:18" x14ac:dyDescent="0.25">
      <c r="J2221" t="s">
        <v>1921</v>
      </c>
      <c r="K2221">
        <v>18</v>
      </c>
      <c r="L2221">
        <v>61</v>
      </c>
      <c r="M2221">
        <v>186</v>
      </c>
      <c r="N2221">
        <v>77</v>
      </c>
      <c r="O2221" t="s">
        <v>2816</v>
      </c>
      <c r="P2221" s="16">
        <v>1000000</v>
      </c>
      <c r="Q2221" s="17" t="str">
        <f>IF(AND(Table4[[#This Row],[Age]]&lt;=28,Table4[[#This Row],[Prefered foot]]="left",Table4[[#This Row],[Value]]&lt;10000000),"candidate","rejected")</f>
        <v>rejected</v>
      </c>
      <c r="R2221" s="17" t="str">
        <f>IF(OR(Table4[[#This Row],[Age]]&lt;=21,Table4[[#This Row],[Rating]]&gt;=85,Table4[[#This Row],[Height (cm)]]&gt;=187),"minimum","")</f>
        <v>minimum</v>
      </c>
    </row>
    <row r="2222" spans="10:18" x14ac:dyDescent="0.25">
      <c r="J2222" t="s">
        <v>1992</v>
      </c>
      <c r="K2222">
        <v>26</v>
      </c>
      <c r="L2222">
        <v>62</v>
      </c>
      <c r="M2222">
        <v>194</v>
      </c>
      <c r="N2222">
        <v>83</v>
      </c>
      <c r="O2222" t="s">
        <v>2817</v>
      </c>
      <c r="P2222" s="16">
        <v>475000</v>
      </c>
      <c r="Q2222" s="17" t="str">
        <f>IF(AND(Table4[[#This Row],[Age]]&lt;=28,Table4[[#This Row],[Prefered foot]]="left",Table4[[#This Row],[Value]]&lt;10000000),"candidate","rejected")</f>
        <v>candidate</v>
      </c>
      <c r="R2222" s="17" t="str">
        <f>IF(OR(Table4[[#This Row],[Age]]&lt;=21,Table4[[#This Row],[Rating]]&gt;=85,Table4[[#This Row],[Height (cm)]]&gt;=187),"minimum","")</f>
        <v>minimum</v>
      </c>
    </row>
    <row r="2223" spans="10:18" x14ac:dyDescent="0.25">
      <c r="J2223" t="s">
        <v>1993</v>
      </c>
      <c r="K2223">
        <v>21</v>
      </c>
      <c r="L2223">
        <v>67</v>
      </c>
      <c r="M2223">
        <v>185</v>
      </c>
      <c r="N2223">
        <v>77</v>
      </c>
      <c r="O2223" t="s">
        <v>2816</v>
      </c>
      <c r="P2223" s="16">
        <v>2200000</v>
      </c>
      <c r="Q2223" s="17" t="str">
        <f>IF(AND(Table4[[#This Row],[Age]]&lt;=28,Table4[[#This Row],[Prefered foot]]="left",Table4[[#This Row],[Value]]&lt;10000000),"candidate","rejected")</f>
        <v>rejected</v>
      </c>
      <c r="R2223" s="17" t="str">
        <f>IF(OR(Table4[[#This Row],[Age]]&lt;=21,Table4[[#This Row],[Rating]]&gt;=85,Table4[[#This Row],[Height (cm)]]&gt;=187),"minimum","")</f>
        <v>minimum</v>
      </c>
    </row>
    <row r="2224" spans="10:18" x14ac:dyDescent="0.25">
      <c r="J2224" t="s">
        <v>1994</v>
      </c>
      <c r="K2224">
        <v>19</v>
      </c>
      <c r="L2224">
        <v>69</v>
      </c>
      <c r="M2224">
        <v>181</v>
      </c>
      <c r="N2224">
        <v>80</v>
      </c>
      <c r="O2224" t="s">
        <v>2816</v>
      </c>
      <c r="P2224" s="16">
        <v>3300000</v>
      </c>
      <c r="Q2224" s="17" t="str">
        <f>IF(AND(Table4[[#This Row],[Age]]&lt;=28,Table4[[#This Row],[Prefered foot]]="left",Table4[[#This Row],[Value]]&lt;10000000),"candidate","rejected")</f>
        <v>rejected</v>
      </c>
      <c r="R2224" s="17" t="str">
        <f>IF(OR(Table4[[#This Row],[Age]]&lt;=21,Table4[[#This Row],[Rating]]&gt;=85,Table4[[#This Row],[Height (cm)]]&gt;=187),"minimum","")</f>
        <v>minimum</v>
      </c>
    </row>
    <row r="2225" spans="10:18" x14ac:dyDescent="0.25">
      <c r="J2225" t="s">
        <v>1995</v>
      </c>
      <c r="K2225">
        <v>20</v>
      </c>
      <c r="L2225">
        <v>68</v>
      </c>
      <c r="M2225">
        <v>181</v>
      </c>
      <c r="N2225">
        <v>81</v>
      </c>
      <c r="O2225" t="s">
        <v>2816</v>
      </c>
      <c r="P2225" s="16">
        <v>2800000</v>
      </c>
      <c r="Q2225" s="17" t="str">
        <f>IF(AND(Table4[[#This Row],[Age]]&lt;=28,Table4[[#This Row],[Prefered foot]]="left",Table4[[#This Row],[Value]]&lt;10000000),"candidate","rejected")</f>
        <v>rejected</v>
      </c>
      <c r="R2225" s="17" t="str">
        <f>IF(OR(Table4[[#This Row],[Age]]&lt;=21,Table4[[#This Row],[Rating]]&gt;=85,Table4[[#This Row],[Height (cm)]]&gt;=187),"minimum","")</f>
        <v>minimum</v>
      </c>
    </row>
    <row r="2226" spans="10:18" x14ac:dyDescent="0.25">
      <c r="J2226" t="s">
        <v>1996</v>
      </c>
      <c r="K2226">
        <v>23</v>
      </c>
      <c r="L2226">
        <v>60</v>
      </c>
      <c r="M2226">
        <v>178</v>
      </c>
      <c r="N2226">
        <v>76</v>
      </c>
      <c r="O2226" t="s">
        <v>2816</v>
      </c>
      <c r="P2226" s="16">
        <v>375000</v>
      </c>
      <c r="Q2226" s="17" t="str">
        <f>IF(AND(Table4[[#This Row],[Age]]&lt;=28,Table4[[#This Row],[Prefered foot]]="left",Table4[[#This Row],[Value]]&lt;10000000),"candidate","rejected")</f>
        <v>rejected</v>
      </c>
      <c r="R2226" s="17" t="str">
        <f>IF(OR(Table4[[#This Row],[Age]]&lt;=21,Table4[[#This Row],[Rating]]&gt;=85,Table4[[#This Row],[Height (cm)]]&gt;=187),"minimum","")</f>
        <v/>
      </c>
    </row>
    <row r="2227" spans="10:18" x14ac:dyDescent="0.25">
      <c r="J2227" t="s">
        <v>1335</v>
      </c>
      <c r="K2227">
        <v>21</v>
      </c>
      <c r="L2227">
        <v>71</v>
      </c>
      <c r="M2227">
        <v>174</v>
      </c>
      <c r="N2227">
        <v>68</v>
      </c>
      <c r="O2227" t="s">
        <v>2817</v>
      </c>
      <c r="P2227" s="16">
        <v>4200000</v>
      </c>
      <c r="Q2227" s="17" t="str">
        <f>IF(AND(Table4[[#This Row],[Age]]&lt;=28,Table4[[#This Row],[Prefered foot]]="left",Table4[[#This Row],[Value]]&lt;10000000),"candidate","rejected")</f>
        <v>candidate</v>
      </c>
      <c r="R2227" s="17" t="str">
        <f>IF(OR(Table4[[#This Row],[Age]]&lt;=21,Table4[[#This Row],[Rating]]&gt;=85,Table4[[#This Row],[Height (cm)]]&gt;=187),"minimum","")</f>
        <v>minimum</v>
      </c>
    </row>
    <row r="2228" spans="10:18" x14ac:dyDescent="0.25">
      <c r="J2228" t="s">
        <v>1997</v>
      </c>
      <c r="K2228">
        <v>18</v>
      </c>
      <c r="L2228">
        <v>62</v>
      </c>
      <c r="M2228">
        <v>183</v>
      </c>
      <c r="N2228">
        <v>82</v>
      </c>
      <c r="O2228" t="s">
        <v>2816</v>
      </c>
      <c r="P2228" s="16">
        <v>1000000</v>
      </c>
      <c r="Q2228" s="17" t="str">
        <f>IF(AND(Table4[[#This Row],[Age]]&lt;=28,Table4[[#This Row],[Prefered foot]]="left",Table4[[#This Row],[Value]]&lt;10000000),"candidate","rejected")</f>
        <v>rejected</v>
      </c>
      <c r="R2228" s="17" t="str">
        <f>IF(OR(Table4[[#This Row],[Age]]&lt;=21,Table4[[#This Row],[Rating]]&gt;=85,Table4[[#This Row],[Height (cm)]]&gt;=187),"minimum","")</f>
        <v>minimum</v>
      </c>
    </row>
    <row r="2229" spans="10:18" x14ac:dyDescent="0.25">
      <c r="J2229" t="s">
        <v>1998</v>
      </c>
      <c r="K2229">
        <v>20</v>
      </c>
      <c r="L2229">
        <v>70</v>
      </c>
      <c r="M2229">
        <v>180</v>
      </c>
      <c r="N2229">
        <v>64</v>
      </c>
      <c r="O2229" t="s">
        <v>2816</v>
      </c>
      <c r="P2229" s="16">
        <v>3300000</v>
      </c>
      <c r="Q2229" s="17" t="str">
        <f>IF(AND(Table4[[#This Row],[Age]]&lt;=28,Table4[[#This Row],[Prefered foot]]="left",Table4[[#This Row],[Value]]&lt;10000000),"candidate","rejected")</f>
        <v>rejected</v>
      </c>
      <c r="R2229" s="17" t="str">
        <f>IF(OR(Table4[[#This Row],[Age]]&lt;=21,Table4[[#This Row],[Rating]]&gt;=85,Table4[[#This Row],[Height (cm)]]&gt;=187),"minimum","")</f>
        <v>minimum</v>
      </c>
    </row>
    <row r="2230" spans="10:18" x14ac:dyDescent="0.25">
      <c r="J2230" t="s">
        <v>1999</v>
      </c>
      <c r="K2230">
        <v>21</v>
      </c>
      <c r="L2230">
        <v>70</v>
      </c>
      <c r="M2230">
        <v>178</v>
      </c>
      <c r="N2230">
        <v>72</v>
      </c>
      <c r="O2230" t="s">
        <v>2816</v>
      </c>
      <c r="P2230" s="16">
        <v>3100000</v>
      </c>
      <c r="Q2230" s="17" t="str">
        <f>IF(AND(Table4[[#This Row],[Age]]&lt;=28,Table4[[#This Row],[Prefered foot]]="left",Table4[[#This Row],[Value]]&lt;10000000),"candidate","rejected")</f>
        <v>rejected</v>
      </c>
      <c r="R2230" s="17" t="str">
        <f>IF(OR(Table4[[#This Row],[Age]]&lt;=21,Table4[[#This Row],[Rating]]&gt;=85,Table4[[#This Row],[Height (cm)]]&gt;=187),"minimum","")</f>
        <v>minimum</v>
      </c>
    </row>
    <row r="2231" spans="10:18" x14ac:dyDescent="0.25">
      <c r="J2231" t="s">
        <v>2000</v>
      </c>
      <c r="K2231">
        <v>22</v>
      </c>
      <c r="L2231">
        <v>70</v>
      </c>
      <c r="M2231">
        <v>178</v>
      </c>
      <c r="N2231">
        <v>69</v>
      </c>
      <c r="O2231" t="s">
        <v>2816</v>
      </c>
      <c r="P2231" s="16">
        <v>3600000</v>
      </c>
      <c r="Q2231" s="17" t="str">
        <f>IF(AND(Table4[[#This Row],[Age]]&lt;=28,Table4[[#This Row],[Prefered foot]]="left",Table4[[#This Row],[Value]]&lt;10000000),"candidate","rejected")</f>
        <v>rejected</v>
      </c>
      <c r="R2231" s="17" t="str">
        <f>IF(OR(Table4[[#This Row],[Age]]&lt;=21,Table4[[#This Row],[Rating]]&gt;=85,Table4[[#This Row],[Height (cm)]]&gt;=187),"minimum","")</f>
        <v/>
      </c>
    </row>
    <row r="2232" spans="10:18" x14ac:dyDescent="0.25">
      <c r="J2232" t="s">
        <v>2001</v>
      </c>
      <c r="K2232">
        <v>21</v>
      </c>
      <c r="L2232">
        <v>64</v>
      </c>
      <c r="M2232">
        <v>173</v>
      </c>
      <c r="N2232">
        <v>68</v>
      </c>
      <c r="O2232" t="s">
        <v>2816</v>
      </c>
      <c r="P2232" s="16">
        <v>825000</v>
      </c>
      <c r="Q2232" s="17" t="str">
        <f>IF(AND(Table4[[#This Row],[Age]]&lt;=28,Table4[[#This Row],[Prefered foot]]="left",Table4[[#This Row],[Value]]&lt;10000000),"candidate","rejected")</f>
        <v>rejected</v>
      </c>
      <c r="R2232" s="17" t="str">
        <f>IF(OR(Table4[[#This Row],[Age]]&lt;=21,Table4[[#This Row],[Rating]]&gt;=85,Table4[[#This Row],[Height (cm)]]&gt;=187),"minimum","")</f>
        <v>minimum</v>
      </c>
    </row>
    <row r="2233" spans="10:18" x14ac:dyDescent="0.25">
      <c r="J2233" t="s">
        <v>1584</v>
      </c>
      <c r="K2233">
        <v>20</v>
      </c>
      <c r="L2233">
        <v>62</v>
      </c>
      <c r="M2233">
        <v>188</v>
      </c>
      <c r="N2233">
        <v>79</v>
      </c>
      <c r="O2233" t="s">
        <v>2816</v>
      </c>
      <c r="P2233" s="16">
        <v>825000</v>
      </c>
      <c r="Q2233" s="17" t="str">
        <f>IF(AND(Table4[[#This Row],[Age]]&lt;=28,Table4[[#This Row],[Prefered foot]]="left",Table4[[#This Row],[Value]]&lt;10000000),"candidate","rejected")</f>
        <v>rejected</v>
      </c>
      <c r="R2233" s="17" t="str">
        <f>IF(OR(Table4[[#This Row],[Age]]&lt;=21,Table4[[#This Row],[Rating]]&gt;=85,Table4[[#This Row],[Height (cm)]]&gt;=187),"minimum","")</f>
        <v>minimum</v>
      </c>
    </row>
    <row r="2234" spans="10:18" x14ac:dyDescent="0.25">
      <c r="J2234" t="s">
        <v>2002</v>
      </c>
      <c r="K2234">
        <v>20</v>
      </c>
      <c r="L2234">
        <v>64</v>
      </c>
      <c r="M2234">
        <v>185</v>
      </c>
      <c r="N2234">
        <v>75</v>
      </c>
      <c r="O2234" t="s">
        <v>2816</v>
      </c>
      <c r="P2234" s="16">
        <v>1300000</v>
      </c>
      <c r="Q2234" s="17" t="str">
        <f>IF(AND(Table4[[#This Row],[Age]]&lt;=28,Table4[[#This Row],[Prefered foot]]="left",Table4[[#This Row],[Value]]&lt;10000000),"candidate","rejected")</f>
        <v>rejected</v>
      </c>
      <c r="R2234" s="17" t="str">
        <f>IF(OR(Table4[[#This Row],[Age]]&lt;=21,Table4[[#This Row],[Rating]]&gt;=85,Table4[[#This Row],[Height (cm)]]&gt;=187),"minimum","")</f>
        <v>minimum</v>
      </c>
    </row>
    <row r="2235" spans="10:18" x14ac:dyDescent="0.25">
      <c r="J2235" t="s">
        <v>2003</v>
      </c>
      <c r="K2235">
        <v>22</v>
      </c>
      <c r="L2235">
        <v>63</v>
      </c>
      <c r="M2235">
        <v>190</v>
      </c>
      <c r="N2235">
        <v>76</v>
      </c>
      <c r="O2235" t="s">
        <v>2816</v>
      </c>
      <c r="P2235" s="16">
        <v>1000000</v>
      </c>
      <c r="Q2235" s="17" t="str">
        <f>IF(AND(Table4[[#This Row],[Age]]&lt;=28,Table4[[#This Row],[Prefered foot]]="left",Table4[[#This Row],[Value]]&lt;10000000),"candidate","rejected")</f>
        <v>rejected</v>
      </c>
      <c r="R2235" s="17" t="str">
        <f>IF(OR(Table4[[#This Row],[Age]]&lt;=21,Table4[[#This Row],[Rating]]&gt;=85,Table4[[#This Row],[Height (cm)]]&gt;=187),"minimum","")</f>
        <v>minimum</v>
      </c>
    </row>
    <row r="2236" spans="10:18" x14ac:dyDescent="0.25">
      <c r="J2236" t="s">
        <v>2004</v>
      </c>
      <c r="K2236">
        <v>18</v>
      </c>
      <c r="L2236">
        <v>64</v>
      </c>
      <c r="M2236">
        <v>180</v>
      </c>
      <c r="N2236">
        <v>68</v>
      </c>
      <c r="O2236" t="s">
        <v>2816</v>
      </c>
      <c r="P2236" s="16">
        <v>1400000</v>
      </c>
      <c r="Q2236" s="17" t="str">
        <f>IF(AND(Table4[[#This Row],[Age]]&lt;=28,Table4[[#This Row],[Prefered foot]]="left",Table4[[#This Row],[Value]]&lt;10000000),"candidate","rejected")</f>
        <v>rejected</v>
      </c>
      <c r="R2236" s="17" t="str">
        <f>IF(OR(Table4[[#This Row],[Age]]&lt;=21,Table4[[#This Row],[Rating]]&gt;=85,Table4[[#This Row],[Height (cm)]]&gt;=187),"minimum","")</f>
        <v>minimum</v>
      </c>
    </row>
    <row r="2237" spans="10:18" x14ac:dyDescent="0.25">
      <c r="J2237" t="s">
        <v>2005</v>
      </c>
      <c r="K2237">
        <v>19</v>
      </c>
      <c r="L2237">
        <v>64</v>
      </c>
      <c r="M2237">
        <v>183</v>
      </c>
      <c r="N2237">
        <v>70</v>
      </c>
      <c r="O2237" t="s">
        <v>2816</v>
      </c>
      <c r="P2237" s="16">
        <v>1300000</v>
      </c>
      <c r="Q2237" s="17" t="str">
        <f>IF(AND(Table4[[#This Row],[Age]]&lt;=28,Table4[[#This Row],[Prefered foot]]="left",Table4[[#This Row],[Value]]&lt;10000000),"candidate","rejected")</f>
        <v>rejected</v>
      </c>
      <c r="R2237" s="17" t="str">
        <f>IF(OR(Table4[[#This Row],[Age]]&lt;=21,Table4[[#This Row],[Rating]]&gt;=85,Table4[[#This Row],[Height (cm)]]&gt;=187),"minimum","")</f>
        <v>minimum</v>
      </c>
    </row>
    <row r="2238" spans="10:18" x14ac:dyDescent="0.25">
      <c r="J2238" t="s">
        <v>2006</v>
      </c>
      <c r="K2238">
        <v>22</v>
      </c>
      <c r="L2238">
        <v>65</v>
      </c>
      <c r="M2238">
        <v>188</v>
      </c>
      <c r="N2238">
        <v>82</v>
      </c>
      <c r="O2238" t="s">
        <v>2816</v>
      </c>
      <c r="P2238" s="16">
        <v>875000</v>
      </c>
      <c r="Q2238" s="17" t="str">
        <f>IF(AND(Table4[[#This Row],[Age]]&lt;=28,Table4[[#This Row],[Prefered foot]]="left",Table4[[#This Row],[Value]]&lt;10000000),"candidate","rejected")</f>
        <v>rejected</v>
      </c>
      <c r="R2238" s="17" t="str">
        <f>IF(OR(Table4[[#This Row],[Age]]&lt;=21,Table4[[#This Row],[Rating]]&gt;=85,Table4[[#This Row],[Height (cm)]]&gt;=187),"minimum","")</f>
        <v>minimum</v>
      </c>
    </row>
    <row r="2239" spans="10:18" x14ac:dyDescent="0.25">
      <c r="J2239" t="s">
        <v>2007</v>
      </c>
      <c r="K2239">
        <v>20</v>
      </c>
      <c r="L2239">
        <v>67</v>
      </c>
      <c r="M2239">
        <v>180</v>
      </c>
      <c r="N2239">
        <v>75</v>
      </c>
      <c r="O2239" t="s">
        <v>2816</v>
      </c>
      <c r="P2239" s="16">
        <v>2200000</v>
      </c>
      <c r="Q2239" s="17" t="str">
        <f>IF(AND(Table4[[#This Row],[Age]]&lt;=28,Table4[[#This Row],[Prefered foot]]="left",Table4[[#This Row],[Value]]&lt;10000000),"candidate","rejected")</f>
        <v>rejected</v>
      </c>
      <c r="R2239" s="17" t="str">
        <f>IF(OR(Table4[[#This Row],[Age]]&lt;=21,Table4[[#This Row],[Rating]]&gt;=85,Table4[[#This Row],[Height (cm)]]&gt;=187),"minimum","")</f>
        <v>minimum</v>
      </c>
    </row>
    <row r="2240" spans="10:18" x14ac:dyDescent="0.25">
      <c r="J2240" t="s">
        <v>2008</v>
      </c>
      <c r="K2240">
        <v>23</v>
      </c>
      <c r="L2240">
        <v>64</v>
      </c>
      <c r="M2240">
        <v>182</v>
      </c>
      <c r="N2240">
        <v>71</v>
      </c>
      <c r="O2240" t="s">
        <v>2816</v>
      </c>
      <c r="P2240" s="16">
        <v>1200000</v>
      </c>
      <c r="Q2240" s="17" t="str">
        <f>IF(AND(Table4[[#This Row],[Age]]&lt;=28,Table4[[#This Row],[Prefered foot]]="left",Table4[[#This Row],[Value]]&lt;10000000),"candidate","rejected")</f>
        <v>rejected</v>
      </c>
      <c r="R2240" s="17" t="str">
        <f>IF(OR(Table4[[#This Row],[Age]]&lt;=21,Table4[[#This Row],[Rating]]&gt;=85,Table4[[#This Row],[Height (cm)]]&gt;=187),"minimum","")</f>
        <v/>
      </c>
    </row>
    <row r="2241" spans="10:18" x14ac:dyDescent="0.25">
      <c r="J2241" t="s">
        <v>2009</v>
      </c>
      <c r="K2241">
        <v>20</v>
      </c>
      <c r="L2241">
        <v>60</v>
      </c>
      <c r="M2241">
        <v>174</v>
      </c>
      <c r="N2241">
        <v>70</v>
      </c>
      <c r="O2241" t="s">
        <v>2816</v>
      </c>
      <c r="P2241" s="16">
        <v>550000</v>
      </c>
      <c r="Q2241" s="17" t="str">
        <f>IF(AND(Table4[[#This Row],[Age]]&lt;=28,Table4[[#This Row],[Prefered foot]]="left",Table4[[#This Row],[Value]]&lt;10000000),"candidate","rejected")</f>
        <v>rejected</v>
      </c>
      <c r="R2241" s="17" t="str">
        <f>IF(OR(Table4[[#This Row],[Age]]&lt;=21,Table4[[#This Row],[Rating]]&gt;=85,Table4[[#This Row],[Height (cm)]]&gt;=187),"minimum","")</f>
        <v>minimum</v>
      </c>
    </row>
    <row r="2242" spans="10:18" x14ac:dyDescent="0.25">
      <c r="J2242" t="s">
        <v>2010</v>
      </c>
      <c r="K2242">
        <v>24</v>
      </c>
      <c r="L2242">
        <v>70</v>
      </c>
      <c r="M2242">
        <v>170</v>
      </c>
      <c r="N2242">
        <v>68</v>
      </c>
      <c r="O2242" t="s">
        <v>2817</v>
      </c>
      <c r="P2242" s="16">
        <v>2400000</v>
      </c>
      <c r="Q2242" s="17" t="str">
        <f>IF(AND(Table4[[#This Row],[Age]]&lt;=28,Table4[[#This Row],[Prefered foot]]="left",Table4[[#This Row],[Value]]&lt;10000000),"candidate","rejected")</f>
        <v>candidate</v>
      </c>
      <c r="R2242" s="17" t="str">
        <f>IF(OR(Table4[[#This Row],[Age]]&lt;=21,Table4[[#This Row],[Rating]]&gt;=85,Table4[[#This Row],[Height (cm)]]&gt;=187),"minimum","")</f>
        <v/>
      </c>
    </row>
    <row r="2243" spans="10:18" x14ac:dyDescent="0.25">
      <c r="J2243" t="s">
        <v>2011</v>
      </c>
      <c r="K2243">
        <v>22</v>
      </c>
      <c r="L2243">
        <v>71</v>
      </c>
      <c r="M2243">
        <v>185</v>
      </c>
      <c r="N2243">
        <v>79</v>
      </c>
      <c r="O2243" t="s">
        <v>2816</v>
      </c>
      <c r="P2243" s="16">
        <v>4200000</v>
      </c>
      <c r="Q2243" s="17" t="str">
        <f>IF(AND(Table4[[#This Row],[Age]]&lt;=28,Table4[[#This Row],[Prefered foot]]="left",Table4[[#This Row],[Value]]&lt;10000000),"candidate","rejected")</f>
        <v>rejected</v>
      </c>
      <c r="R2243" s="17" t="str">
        <f>IF(OR(Table4[[#This Row],[Age]]&lt;=21,Table4[[#This Row],[Rating]]&gt;=85,Table4[[#This Row],[Height (cm)]]&gt;=187),"minimum","")</f>
        <v/>
      </c>
    </row>
    <row r="2244" spans="10:18" x14ac:dyDescent="0.25">
      <c r="J2244" t="s">
        <v>2012</v>
      </c>
      <c r="K2244">
        <v>20</v>
      </c>
      <c r="L2244">
        <v>62</v>
      </c>
      <c r="M2244">
        <v>190</v>
      </c>
      <c r="N2244">
        <v>81</v>
      </c>
      <c r="O2244" t="s">
        <v>2816</v>
      </c>
      <c r="P2244" s="16">
        <v>925000</v>
      </c>
      <c r="Q2244" s="17" t="str">
        <f>IF(AND(Table4[[#This Row],[Age]]&lt;=28,Table4[[#This Row],[Prefered foot]]="left",Table4[[#This Row],[Value]]&lt;10000000),"candidate","rejected")</f>
        <v>rejected</v>
      </c>
      <c r="R2244" s="17" t="str">
        <f>IF(OR(Table4[[#This Row],[Age]]&lt;=21,Table4[[#This Row],[Rating]]&gt;=85,Table4[[#This Row],[Height (cm)]]&gt;=187),"minimum","")</f>
        <v>minimum</v>
      </c>
    </row>
    <row r="2245" spans="10:18" x14ac:dyDescent="0.25">
      <c r="J2245" t="s">
        <v>1590</v>
      </c>
      <c r="K2245">
        <v>21</v>
      </c>
      <c r="L2245">
        <v>69</v>
      </c>
      <c r="M2245">
        <v>186</v>
      </c>
      <c r="N2245">
        <v>84</v>
      </c>
      <c r="O2245" t="s">
        <v>2816</v>
      </c>
      <c r="P2245" s="16">
        <v>3100000</v>
      </c>
      <c r="Q2245" s="17" t="str">
        <f>IF(AND(Table4[[#This Row],[Age]]&lt;=28,Table4[[#This Row],[Prefered foot]]="left",Table4[[#This Row],[Value]]&lt;10000000),"candidate","rejected")</f>
        <v>rejected</v>
      </c>
      <c r="R2245" s="17" t="str">
        <f>IF(OR(Table4[[#This Row],[Age]]&lt;=21,Table4[[#This Row],[Rating]]&gt;=85,Table4[[#This Row],[Height (cm)]]&gt;=187),"minimum","")</f>
        <v>minimum</v>
      </c>
    </row>
    <row r="2246" spans="10:18" x14ac:dyDescent="0.25">
      <c r="J2246" t="s">
        <v>2013</v>
      </c>
      <c r="K2246">
        <v>18</v>
      </c>
      <c r="L2246">
        <v>59</v>
      </c>
      <c r="M2246">
        <v>178</v>
      </c>
      <c r="N2246">
        <v>79</v>
      </c>
      <c r="O2246" t="s">
        <v>2817</v>
      </c>
      <c r="P2246" s="16">
        <v>575000</v>
      </c>
      <c r="Q2246" s="17" t="str">
        <f>IF(AND(Table4[[#This Row],[Age]]&lt;=28,Table4[[#This Row],[Prefered foot]]="left",Table4[[#This Row],[Value]]&lt;10000000),"candidate","rejected")</f>
        <v>candidate</v>
      </c>
      <c r="R2246" s="17" t="str">
        <f>IF(OR(Table4[[#This Row],[Age]]&lt;=21,Table4[[#This Row],[Rating]]&gt;=85,Table4[[#This Row],[Height (cm)]]&gt;=187),"minimum","")</f>
        <v>minimum</v>
      </c>
    </row>
    <row r="2247" spans="10:18" x14ac:dyDescent="0.25">
      <c r="J2247" t="s">
        <v>2014</v>
      </c>
      <c r="K2247">
        <v>18</v>
      </c>
      <c r="L2247">
        <v>64</v>
      </c>
      <c r="M2247">
        <v>186</v>
      </c>
      <c r="N2247">
        <v>74</v>
      </c>
      <c r="O2247" t="s">
        <v>2817</v>
      </c>
      <c r="P2247" s="16">
        <v>1400000</v>
      </c>
      <c r="Q2247" s="17" t="str">
        <f>IF(AND(Table4[[#This Row],[Age]]&lt;=28,Table4[[#This Row],[Prefered foot]]="left",Table4[[#This Row],[Value]]&lt;10000000),"candidate","rejected")</f>
        <v>candidate</v>
      </c>
      <c r="R2247" s="17" t="str">
        <f>IF(OR(Table4[[#This Row],[Age]]&lt;=21,Table4[[#This Row],[Rating]]&gt;=85,Table4[[#This Row],[Height (cm)]]&gt;=187),"minimum","")</f>
        <v>minimum</v>
      </c>
    </row>
    <row r="2248" spans="10:18" x14ac:dyDescent="0.25">
      <c r="J2248" t="s">
        <v>2015</v>
      </c>
      <c r="K2248">
        <v>23</v>
      </c>
      <c r="L2248">
        <v>73</v>
      </c>
      <c r="M2248">
        <v>170</v>
      </c>
      <c r="N2248">
        <v>61</v>
      </c>
      <c r="O2248" t="s">
        <v>2817</v>
      </c>
      <c r="P2248" s="16">
        <v>4900000</v>
      </c>
      <c r="Q2248" s="17" t="str">
        <f>IF(AND(Table4[[#This Row],[Age]]&lt;=28,Table4[[#This Row],[Prefered foot]]="left",Table4[[#This Row],[Value]]&lt;10000000),"candidate","rejected")</f>
        <v>candidate</v>
      </c>
      <c r="R2248" s="17" t="str">
        <f>IF(OR(Table4[[#This Row],[Age]]&lt;=21,Table4[[#This Row],[Rating]]&gt;=85,Table4[[#This Row],[Height (cm)]]&gt;=187),"minimum","")</f>
        <v/>
      </c>
    </row>
    <row r="2249" spans="10:18" x14ac:dyDescent="0.25">
      <c r="J2249" t="s">
        <v>2016</v>
      </c>
      <c r="K2249">
        <v>19</v>
      </c>
      <c r="L2249">
        <v>65</v>
      </c>
      <c r="M2249">
        <v>184</v>
      </c>
      <c r="N2249">
        <v>72</v>
      </c>
      <c r="O2249" t="s">
        <v>2816</v>
      </c>
      <c r="P2249" s="16">
        <v>1700000</v>
      </c>
      <c r="Q2249" s="17" t="str">
        <f>IF(AND(Table4[[#This Row],[Age]]&lt;=28,Table4[[#This Row],[Prefered foot]]="left",Table4[[#This Row],[Value]]&lt;10000000),"candidate","rejected")</f>
        <v>rejected</v>
      </c>
      <c r="R2249" s="17" t="str">
        <f>IF(OR(Table4[[#This Row],[Age]]&lt;=21,Table4[[#This Row],[Rating]]&gt;=85,Table4[[#This Row],[Height (cm)]]&gt;=187),"minimum","")</f>
        <v>minimum</v>
      </c>
    </row>
    <row r="2250" spans="10:18" x14ac:dyDescent="0.25">
      <c r="J2250" t="s">
        <v>2017</v>
      </c>
      <c r="K2250">
        <v>19</v>
      </c>
      <c r="L2250">
        <v>67</v>
      </c>
      <c r="M2250">
        <v>180</v>
      </c>
      <c r="N2250">
        <v>67</v>
      </c>
      <c r="O2250" t="s">
        <v>2817</v>
      </c>
      <c r="P2250" s="16">
        <v>2400000</v>
      </c>
      <c r="Q2250" s="17" t="str">
        <f>IF(AND(Table4[[#This Row],[Age]]&lt;=28,Table4[[#This Row],[Prefered foot]]="left",Table4[[#This Row],[Value]]&lt;10000000),"candidate","rejected")</f>
        <v>candidate</v>
      </c>
      <c r="R2250" s="17" t="str">
        <f>IF(OR(Table4[[#This Row],[Age]]&lt;=21,Table4[[#This Row],[Rating]]&gt;=85,Table4[[#This Row],[Height (cm)]]&gt;=187),"minimum","")</f>
        <v>minimum</v>
      </c>
    </row>
    <row r="2251" spans="10:18" x14ac:dyDescent="0.25">
      <c r="J2251" t="s">
        <v>2018</v>
      </c>
      <c r="K2251">
        <v>20</v>
      </c>
      <c r="L2251">
        <v>72</v>
      </c>
      <c r="M2251">
        <v>175</v>
      </c>
      <c r="N2251">
        <v>62</v>
      </c>
      <c r="O2251" t="s">
        <v>2816</v>
      </c>
      <c r="P2251" s="16">
        <v>5000000</v>
      </c>
      <c r="Q2251" s="17" t="str">
        <f>IF(AND(Table4[[#This Row],[Age]]&lt;=28,Table4[[#This Row],[Prefered foot]]="left",Table4[[#This Row],[Value]]&lt;10000000),"candidate","rejected")</f>
        <v>rejected</v>
      </c>
      <c r="R2251" s="17" t="str">
        <f>IF(OR(Table4[[#This Row],[Age]]&lt;=21,Table4[[#This Row],[Rating]]&gt;=85,Table4[[#This Row],[Height (cm)]]&gt;=187),"minimum","")</f>
        <v>minimum</v>
      </c>
    </row>
    <row r="2252" spans="10:18" x14ac:dyDescent="0.25">
      <c r="J2252" t="s">
        <v>2019</v>
      </c>
      <c r="K2252">
        <v>19</v>
      </c>
      <c r="L2252">
        <v>62</v>
      </c>
      <c r="M2252">
        <v>173</v>
      </c>
      <c r="N2252">
        <v>64</v>
      </c>
      <c r="O2252" t="s">
        <v>2817</v>
      </c>
      <c r="P2252" s="16">
        <v>950000</v>
      </c>
      <c r="Q2252" s="17" t="str">
        <f>IF(AND(Table4[[#This Row],[Age]]&lt;=28,Table4[[#This Row],[Prefered foot]]="left",Table4[[#This Row],[Value]]&lt;10000000),"candidate","rejected")</f>
        <v>candidate</v>
      </c>
      <c r="R2252" s="17" t="str">
        <f>IF(OR(Table4[[#This Row],[Age]]&lt;=21,Table4[[#This Row],[Rating]]&gt;=85,Table4[[#This Row],[Height (cm)]]&gt;=187),"minimum","")</f>
        <v>minimum</v>
      </c>
    </row>
    <row r="2253" spans="10:18" x14ac:dyDescent="0.25">
      <c r="J2253" t="s">
        <v>2020</v>
      </c>
      <c r="K2253">
        <v>20</v>
      </c>
      <c r="L2253">
        <v>70</v>
      </c>
      <c r="M2253">
        <v>178</v>
      </c>
      <c r="N2253">
        <v>73</v>
      </c>
      <c r="O2253" t="s">
        <v>2816</v>
      </c>
      <c r="P2253" s="16">
        <v>3300000</v>
      </c>
      <c r="Q2253" s="17" t="str">
        <f>IF(AND(Table4[[#This Row],[Age]]&lt;=28,Table4[[#This Row],[Prefered foot]]="left",Table4[[#This Row],[Value]]&lt;10000000),"candidate","rejected")</f>
        <v>rejected</v>
      </c>
      <c r="R2253" s="17" t="str">
        <f>IF(OR(Table4[[#This Row],[Age]]&lt;=21,Table4[[#This Row],[Rating]]&gt;=85,Table4[[#This Row],[Height (cm)]]&gt;=187),"minimum","")</f>
        <v>minimum</v>
      </c>
    </row>
    <row r="2254" spans="10:18" x14ac:dyDescent="0.25">
      <c r="J2254" t="s">
        <v>2021</v>
      </c>
      <c r="K2254">
        <v>19</v>
      </c>
      <c r="L2254">
        <v>65</v>
      </c>
      <c r="M2254">
        <v>172</v>
      </c>
      <c r="N2254">
        <v>59</v>
      </c>
      <c r="O2254" t="s">
        <v>2816</v>
      </c>
      <c r="P2254" s="16">
        <v>1900000</v>
      </c>
      <c r="Q2254" s="17" t="str">
        <f>IF(AND(Table4[[#This Row],[Age]]&lt;=28,Table4[[#This Row],[Prefered foot]]="left",Table4[[#This Row],[Value]]&lt;10000000),"candidate","rejected")</f>
        <v>rejected</v>
      </c>
      <c r="R2254" s="17" t="str">
        <f>IF(OR(Table4[[#This Row],[Age]]&lt;=21,Table4[[#This Row],[Rating]]&gt;=85,Table4[[#This Row],[Height (cm)]]&gt;=187),"minimum","")</f>
        <v>minimum</v>
      </c>
    </row>
    <row r="2255" spans="10:18" x14ac:dyDescent="0.25">
      <c r="J2255" t="s">
        <v>2022</v>
      </c>
      <c r="K2255">
        <v>21</v>
      </c>
      <c r="L2255">
        <v>64</v>
      </c>
      <c r="M2255">
        <v>193</v>
      </c>
      <c r="N2255">
        <v>78</v>
      </c>
      <c r="O2255" t="s">
        <v>2816</v>
      </c>
      <c r="P2255" s="16">
        <v>1200000</v>
      </c>
      <c r="Q2255" s="17" t="str">
        <f>IF(AND(Table4[[#This Row],[Age]]&lt;=28,Table4[[#This Row],[Prefered foot]]="left",Table4[[#This Row],[Value]]&lt;10000000),"candidate","rejected")</f>
        <v>rejected</v>
      </c>
      <c r="R2255" s="17" t="str">
        <f>IF(OR(Table4[[#This Row],[Age]]&lt;=21,Table4[[#This Row],[Rating]]&gt;=85,Table4[[#This Row],[Height (cm)]]&gt;=187),"minimum","")</f>
        <v>minimum</v>
      </c>
    </row>
    <row r="2256" spans="10:18" x14ac:dyDescent="0.25">
      <c r="J2256" t="s">
        <v>2023</v>
      </c>
      <c r="K2256">
        <v>20</v>
      </c>
      <c r="L2256">
        <v>65</v>
      </c>
      <c r="M2256">
        <v>182</v>
      </c>
      <c r="N2256">
        <v>72</v>
      </c>
      <c r="O2256" t="s">
        <v>2817</v>
      </c>
      <c r="P2256" s="16">
        <v>1500000</v>
      </c>
      <c r="Q2256" s="17" t="str">
        <f>IF(AND(Table4[[#This Row],[Age]]&lt;=28,Table4[[#This Row],[Prefered foot]]="left",Table4[[#This Row],[Value]]&lt;10000000),"candidate","rejected")</f>
        <v>candidate</v>
      </c>
      <c r="R2256" s="17" t="str">
        <f>IF(OR(Table4[[#This Row],[Age]]&lt;=21,Table4[[#This Row],[Rating]]&gt;=85,Table4[[#This Row],[Height (cm)]]&gt;=187),"minimum","")</f>
        <v>minimum</v>
      </c>
    </row>
    <row r="2257" spans="10:18" x14ac:dyDescent="0.25">
      <c r="J2257" t="s">
        <v>2024</v>
      </c>
      <c r="K2257">
        <v>20</v>
      </c>
      <c r="L2257">
        <v>69</v>
      </c>
      <c r="M2257">
        <v>178</v>
      </c>
      <c r="N2257">
        <v>74</v>
      </c>
      <c r="O2257" t="s">
        <v>2816</v>
      </c>
      <c r="P2257" s="16">
        <v>3400000</v>
      </c>
      <c r="Q2257" s="17" t="str">
        <f>IF(AND(Table4[[#This Row],[Age]]&lt;=28,Table4[[#This Row],[Prefered foot]]="left",Table4[[#This Row],[Value]]&lt;10000000),"candidate","rejected")</f>
        <v>rejected</v>
      </c>
      <c r="R2257" s="17" t="str">
        <f>IF(OR(Table4[[#This Row],[Age]]&lt;=21,Table4[[#This Row],[Rating]]&gt;=85,Table4[[#This Row],[Height (cm)]]&gt;=187),"minimum","")</f>
        <v>minimum</v>
      </c>
    </row>
    <row r="2258" spans="10:18" x14ac:dyDescent="0.25">
      <c r="J2258" t="s">
        <v>2025</v>
      </c>
      <c r="K2258">
        <v>23</v>
      </c>
      <c r="L2258">
        <v>75</v>
      </c>
      <c r="M2258">
        <v>184</v>
      </c>
      <c r="N2258">
        <v>72</v>
      </c>
      <c r="O2258" t="s">
        <v>2817</v>
      </c>
      <c r="P2258" s="16">
        <v>10500000</v>
      </c>
      <c r="Q2258" s="17" t="str">
        <f>IF(AND(Table4[[#This Row],[Age]]&lt;=28,Table4[[#This Row],[Prefered foot]]="left",Table4[[#This Row],[Value]]&lt;10000000),"candidate","rejected")</f>
        <v>rejected</v>
      </c>
      <c r="R2258" s="17" t="str">
        <f>IF(OR(Table4[[#This Row],[Age]]&lt;=21,Table4[[#This Row],[Rating]]&gt;=85,Table4[[#This Row],[Height (cm)]]&gt;=187),"minimum","")</f>
        <v/>
      </c>
    </row>
    <row r="2259" spans="10:18" x14ac:dyDescent="0.25">
      <c r="J2259" t="s">
        <v>2026</v>
      </c>
      <c r="K2259">
        <v>22</v>
      </c>
      <c r="L2259">
        <v>72</v>
      </c>
      <c r="M2259">
        <v>187</v>
      </c>
      <c r="N2259">
        <v>74</v>
      </c>
      <c r="O2259" t="s">
        <v>2817</v>
      </c>
      <c r="P2259" s="16">
        <v>4900000</v>
      </c>
      <c r="Q2259" s="17" t="str">
        <f>IF(AND(Table4[[#This Row],[Age]]&lt;=28,Table4[[#This Row],[Prefered foot]]="left",Table4[[#This Row],[Value]]&lt;10000000),"candidate","rejected")</f>
        <v>candidate</v>
      </c>
      <c r="R2259" s="17" t="str">
        <f>IF(OR(Table4[[#This Row],[Age]]&lt;=21,Table4[[#This Row],[Rating]]&gt;=85,Table4[[#This Row],[Height (cm)]]&gt;=187),"minimum","")</f>
        <v>minimum</v>
      </c>
    </row>
    <row r="2260" spans="10:18" x14ac:dyDescent="0.25">
      <c r="J2260" t="s">
        <v>2027</v>
      </c>
      <c r="K2260">
        <v>20</v>
      </c>
      <c r="L2260">
        <v>72</v>
      </c>
      <c r="M2260">
        <v>170</v>
      </c>
      <c r="N2260">
        <v>53</v>
      </c>
      <c r="O2260" t="s">
        <v>2816</v>
      </c>
      <c r="P2260" s="16">
        <v>4600000</v>
      </c>
      <c r="Q2260" s="17" t="str">
        <f>IF(AND(Table4[[#This Row],[Age]]&lt;=28,Table4[[#This Row],[Prefered foot]]="left",Table4[[#This Row],[Value]]&lt;10000000),"candidate","rejected")</f>
        <v>rejected</v>
      </c>
      <c r="R2260" s="17" t="str">
        <f>IF(OR(Table4[[#This Row],[Age]]&lt;=21,Table4[[#This Row],[Rating]]&gt;=85,Table4[[#This Row],[Height (cm)]]&gt;=187),"minimum","")</f>
        <v>minimum</v>
      </c>
    </row>
    <row r="2261" spans="10:18" x14ac:dyDescent="0.25">
      <c r="J2261" t="s">
        <v>2028</v>
      </c>
      <c r="K2261">
        <v>18</v>
      </c>
      <c r="L2261">
        <v>62</v>
      </c>
      <c r="M2261">
        <v>192</v>
      </c>
      <c r="N2261">
        <v>73</v>
      </c>
      <c r="O2261" t="s">
        <v>2816</v>
      </c>
      <c r="P2261" s="16">
        <v>875000</v>
      </c>
      <c r="Q2261" s="17" t="str">
        <f>IF(AND(Table4[[#This Row],[Age]]&lt;=28,Table4[[#This Row],[Prefered foot]]="left",Table4[[#This Row],[Value]]&lt;10000000),"candidate","rejected")</f>
        <v>rejected</v>
      </c>
      <c r="R2261" s="17" t="str">
        <f>IF(OR(Table4[[#This Row],[Age]]&lt;=21,Table4[[#This Row],[Rating]]&gt;=85,Table4[[#This Row],[Height (cm)]]&gt;=187),"minimum","")</f>
        <v>minimum</v>
      </c>
    </row>
    <row r="2262" spans="10:18" x14ac:dyDescent="0.25">
      <c r="J2262" t="s">
        <v>2029</v>
      </c>
      <c r="K2262">
        <v>19</v>
      </c>
      <c r="L2262">
        <v>63</v>
      </c>
      <c r="M2262">
        <v>170</v>
      </c>
      <c r="N2262">
        <v>56</v>
      </c>
      <c r="O2262" t="s">
        <v>2816</v>
      </c>
      <c r="P2262" s="16">
        <v>1100000</v>
      </c>
      <c r="Q2262" s="17" t="str">
        <f>IF(AND(Table4[[#This Row],[Age]]&lt;=28,Table4[[#This Row],[Prefered foot]]="left",Table4[[#This Row],[Value]]&lt;10000000),"candidate","rejected")</f>
        <v>rejected</v>
      </c>
      <c r="R2262" s="17" t="str">
        <f>IF(OR(Table4[[#This Row],[Age]]&lt;=21,Table4[[#This Row],[Rating]]&gt;=85,Table4[[#This Row],[Height (cm)]]&gt;=187),"minimum","")</f>
        <v>minimum</v>
      </c>
    </row>
    <row r="2263" spans="10:18" x14ac:dyDescent="0.25">
      <c r="J2263" t="s">
        <v>2030</v>
      </c>
      <c r="K2263">
        <v>19</v>
      </c>
      <c r="L2263">
        <v>67</v>
      </c>
      <c r="M2263">
        <v>180</v>
      </c>
      <c r="N2263">
        <v>73</v>
      </c>
      <c r="O2263" t="s">
        <v>2816</v>
      </c>
      <c r="P2263" s="16">
        <v>2600000</v>
      </c>
      <c r="Q2263" s="17" t="str">
        <f>IF(AND(Table4[[#This Row],[Age]]&lt;=28,Table4[[#This Row],[Prefered foot]]="left",Table4[[#This Row],[Value]]&lt;10000000),"candidate","rejected")</f>
        <v>rejected</v>
      </c>
      <c r="R2263" s="17" t="str">
        <f>IF(OR(Table4[[#This Row],[Age]]&lt;=21,Table4[[#This Row],[Rating]]&gt;=85,Table4[[#This Row],[Height (cm)]]&gt;=187),"minimum","")</f>
        <v>minimum</v>
      </c>
    </row>
    <row r="2264" spans="10:18" x14ac:dyDescent="0.25">
      <c r="J2264" t="s">
        <v>2031</v>
      </c>
      <c r="K2264">
        <v>18</v>
      </c>
      <c r="L2264">
        <v>65</v>
      </c>
      <c r="M2264">
        <v>180</v>
      </c>
      <c r="N2264">
        <v>81</v>
      </c>
      <c r="O2264" t="s">
        <v>2816</v>
      </c>
      <c r="P2264" s="16">
        <v>1700000</v>
      </c>
      <c r="Q2264" s="17" t="str">
        <f>IF(AND(Table4[[#This Row],[Age]]&lt;=28,Table4[[#This Row],[Prefered foot]]="left",Table4[[#This Row],[Value]]&lt;10000000),"candidate","rejected")</f>
        <v>rejected</v>
      </c>
      <c r="R2264" s="17" t="str">
        <f>IF(OR(Table4[[#This Row],[Age]]&lt;=21,Table4[[#This Row],[Rating]]&gt;=85,Table4[[#This Row],[Height (cm)]]&gt;=187),"minimum","")</f>
        <v>minimum</v>
      </c>
    </row>
    <row r="2265" spans="10:18" x14ac:dyDescent="0.25">
      <c r="J2265" t="s">
        <v>2032</v>
      </c>
      <c r="K2265">
        <v>19</v>
      </c>
      <c r="L2265">
        <v>66</v>
      </c>
      <c r="M2265">
        <v>191</v>
      </c>
      <c r="N2265">
        <v>78</v>
      </c>
      <c r="O2265" t="s">
        <v>2817</v>
      </c>
      <c r="P2265" s="16">
        <v>1900000</v>
      </c>
      <c r="Q2265" s="17" t="str">
        <f>IF(AND(Table4[[#This Row],[Age]]&lt;=28,Table4[[#This Row],[Prefered foot]]="left",Table4[[#This Row],[Value]]&lt;10000000),"candidate","rejected")</f>
        <v>candidate</v>
      </c>
      <c r="R2265" s="17" t="str">
        <f>IF(OR(Table4[[#This Row],[Age]]&lt;=21,Table4[[#This Row],[Rating]]&gt;=85,Table4[[#This Row],[Height (cm)]]&gt;=187),"minimum","")</f>
        <v>minimum</v>
      </c>
    </row>
    <row r="2266" spans="10:18" x14ac:dyDescent="0.25">
      <c r="J2266" t="s">
        <v>2033</v>
      </c>
      <c r="K2266">
        <v>18</v>
      </c>
      <c r="L2266">
        <v>66</v>
      </c>
      <c r="M2266">
        <v>193</v>
      </c>
      <c r="N2266">
        <v>83</v>
      </c>
      <c r="O2266" t="s">
        <v>2817</v>
      </c>
      <c r="P2266" s="16">
        <v>2000000</v>
      </c>
      <c r="Q2266" s="17" t="str">
        <f>IF(AND(Table4[[#This Row],[Age]]&lt;=28,Table4[[#This Row],[Prefered foot]]="left",Table4[[#This Row],[Value]]&lt;10000000),"candidate","rejected")</f>
        <v>candidate</v>
      </c>
      <c r="R2266" s="17" t="str">
        <f>IF(OR(Table4[[#This Row],[Age]]&lt;=21,Table4[[#This Row],[Rating]]&gt;=85,Table4[[#This Row],[Height (cm)]]&gt;=187),"minimum","")</f>
        <v>minimum</v>
      </c>
    </row>
    <row r="2267" spans="10:18" x14ac:dyDescent="0.25">
      <c r="J2267" t="s">
        <v>1598</v>
      </c>
      <c r="K2267">
        <v>19</v>
      </c>
      <c r="L2267">
        <v>61</v>
      </c>
      <c r="M2267">
        <v>182</v>
      </c>
      <c r="N2267">
        <v>70</v>
      </c>
      <c r="O2267" t="s">
        <v>2816</v>
      </c>
      <c r="P2267" s="16">
        <v>775000</v>
      </c>
      <c r="Q2267" s="17" t="str">
        <f>IF(AND(Table4[[#This Row],[Age]]&lt;=28,Table4[[#This Row],[Prefered foot]]="left",Table4[[#This Row],[Value]]&lt;10000000),"candidate","rejected")</f>
        <v>rejected</v>
      </c>
      <c r="R2267" s="17" t="str">
        <f>IF(OR(Table4[[#This Row],[Age]]&lt;=21,Table4[[#This Row],[Rating]]&gt;=85,Table4[[#This Row],[Height (cm)]]&gt;=187),"minimum","")</f>
        <v>minimum</v>
      </c>
    </row>
    <row r="2268" spans="10:18" x14ac:dyDescent="0.25">
      <c r="J2268" t="s">
        <v>1351</v>
      </c>
      <c r="K2268">
        <v>22</v>
      </c>
      <c r="L2268">
        <v>73</v>
      </c>
      <c r="M2268">
        <v>201</v>
      </c>
      <c r="N2268">
        <v>80</v>
      </c>
      <c r="O2268" t="s">
        <v>2816</v>
      </c>
      <c r="P2268" s="16">
        <v>6000000</v>
      </c>
      <c r="Q2268" s="17" t="str">
        <f>IF(AND(Table4[[#This Row],[Age]]&lt;=28,Table4[[#This Row],[Prefered foot]]="left",Table4[[#This Row],[Value]]&lt;10000000),"candidate","rejected")</f>
        <v>rejected</v>
      </c>
      <c r="R2268" s="17" t="str">
        <f>IF(OR(Table4[[#This Row],[Age]]&lt;=21,Table4[[#This Row],[Rating]]&gt;=85,Table4[[#This Row],[Height (cm)]]&gt;=187),"minimum","")</f>
        <v>minimum</v>
      </c>
    </row>
    <row r="2269" spans="10:18" x14ac:dyDescent="0.25">
      <c r="J2269" t="s">
        <v>2034</v>
      </c>
      <c r="K2269">
        <v>25</v>
      </c>
      <c r="L2269">
        <v>72</v>
      </c>
      <c r="M2269">
        <v>187</v>
      </c>
      <c r="N2269">
        <v>80</v>
      </c>
      <c r="O2269" t="s">
        <v>2816</v>
      </c>
      <c r="P2269" s="16">
        <v>3100000</v>
      </c>
      <c r="Q2269" s="17" t="str">
        <f>IF(AND(Table4[[#This Row],[Age]]&lt;=28,Table4[[#This Row],[Prefered foot]]="left",Table4[[#This Row],[Value]]&lt;10000000),"candidate","rejected")</f>
        <v>rejected</v>
      </c>
      <c r="R2269" s="17" t="str">
        <f>IF(OR(Table4[[#This Row],[Age]]&lt;=21,Table4[[#This Row],[Rating]]&gt;=85,Table4[[#This Row],[Height (cm)]]&gt;=187),"minimum","")</f>
        <v>minimum</v>
      </c>
    </row>
    <row r="2270" spans="10:18" x14ac:dyDescent="0.25">
      <c r="J2270" t="s">
        <v>2035</v>
      </c>
      <c r="K2270">
        <v>20</v>
      </c>
      <c r="L2270">
        <v>65</v>
      </c>
      <c r="M2270">
        <v>168</v>
      </c>
      <c r="N2270">
        <v>65</v>
      </c>
      <c r="O2270" t="s">
        <v>2817</v>
      </c>
      <c r="P2270" s="16">
        <v>1700000</v>
      </c>
      <c r="Q2270" s="17" t="str">
        <f>IF(AND(Table4[[#This Row],[Age]]&lt;=28,Table4[[#This Row],[Prefered foot]]="left",Table4[[#This Row],[Value]]&lt;10000000),"candidate","rejected")</f>
        <v>candidate</v>
      </c>
      <c r="R2270" s="17" t="str">
        <f>IF(OR(Table4[[#This Row],[Age]]&lt;=21,Table4[[#This Row],[Rating]]&gt;=85,Table4[[#This Row],[Height (cm)]]&gt;=187),"minimum","")</f>
        <v>minimum</v>
      </c>
    </row>
    <row r="2271" spans="10:18" x14ac:dyDescent="0.25">
      <c r="J2271" t="s">
        <v>2036</v>
      </c>
      <c r="K2271">
        <v>23</v>
      </c>
      <c r="L2271">
        <v>70</v>
      </c>
      <c r="M2271">
        <v>182</v>
      </c>
      <c r="N2271">
        <v>72</v>
      </c>
      <c r="O2271" t="s">
        <v>2817</v>
      </c>
      <c r="P2271" s="16">
        <v>3300000</v>
      </c>
      <c r="Q2271" s="17" t="str">
        <f>IF(AND(Table4[[#This Row],[Age]]&lt;=28,Table4[[#This Row],[Prefered foot]]="left",Table4[[#This Row],[Value]]&lt;10000000),"candidate","rejected")</f>
        <v>candidate</v>
      </c>
      <c r="R2271" s="17" t="str">
        <f>IF(OR(Table4[[#This Row],[Age]]&lt;=21,Table4[[#This Row],[Rating]]&gt;=85,Table4[[#This Row],[Height (cm)]]&gt;=187),"minimum","")</f>
        <v/>
      </c>
    </row>
    <row r="2272" spans="10:18" x14ac:dyDescent="0.25">
      <c r="J2272" t="s">
        <v>2037</v>
      </c>
      <c r="K2272">
        <v>23</v>
      </c>
      <c r="L2272">
        <v>71</v>
      </c>
      <c r="M2272">
        <v>186</v>
      </c>
      <c r="N2272">
        <v>78</v>
      </c>
      <c r="O2272" t="s">
        <v>2816</v>
      </c>
      <c r="P2272" s="16">
        <v>3000000</v>
      </c>
      <c r="Q2272" s="17" t="str">
        <f>IF(AND(Table4[[#This Row],[Age]]&lt;=28,Table4[[#This Row],[Prefered foot]]="left",Table4[[#This Row],[Value]]&lt;10000000),"candidate","rejected")</f>
        <v>rejected</v>
      </c>
      <c r="R2272" s="17" t="str">
        <f>IF(OR(Table4[[#This Row],[Age]]&lt;=21,Table4[[#This Row],[Rating]]&gt;=85,Table4[[#This Row],[Height (cm)]]&gt;=187),"minimum","")</f>
        <v/>
      </c>
    </row>
    <row r="2273" spans="10:18" x14ac:dyDescent="0.25">
      <c r="J2273" t="s">
        <v>2038</v>
      </c>
      <c r="K2273">
        <v>23</v>
      </c>
      <c r="L2273">
        <v>65</v>
      </c>
      <c r="M2273">
        <v>180</v>
      </c>
      <c r="N2273">
        <v>73</v>
      </c>
      <c r="O2273" t="s">
        <v>2816</v>
      </c>
      <c r="P2273" s="16">
        <v>0</v>
      </c>
      <c r="Q2273" s="17" t="str">
        <f>IF(AND(Table4[[#This Row],[Age]]&lt;=28,Table4[[#This Row],[Prefered foot]]="left",Table4[[#This Row],[Value]]&lt;10000000),"candidate","rejected")</f>
        <v>rejected</v>
      </c>
      <c r="R2273" s="17" t="str">
        <f>IF(OR(Table4[[#This Row],[Age]]&lt;=21,Table4[[#This Row],[Rating]]&gt;=85,Table4[[#This Row],[Height (cm)]]&gt;=187),"minimum","")</f>
        <v/>
      </c>
    </row>
    <row r="2274" spans="10:18" x14ac:dyDescent="0.25">
      <c r="J2274" t="s">
        <v>2039</v>
      </c>
      <c r="K2274">
        <v>30</v>
      </c>
      <c r="L2274">
        <v>67</v>
      </c>
      <c r="M2274">
        <v>171</v>
      </c>
      <c r="N2274">
        <v>70</v>
      </c>
      <c r="O2274" t="s">
        <v>2816</v>
      </c>
      <c r="P2274" s="16">
        <v>0</v>
      </c>
      <c r="Q2274" s="17" t="str">
        <f>IF(AND(Table4[[#This Row],[Age]]&lt;=28,Table4[[#This Row],[Prefered foot]]="left",Table4[[#This Row],[Value]]&lt;10000000),"candidate","rejected")</f>
        <v>rejected</v>
      </c>
      <c r="R2274" s="17" t="str">
        <f>IF(OR(Table4[[#This Row],[Age]]&lt;=21,Table4[[#This Row],[Rating]]&gt;=85,Table4[[#This Row],[Height (cm)]]&gt;=187),"minimum","")</f>
        <v/>
      </c>
    </row>
    <row r="2275" spans="10:18" x14ac:dyDescent="0.25">
      <c r="J2275" t="s">
        <v>2040</v>
      </c>
      <c r="K2275">
        <v>19</v>
      </c>
      <c r="L2275">
        <v>63</v>
      </c>
      <c r="M2275">
        <v>190</v>
      </c>
      <c r="N2275">
        <v>77</v>
      </c>
      <c r="O2275" t="s">
        <v>2817</v>
      </c>
      <c r="P2275" s="16">
        <v>1000000</v>
      </c>
      <c r="Q2275" s="17" t="str">
        <f>IF(AND(Table4[[#This Row],[Age]]&lt;=28,Table4[[#This Row],[Prefered foot]]="left",Table4[[#This Row],[Value]]&lt;10000000),"candidate","rejected")</f>
        <v>candidate</v>
      </c>
      <c r="R2275" s="17" t="str">
        <f>IF(OR(Table4[[#This Row],[Age]]&lt;=21,Table4[[#This Row],[Rating]]&gt;=85,Table4[[#This Row],[Height (cm)]]&gt;=187),"minimum","")</f>
        <v>minimum</v>
      </c>
    </row>
    <row r="2276" spans="10:18" x14ac:dyDescent="0.25">
      <c r="J2276" t="s">
        <v>2041</v>
      </c>
      <c r="K2276">
        <v>21</v>
      </c>
      <c r="L2276">
        <v>67</v>
      </c>
      <c r="M2276">
        <v>178</v>
      </c>
      <c r="N2276">
        <v>66</v>
      </c>
      <c r="O2276" t="s">
        <v>2816</v>
      </c>
      <c r="P2276" s="16">
        <v>2300000</v>
      </c>
      <c r="Q2276" s="17" t="str">
        <f>IF(AND(Table4[[#This Row],[Age]]&lt;=28,Table4[[#This Row],[Prefered foot]]="left",Table4[[#This Row],[Value]]&lt;10000000),"candidate","rejected")</f>
        <v>rejected</v>
      </c>
      <c r="R2276" s="17" t="str">
        <f>IF(OR(Table4[[#This Row],[Age]]&lt;=21,Table4[[#This Row],[Rating]]&gt;=85,Table4[[#This Row],[Height (cm)]]&gt;=187),"minimum","")</f>
        <v>minimum</v>
      </c>
    </row>
    <row r="2277" spans="10:18" x14ac:dyDescent="0.25">
      <c r="J2277" t="s">
        <v>2042</v>
      </c>
      <c r="K2277">
        <v>18</v>
      </c>
      <c r="L2277">
        <v>65</v>
      </c>
      <c r="M2277">
        <v>188</v>
      </c>
      <c r="N2277">
        <v>80</v>
      </c>
      <c r="O2277" t="s">
        <v>2816</v>
      </c>
      <c r="P2277" s="16">
        <v>1700000</v>
      </c>
      <c r="Q2277" s="17" t="str">
        <f>IF(AND(Table4[[#This Row],[Age]]&lt;=28,Table4[[#This Row],[Prefered foot]]="left",Table4[[#This Row],[Value]]&lt;10000000),"candidate","rejected")</f>
        <v>rejected</v>
      </c>
      <c r="R2277" s="17" t="str">
        <f>IF(OR(Table4[[#This Row],[Age]]&lt;=21,Table4[[#This Row],[Rating]]&gt;=85,Table4[[#This Row],[Height (cm)]]&gt;=187),"minimum","")</f>
        <v>minimum</v>
      </c>
    </row>
    <row r="2278" spans="10:18" x14ac:dyDescent="0.25">
      <c r="J2278" t="s">
        <v>2043</v>
      </c>
      <c r="K2278">
        <v>20</v>
      </c>
      <c r="L2278">
        <v>66</v>
      </c>
      <c r="M2278">
        <v>183</v>
      </c>
      <c r="N2278">
        <v>80</v>
      </c>
      <c r="O2278" t="s">
        <v>2816</v>
      </c>
      <c r="P2278" s="16">
        <v>2000000</v>
      </c>
      <c r="Q2278" s="17" t="str">
        <f>IF(AND(Table4[[#This Row],[Age]]&lt;=28,Table4[[#This Row],[Prefered foot]]="left",Table4[[#This Row],[Value]]&lt;10000000),"candidate","rejected")</f>
        <v>rejected</v>
      </c>
      <c r="R2278" s="17" t="str">
        <f>IF(OR(Table4[[#This Row],[Age]]&lt;=21,Table4[[#This Row],[Rating]]&gt;=85,Table4[[#This Row],[Height (cm)]]&gt;=187),"minimum","")</f>
        <v>minimum</v>
      </c>
    </row>
    <row r="2279" spans="10:18" x14ac:dyDescent="0.25">
      <c r="J2279" t="s">
        <v>1942</v>
      </c>
      <c r="K2279">
        <v>23</v>
      </c>
      <c r="L2279">
        <v>77</v>
      </c>
      <c r="M2279">
        <v>179</v>
      </c>
      <c r="N2279">
        <v>73</v>
      </c>
      <c r="O2279" t="s">
        <v>2816</v>
      </c>
      <c r="P2279" s="16">
        <v>8500000</v>
      </c>
      <c r="Q2279" s="17" t="str">
        <f>IF(AND(Table4[[#This Row],[Age]]&lt;=28,Table4[[#This Row],[Prefered foot]]="left",Table4[[#This Row],[Value]]&lt;10000000),"candidate","rejected")</f>
        <v>rejected</v>
      </c>
      <c r="R2279" s="17" t="str">
        <f>IF(OR(Table4[[#This Row],[Age]]&lt;=21,Table4[[#This Row],[Rating]]&gt;=85,Table4[[#This Row],[Height (cm)]]&gt;=187),"minimum","")</f>
        <v/>
      </c>
    </row>
    <row r="2280" spans="10:18" x14ac:dyDescent="0.25">
      <c r="J2280" t="s">
        <v>1943</v>
      </c>
      <c r="K2280">
        <v>21</v>
      </c>
      <c r="L2280">
        <v>64</v>
      </c>
      <c r="M2280">
        <v>191</v>
      </c>
      <c r="N2280">
        <v>80</v>
      </c>
      <c r="O2280" t="s">
        <v>2817</v>
      </c>
      <c r="P2280" s="16">
        <v>1300000</v>
      </c>
      <c r="Q2280" s="17" t="str">
        <f>IF(AND(Table4[[#This Row],[Age]]&lt;=28,Table4[[#This Row],[Prefered foot]]="left",Table4[[#This Row],[Value]]&lt;10000000),"candidate","rejected")</f>
        <v>candidate</v>
      </c>
      <c r="R2280" s="17" t="str">
        <f>IF(OR(Table4[[#This Row],[Age]]&lt;=21,Table4[[#This Row],[Rating]]&gt;=85,Table4[[#This Row],[Height (cm)]]&gt;=187),"minimum","")</f>
        <v>minimum</v>
      </c>
    </row>
    <row r="2281" spans="10:18" x14ac:dyDescent="0.25">
      <c r="J2281" t="s">
        <v>1944</v>
      </c>
      <c r="K2281">
        <v>18</v>
      </c>
      <c r="L2281">
        <v>66</v>
      </c>
      <c r="M2281">
        <v>180</v>
      </c>
      <c r="N2281">
        <v>76</v>
      </c>
      <c r="O2281" t="s">
        <v>2816</v>
      </c>
      <c r="P2281" s="16">
        <v>2000000</v>
      </c>
      <c r="Q2281" s="17" t="str">
        <f>IF(AND(Table4[[#This Row],[Age]]&lt;=28,Table4[[#This Row],[Prefered foot]]="left",Table4[[#This Row],[Value]]&lt;10000000),"candidate","rejected")</f>
        <v>rejected</v>
      </c>
      <c r="R2281" s="17" t="str">
        <f>IF(OR(Table4[[#This Row],[Age]]&lt;=21,Table4[[#This Row],[Rating]]&gt;=85,Table4[[#This Row],[Height (cm)]]&gt;=187),"minimum","")</f>
        <v>minimum</v>
      </c>
    </row>
    <row r="2282" spans="10:18" x14ac:dyDescent="0.25">
      <c r="J2282" t="s">
        <v>994</v>
      </c>
      <c r="K2282">
        <v>19</v>
      </c>
      <c r="L2282">
        <v>63</v>
      </c>
      <c r="M2282">
        <v>191</v>
      </c>
      <c r="N2282">
        <v>84</v>
      </c>
      <c r="O2282" t="s">
        <v>2816</v>
      </c>
      <c r="P2282" s="16">
        <v>1200000</v>
      </c>
      <c r="Q2282" s="17" t="str">
        <f>IF(AND(Table4[[#This Row],[Age]]&lt;=28,Table4[[#This Row],[Prefered foot]]="left",Table4[[#This Row],[Value]]&lt;10000000),"candidate","rejected")</f>
        <v>rejected</v>
      </c>
      <c r="R2282" s="17" t="str">
        <f>IF(OR(Table4[[#This Row],[Age]]&lt;=21,Table4[[#This Row],[Rating]]&gt;=85,Table4[[#This Row],[Height (cm)]]&gt;=187),"minimum","")</f>
        <v>minimum</v>
      </c>
    </row>
    <row r="2283" spans="10:18" x14ac:dyDescent="0.25">
      <c r="J2283" t="s">
        <v>2044</v>
      </c>
      <c r="K2283">
        <v>21</v>
      </c>
      <c r="L2283">
        <v>68</v>
      </c>
      <c r="M2283">
        <v>187</v>
      </c>
      <c r="N2283">
        <v>78</v>
      </c>
      <c r="O2283" t="s">
        <v>2816</v>
      </c>
      <c r="P2283" s="16">
        <v>2700000</v>
      </c>
      <c r="Q2283" s="17" t="str">
        <f>IF(AND(Table4[[#This Row],[Age]]&lt;=28,Table4[[#This Row],[Prefered foot]]="left",Table4[[#This Row],[Value]]&lt;10000000),"candidate","rejected")</f>
        <v>rejected</v>
      </c>
      <c r="R2283" s="17" t="str">
        <f>IF(OR(Table4[[#This Row],[Age]]&lt;=21,Table4[[#This Row],[Rating]]&gt;=85,Table4[[#This Row],[Height (cm)]]&gt;=187),"minimum","")</f>
        <v>minimum</v>
      </c>
    </row>
    <row r="2284" spans="10:18" x14ac:dyDescent="0.25">
      <c r="J2284" t="s">
        <v>2045</v>
      </c>
      <c r="K2284">
        <v>22</v>
      </c>
      <c r="L2284">
        <v>71</v>
      </c>
      <c r="M2284">
        <v>184</v>
      </c>
      <c r="N2284">
        <v>84</v>
      </c>
      <c r="O2284" t="s">
        <v>2816</v>
      </c>
      <c r="P2284" s="16">
        <v>3800000</v>
      </c>
      <c r="Q2284" s="17" t="str">
        <f>IF(AND(Table4[[#This Row],[Age]]&lt;=28,Table4[[#This Row],[Prefered foot]]="left",Table4[[#This Row],[Value]]&lt;10000000),"candidate","rejected")</f>
        <v>rejected</v>
      </c>
      <c r="R2284" s="17" t="str">
        <f>IF(OR(Table4[[#This Row],[Age]]&lt;=21,Table4[[#This Row],[Rating]]&gt;=85,Table4[[#This Row],[Height (cm)]]&gt;=187),"minimum","")</f>
        <v/>
      </c>
    </row>
    <row r="2285" spans="10:18" x14ac:dyDescent="0.25">
      <c r="J2285" t="s">
        <v>2046</v>
      </c>
      <c r="K2285">
        <v>24</v>
      </c>
      <c r="L2285">
        <v>76</v>
      </c>
      <c r="M2285">
        <v>178</v>
      </c>
      <c r="N2285">
        <v>74</v>
      </c>
      <c r="O2285" t="s">
        <v>2816</v>
      </c>
      <c r="P2285" s="16">
        <v>10500000</v>
      </c>
      <c r="Q2285" s="17" t="str">
        <f>IF(AND(Table4[[#This Row],[Age]]&lt;=28,Table4[[#This Row],[Prefered foot]]="left",Table4[[#This Row],[Value]]&lt;10000000),"candidate","rejected")</f>
        <v>rejected</v>
      </c>
      <c r="R2285" s="17" t="str">
        <f>IF(OR(Table4[[#This Row],[Age]]&lt;=21,Table4[[#This Row],[Rating]]&gt;=85,Table4[[#This Row],[Height (cm)]]&gt;=187),"minimum","")</f>
        <v/>
      </c>
    </row>
    <row r="2286" spans="10:18" x14ac:dyDescent="0.25">
      <c r="J2286" t="s">
        <v>1644</v>
      </c>
      <c r="K2286">
        <v>21</v>
      </c>
      <c r="L2286">
        <v>68</v>
      </c>
      <c r="M2286">
        <v>177</v>
      </c>
      <c r="N2286">
        <v>71</v>
      </c>
      <c r="O2286" t="s">
        <v>2816</v>
      </c>
      <c r="P2286" s="16">
        <v>3000000</v>
      </c>
      <c r="Q2286" s="17" t="str">
        <f>IF(AND(Table4[[#This Row],[Age]]&lt;=28,Table4[[#This Row],[Prefered foot]]="left",Table4[[#This Row],[Value]]&lt;10000000),"candidate","rejected")</f>
        <v>rejected</v>
      </c>
      <c r="R2286" s="17" t="str">
        <f>IF(OR(Table4[[#This Row],[Age]]&lt;=21,Table4[[#This Row],[Rating]]&gt;=85,Table4[[#This Row],[Height (cm)]]&gt;=187),"minimum","")</f>
        <v>minimum</v>
      </c>
    </row>
    <row r="2287" spans="10:18" x14ac:dyDescent="0.25">
      <c r="J2287" t="s">
        <v>1645</v>
      </c>
      <c r="K2287">
        <v>22</v>
      </c>
      <c r="L2287">
        <v>74</v>
      </c>
      <c r="M2287">
        <v>176</v>
      </c>
      <c r="N2287">
        <v>65</v>
      </c>
      <c r="O2287" t="s">
        <v>2816</v>
      </c>
      <c r="P2287" s="16">
        <v>9500000</v>
      </c>
      <c r="Q2287" s="17" t="str">
        <f>IF(AND(Table4[[#This Row],[Age]]&lt;=28,Table4[[#This Row],[Prefered foot]]="left",Table4[[#This Row],[Value]]&lt;10000000),"candidate","rejected")</f>
        <v>rejected</v>
      </c>
      <c r="R2287" s="17" t="str">
        <f>IF(OR(Table4[[#This Row],[Age]]&lt;=21,Table4[[#This Row],[Rating]]&gt;=85,Table4[[#This Row],[Height (cm)]]&gt;=187),"minimum","")</f>
        <v/>
      </c>
    </row>
    <row r="2288" spans="10:18" x14ac:dyDescent="0.25">
      <c r="J2288" t="s">
        <v>2047</v>
      </c>
      <c r="K2288">
        <v>19</v>
      </c>
      <c r="L2288">
        <v>72</v>
      </c>
      <c r="M2288">
        <v>183</v>
      </c>
      <c r="N2288">
        <v>80</v>
      </c>
      <c r="O2288" t="s">
        <v>2816</v>
      </c>
      <c r="P2288" s="16">
        <v>4800000</v>
      </c>
      <c r="Q2288" s="17" t="str">
        <f>IF(AND(Table4[[#This Row],[Age]]&lt;=28,Table4[[#This Row],[Prefered foot]]="left",Table4[[#This Row],[Value]]&lt;10000000),"candidate","rejected")</f>
        <v>rejected</v>
      </c>
      <c r="R2288" s="17" t="str">
        <f>IF(OR(Table4[[#This Row],[Age]]&lt;=21,Table4[[#This Row],[Rating]]&gt;=85,Table4[[#This Row],[Height (cm)]]&gt;=187),"minimum","")</f>
        <v>minimum</v>
      </c>
    </row>
    <row r="2289" spans="10:18" x14ac:dyDescent="0.25">
      <c r="J2289" t="s">
        <v>2048</v>
      </c>
      <c r="K2289">
        <v>20</v>
      </c>
      <c r="L2289">
        <v>64</v>
      </c>
      <c r="M2289">
        <v>191</v>
      </c>
      <c r="N2289">
        <v>83</v>
      </c>
      <c r="O2289" t="s">
        <v>2817</v>
      </c>
      <c r="P2289" s="16">
        <v>1400000</v>
      </c>
      <c r="Q2289" s="17" t="str">
        <f>IF(AND(Table4[[#This Row],[Age]]&lt;=28,Table4[[#This Row],[Prefered foot]]="left",Table4[[#This Row],[Value]]&lt;10000000),"candidate","rejected")</f>
        <v>candidate</v>
      </c>
      <c r="R2289" s="17" t="str">
        <f>IF(OR(Table4[[#This Row],[Age]]&lt;=21,Table4[[#This Row],[Rating]]&gt;=85,Table4[[#This Row],[Height (cm)]]&gt;=187),"minimum","")</f>
        <v>minimum</v>
      </c>
    </row>
    <row r="2290" spans="10:18" x14ac:dyDescent="0.25">
      <c r="J2290" t="s">
        <v>2049</v>
      </c>
      <c r="K2290">
        <v>24</v>
      </c>
      <c r="L2290">
        <v>67</v>
      </c>
      <c r="M2290">
        <v>184</v>
      </c>
      <c r="N2290">
        <v>75</v>
      </c>
      <c r="O2290" t="s">
        <v>2816</v>
      </c>
      <c r="P2290" s="16">
        <v>1600000</v>
      </c>
      <c r="Q2290" s="17" t="str">
        <f>IF(AND(Table4[[#This Row],[Age]]&lt;=28,Table4[[#This Row],[Prefered foot]]="left",Table4[[#This Row],[Value]]&lt;10000000),"candidate","rejected")</f>
        <v>rejected</v>
      </c>
      <c r="R2290" s="17" t="str">
        <f>IF(OR(Table4[[#This Row],[Age]]&lt;=21,Table4[[#This Row],[Rating]]&gt;=85,Table4[[#This Row],[Height (cm)]]&gt;=187),"minimum","")</f>
        <v/>
      </c>
    </row>
    <row r="2291" spans="10:18" x14ac:dyDescent="0.25">
      <c r="J2291" t="s">
        <v>2050</v>
      </c>
      <c r="K2291">
        <v>22</v>
      </c>
      <c r="L2291">
        <v>73</v>
      </c>
      <c r="M2291">
        <v>184</v>
      </c>
      <c r="N2291">
        <v>74</v>
      </c>
      <c r="O2291" t="s">
        <v>2816</v>
      </c>
      <c r="P2291" s="16">
        <v>4000000</v>
      </c>
      <c r="Q2291" s="17" t="str">
        <f>IF(AND(Table4[[#This Row],[Age]]&lt;=28,Table4[[#This Row],[Prefered foot]]="left",Table4[[#This Row],[Value]]&lt;10000000),"candidate","rejected")</f>
        <v>rejected</v>
      </c>
      <c r="R2291" s="17" t="str">
        <f>IF(OR(Table4[[#This Row],[Age]]&lt;=21,Table4[[#This Row],[Rating]]&gt;=85,Table4[[#This Row],[Height (cm)]]&gt;=187),"minimum","")</f>
        <v/>
      </c>
    </row>
    <row r="2292" spans="10:18" x14ac:dyDescent="0.25">
      <c r="J2292" t="s">
        <v>1649</v>
      </c>
      <c r="K2292">
        <v>23</v>
      </c>
      <c r="L2292">
        <v>71</v>
      </c>
      <c r="M2292">
        <v>198</v>
      </c>
      <c r="N2292">
        <v>94</v>
      </c>
      <c r="O2292" t="s">
        <v>2816</v>
      </c>
      <c r="P2292" s="16">
        <v>2400000</v>
      </c>
      <c r="Q2292" s="17" t="str">
        <f>IF(AND(Table4[[#This Row],[Age]]&lt;=28,Table4[[#This Row],[Prefered foot]]="left",Table4[[#This Row],[Value]]&lt;10000000),"candidate","rejected")</f>
        <v>rejected</v>
      </c>
      <c r="R2292" s="17" t="str">
        <f>IF(OR(Table4[[#This Row],[Age]]&lt;=21,Table4[[#This Row],[Rating]]&gt;=85,Table4[[#This Row],[Height (cm)]]&gt;=187),"minimum","")</f>
        <v>minimum</v>
      </c>
    </row>
    <row r="2293" spans="10:18" x14ac:dyDescent="0.25">
      <c r="J2293" t="s">
        <v>2051</v>
      </c>
      <c r="K2293">
        <v>23</v>
      </c>
      <c r="L2293">
        <v>68</v>
      </c>
      <c r="M2293">
        <v>175</v>
      </c>
      <c r="N2293">
        <v>66</v>
      </c>
      <c r="O2293" t="s">
        <v>2816</v>
      </c>
      <c r="P2293" s="16">
        <v>1800000</v>
      </c>
      <c r="Q2293" s="17" t="str">
        <f>IF(AND(Table4[[#This Row],[Age]]&lt;=28,Table4[[#This Row],[Prefered foot]]="left",Table4[[#This Row],[Value]]&lt;10000000),"candidate","rejected")</f>
        <v>rejected</v>
      </c>
      <c r="R2293" s="17" t="str">
        <f>IF(OR(Table4[[#This Row],[Age]]&lt;=21,Table4[[#This Row],[Rating]]&gt;=85,Table4[[#This Row],[Height (cm)]]&gt;=187),"minimum","")</f>
        <v/>
      </c>
    </row>
    <row r="2294" spans="10:18" x14ac:dyDescent="0.25">
      <c r="J2294" t="s">
        <v>2052</v>
      </c>
      <c r="K2294">
        <v>29</v>
      </c>
      <c r="L2294">
        <v>71</v>
      </c>
      <c r="M2294">
        <v>190</v>
      </c>
      <c r="N2294">
        <v>79</v>
      </c>
      <c r="O2294" t="s">
        <v>2816</v>
      </c>
      <c r="P2294" s="16">
        <v>0</v>
      </c>
      <c r="Q2294" s="17" t="str">
        <f>IF(AND(Table4[[#This Row],[Age]]&lt;=28,Table4[[#This Row],[Prefered foot]]="left",Table4[[#This Row],[Value]]&lt;10000000),"candidate","rejected")</f>
        <v>rejected</v>
      </c>
      <c r="R2294" s="17" t="str">
        <f>IF(OR(Table4[[#This Row],[Age]]&lt;=21,Table4[[#This Row],[Rating]]&gt;=85,Table4[[#This Row],[Height (cm)]]&gt;=187),"minimum","")</f>
        <v>minimum</v>
      </c>
    </row>
    <row r="2295" spans="10:18" x14ac:dyDescent="0.25">
      <c r="J2295" t="s">
        <v>2053</v>
      </c>
      <c r="K2295">
        <v>24</v>
      </c>
      <c r="L2295">
        <v>70</v>
      </c>
      <c r="M2295">
        <v>186</v>
      </c>
      <c r="N2295">
        <v>82</v>
      </c>
      <c r="O2295" t="s">
        <v>2816</v>
      </c>
      <c r="P2295" s="16">
        <v>1600000</v>
      </c>
      <c r="Q2295" s="17" t="str">
        <f>IF(AND(Table4[[#This Row],[Age]]&lt;=28,Table4[[#This Row],[Prefered foot]]="left",Table4[[#This Row],[Value]]&lt;10000000),"candidate","rejected")</f>
        <v>rejected</v>
      </c>
      <c r="R2295" s="17" t="str">
        <f>IF(OR(Table4[[#This Row],[Age]]&lt;=21,Table4[[#This Row],[Rating]]&gt;=85,Table4[[#This Row],[Height (cm)]]&gt;=187),"minimum","")</f>
        <v/>
      </c>
    </row>
    <row r="2296" spans="10:18" x14ac:dyDescent="0.25">
      <c r="J2296" t="s">
        <v>2054</v>
      </c>
      <c r="K2296">
        <v>27</v>
      </c>
      <c r="L2296">
        <v>77</v>
      </c>
      <c r="M2296">
        <v>173</v>
      </c>
      <c r="N2296">
        <v>68</v>
      </c>
      <c r="O2296" t="s">
        <v>2816</v>
      </c>
      <c r="P2296" s="16">
        <v>10000000</v>
      </c>
      <c r="Q2296" s="17" t="str">
        <f>IF(AND(Table4[[#This Row],[Age]]&lt;=28,Table4[[#This Row],[Prefered foot]]="left",Table4[[#This Row],[Value]]&lt;10000000),"candidate","rejected")</f>
        <v>rejected</v>
      </c>
      <c r="R2296" s="17" t="str">
        <f>IF(OR(Table4[[#This Row],[Age]]&lt;=21,Table4[[#This Row],[Rating]]&gt;=85,Table4[[#This Row],[Height (cm)]]&gt;=187),"minimum","")</f>
        <v/>
      </c>
    </row>
    <row r="2297" spans="10:18" x14ac:dyDescent="0.25">
      <c r="J2297" t="s">
        <v>2055</v>
      </c>
      <c r="K2297">
        <v>26</v>
      </c>
      <c r="L2297">
        <v>75</v>
      </c>
      <c r="M2297">
        <v>181</v>
      </c>
      <c r="N2297">
        <v>75</v>
      </c>
      <c r="O2297" t="s">
        <v>2816</v>
      </c>
      <c r="P2297" s="16">
        <v>4400000</v>
      </c>
      <c r="Q2297" s="17" t="str">
        <f>IF(AND(Table4[[#This Row],[Age]]&lt;=28,Table4[[#This Row],[Prefered foot]]="left",Table4[[#This Row],[Value]]&lt;10000000),"candidate","rejected")</f>
        <v>rejected</v>
      </c>
      <c r="R2297" s="17" t="str">
        <f>IF(OR(Table4[[#This Row],[Age]]&lt;=21,Table4[[#This Row],[Rating]]&gt;=85,Table4[[#This Row],[Height (cm)]]&gt;=187),"minimum","")</f>
        <v/>
      </c>
    </row>
    <row r="2298" spans="10:18" x14ac:dyDescent="0.25">
      <c r="J2298" t="s">
        <v>2056</v>
      </c>
      <c r="K2298">
        <v>23</v>
      </c>
      <c r="L2298">
        <v>70</v>
      </c>
      <c r="M2298">
        <v>183</v>
      </c>
      <c r="N2298">
        <v>73</v>
      </c>
      <c r="O2298" t="s">
        <v>2817</v>
      </c>
      <c r="P2298" s="16">
        <v>2300000</v>
      </c>
      <c r="Q2298" s="17" t="str">
        <f>IF(AND(Table4[[#This Row],[Age]]&lt;=28,Table4[[#This Row],[Prefered foot]]="left",Table4[[#This Row],[Value]]&lt;10000000),"candidate","rejected")</f>
        <v>candidate</v>
      </c>
      <c r="R2298" s="17" t="str">
        <f>IF(OR(Table4[[#This Row],[Age]]&lt;=21,Table4[[#This Row],[Rating]]&gt;=85,Table4[[#This Row],[Height (cm)]]&gt;=187),"minimum","")</f>
        <v/>
      </c>
    </row>
    <row r="2299" spans="10:18" x14ac:dyDescent="0.25">
      <c r="J2299" t="s">
        <v>2057</v>
      </c>
      <c r="K2299">
        <v>22</v>
      </c>
      <c r="L2299">
        <v>68</v>
      </c>
      <c r="M2299">
        <v>182</v>
      </c>
      <c r="N2299">
        <v>75</v>
      </c>
      <c r="O2299" t="s">
        <v>2816</v>
      </c>
      <c r="P2299" s="16">
        <v>2500000</v>
      </c>
      <c r="Q2299" s="17" t="str">
        <f>IF(AND(Table4[[#This Row],[Age]]&lt;=28,Table4[[#This Row],[Prefered foot]]="left",Table4[[#This Row],[Value]]&lt;10000000),"candidate","rejected")</f>
        <v>rejected</v>
      </c>
      <c r="R2299" s="17" t="str">
        <f>IF(OR(Table4[[#This Row],[Age]]&lt;=21,Table4[[#This Row],[Rating]]&gt;=85,Table4[[#This Row],[Height (cm)]]&gt;=187),"minimum","")</f>
        <v/>
      </c>
    </row>
    <row r="2300" spans="10:18" x14ac:dyDescent="0.25">
      <c r="J2300" t="s">
        <v>2058</v>
      </c>
      <c r="K2300">
        <v>21</v>
      </c>
      <c r="L2300">
        <v>72</v>
      </c>
      <c r="M2300">
        <v>179</v>
      </c>
      <c r="N2300">
        <v>69</v>
      </c>
      <c r="O2300" t="s">
        <v>2817</v>
      </c>
      <c r="P2300" s="16">
        <v>3800000</v>
      </c>
      <c r="Q2300" s="17" t="str">
        <f>IF(AND(Table4[[#This Row],[Age]]&lt;=28,Table4[[#This Row],[Prefered foot]]="left",Table4[[#This Row],[Value]]&lt;10000000),"candidate","rejected")</f>
        <v>candidate</v>
      </c>
      <c r="R2300" s="17" t="str">
        <f>IF(OR(Table4[[#This Row],[Age]]&lt;=21,Table4[[#This Row],[Rating]]&gt;=85,Table4[[#This Row],[Height (cm)]]&gt;=187),"minimum","")</f>
        <v>minimum</v>
      </c>
    </row>
    <row r="2301" spans="10:18" x14ac:dyDescent="0.25">
      <c r="J2301" t="s">
        <v>2059</v>
      </c>
      <c r="K2301">
        <v>20</v>
      </c>
      <c r="L2301">
        <v>67</v>
      </c>
      <c r="M2301">
        <v>180</v>
      </c>
      <c r="N2301">
        <v>65</v>
      </c>
      <c r="O2301" t="s">
        <v>2817</v>
      </c>
      <c r="P2301" s="16">
        <v>2300000</v>
      </c>
      <c r="Q2301" s="17" t="str">
        <f>IF(AND(Table4[[#This Row],[Age]]&lt;=28,Table4[[#This Row],[Prefered foot]]="left",Table4[[#This Row],[Value]]&lt;10000000),"candidate","rejected")</f>
        <v>candidate</v>
      </c>
      <c r="R2301" s="17" t="str">
        <f>IF(OR(Table4[[#This Row],[Age]]&lt;=21,Table4[[#This Row],[Rating]]&gt;=85,Table4[[#This Row],[Height (cm)]]&gt;=187),"minimum","")</f>
        <v>minimum</v>
      </c>
    </row>
    <row r="2302" spans="10:18" x14ac:dyDescent="0.25">
      <c r="J2302" t="s">
        <v>2060</v>
      </c>
      <c r="K2302">
        <v>20</v>
      </c>
      <c r="L2302">
        <v>69</v>
      </c>
      <c r="M2302">
        <v>168</v>
      </c>
      <c r="N2302">
        <v>60</v>
      </c>
      <c r="O2302" t="s">
        <v>2816</v>
      </c>
      <c r="P2302" s="16">
        <v>2600000</v>
      </c>
      <c r="Q2302" s="17" t="str">
        <f>IF(AND(Table4[[#This Row],[Age]]&lt;=28,Table4[[#This Row],[Prefered foot]]="left",Table4[[#This Row],[Value]]&lt;10000000),"candidate","rejected")</f>
        <v>rejected</v>
      </c>
      <c r="R2302" s="17" t="str">
        <f>IF(OR(Table4[[#This Row],[Age]]&lt;=21,Table4[[#This Row],[Rating]]&gt;=85,Table4[[#This Row],[Height (cm)]]&gt;=187),"minimum","")</f>
        <v>minimum</v>
      </c>
    </row>
    <row r="2303" spans="10:18" x14ac:dyDescent="0.25">
      <c r="J2303" t="s">
        <v>2061</v>
      </c>
      <c r="K2303">
        <v>21</v>
      </c>
      <c r="L2303">
        <v>70</v>
      </c>
      <c r="M2303">
        <v>180</v>
      </c>
      <c r="N2303">
        <v>76</v>
      </c>
      <c r="O2303" t="s">
        <v>2817</v>
      </c>
      <c r="P2303" s="16">
        <v>3700000</v>
      </c>
      <c r="Q2303" s="17" t="str">
        <f>IF(AND(Table4[[#This Row],[Age]]&lt;=28,Table4[[#This Row],[Prefered foot]]="left",Table4[[#This Row],[Value]]&lt;10000000),"candidate","rejected")</f>
        <v>candidate</v>
      </c>
      <c r="R2303" s="17" t="str">
        <f>IF(OR(Table4[[#This Row],[Age]]&lt;=21,Table4[[#This Row],[Rating]]&gt;=85,Table4[[#This Row],[Height (cm)]]&gt;=187),"minimum","")</f>
        <v>minimum</v>
      </c>
    </row>
    <row r="2304" spans="10:18" x14ac:dyDescent="0.25">
      <c r="J2304" t="s">
        <v>2062</v>
      </c>
      <c r="K2304">
        <v>21</v>
      </c>
      <c r="L2304">
        <v>74</v>
      </c>
      <c r="M2304">
        <v>188</v>
      </c>
      <c r="N2304">
        <v>75</v>
      </c>
      <c r="O2304" t="s">
        <v>2816</v>
      </c>
      <c r="P2304" s="16">
        <v>7000000</v>
      </c>
      <c r="Q2304" s="17" t="str">
        <f>IF(AND(Table4[[#This Row],[Age]]&lt;=28,Table4[[#This Row],[Prefered foot]]="left",Table4[[#This Row],[Value]]&lt;10000000),"candidate","rejected")</f>
        <v>rejected</v>
      </c>
      <c r="R2304" s="17" t="str">
        <f>IF(OR(Table4[[#This Row],[Age]]&lt;=21,Table4[[#This Row],[Rating]]&gt;=85,Table4[[#This Row],[Height (cm)]]&gt;=187),"minimum","")</f>
        <v>minimum</v>
      </c>
    </row>
    <row r="2305" spans="10:18" x14ac:dyDescent="0.25">
      <c r="J2305" t="s">
        <v>2063</v>
      </c>
      <c r="K2305">
        <v>20</v>
      </c>
      <c r="L2305">
        <v>65</v>
      </c>
      <c r="M2305">
        <v>187</v>
      </c>
      <c r="N2305">
        <v>85</v>
      </c>
      <c r="O2305" t="s">
        <v>2816</v>
      </c>
      <c r="P2305" s="16">
        <v>1700000</v>
      </c>
      <c r="Q2305" s="17" t="str">
        <f>IF(AND(Table4[[#This Row],[Age]]&lt;=28,Table4[[#This Row],[Prefered foot]]="left",Table4[[#This Row],[Value]]&lt;10000000),"candidate","rejected")</f>
        <v>rejected</v>
      </c>
      <c r="R2305" s="17" t="str">
        <f>IF(OR(Table4[[#This Row],[Age]]&lt;=21,Table4[[#This Row],[Rating]]&gt;=85,Table4[[#This Row],[Height (cm)]]&gt;=187),"minimum","")</f>
        <v>minimum</v>
      </c>
    </row>
    <row r="2306" spans="10:18" x14ac:dyDescent="0.25">
      <c r="J2306" t="s">
        <v>2064</v>
      </c>
      <c r="K2306">
        <v>21</v>
      </c>
      <c r="L2306">
        <v>71</v>
      </c>
      <c r="M2306">
        <v>181</v>
      </c>
      <c r="N2306">
        <v>82</v>
      </c>
      <c r="O2306" t="s">
        <v>2816</v>
      </c>
      <c r="P2306" s="16">
        <v>4000000</v>
      </c>
      <c r="Q2306" s="17" t="str">
        <f>IF(AND(Table4[[#This Row],[Age]]&lt;=28,Table4[[#This Row],[Prefered foot]]="left",Table4[[#This Row],[Value]]&lt;10000000),"candidate","rejected")</f>
        <v>rejected</v>
      </c>
      <c r="R2306" s="17" t="str">
        <f>IF(OR(Table4[[#This Row],[Age]]&lt;=21,Table4[[#This Row],[Rating]]&gt;=85,Table4[[#This Row],[Height (cm)]]&gt;=187),"minimum","")</f>
        <v>minimum</v>
      </c>
    </row>
    <row r="2307" spans="10:18" x14ac:dyDescent="0.25">
      <c r="J2307" t="s">
        <v>2065</v>
      </c>
      <c r="K2307">
        <v>21</v>
      </c>
      <c r="L2307">
        <v>73</v>
      </c>
      <c r="M2307">
        <v>170</v>
      </c>
      <c r="N2307">
        <v>67</v>
      </c>
      <c r="O2307" t="s">
        <v>2816</v>
      </c>
      <c r="P2307" s="16">
        <v>6000000</v>
      </c>
      <c r="Q2307" s="17" t="str">
        <f>IF(AND(Table4[[#This Row],[Age]]&lt;=28,Table4[[#This Row],[Prefered foot]]="left",Table4[[#This Row],[Value]]&lt;10000000),"candidate","rejected")</f>
        <v>rejected</v>
      </c>
      <c r="R2307" s="17" t="str">
        <f>IF(OR(Table4[[#This Row],[Age]]&lt;=21,Table4[[#This Row],[Rating]]&gt;=85,Table4[[#This Row],[Height (cm)]]&gt;=187),"minimum","")</f>
        <v>minimum</v>
      </c>
    </row>
    <row r="2308" spans="10:18" x14ac:dyDescent="0.25">
      <c r="J2308" t="s">
        <v>1657</v>
      </c>
      <c r="K2308">
        <v>19</v>
      </c>
      <c r="L2308">
        <v>65</v>
      </c>
      <c r="M2308">
        <v>182</v>
      </c>
      <c r="N2308">
        <v>69</v>
      </c>
      <c r="O2308" t="s">
        <v>2817</v>
      </c>
      <c r="P2308" s="16">
        <v>1600000</v>
      </c>
      <c r="Q2308" s="17" t="str">
        <f>IF(AND(Table4[[#This Row],[Age]]&lt;=28,Table4[[#This Row],[Prefered foot]]="left",Table4[[#This Row],[Value]]&lt;10000000),"candidate","rejected")</f>
        <v>candidate</v>
      </c>
      <c r="R2308" s="17" t="str">
        <f>IF(OR(Table4[[#This Row],[Age]]&lt;=21,Table4[[#This Row],[Rating]]&gt;=85,Table4[[#This Row],[Height (cm)]]&gt;=187),"minimum","")</f>
        <v>minimum</v>
      </c>
    </row>
    <row r="2309" spans="10:18" x14ac:dyDescent="0.25">
      <c r="J2309" t="s">
        <v>2066</v>
      </c>
      <c r="K2309">
        <v>22</v>
      </c>
      <c r="L2309">
        <v>72</v>
      </c>
      <c r="M2309">
        <v>197</v>
      </c>
      <c r="N2309">
        <v>97</v>
      </c>
      <c r="O2309" t="s">
        <v>2816</v>
      </c>
      <c r="P2309" s="16">
        <v>3800000</v>
      </c>
      <c r="Q2309" s="17" t="str">
        <f>IF(AND(Table4[[#This Row],[Age]]&lt;=28,Table4[[#This Row],[Prefered foot]]="left",Table4[[#This Row],[Value]]&lt;10000000),"candidate","rejected")</f>
        <v>rejected</v>
      </c>
      <c r="R2309" s="17" t="str">
        <f>IF(OR(Table4[[#This Row],[Age]]&lt;=21,Table4[[#This Row],[Rating]]&gt;=85,Table4[[#This Row],[Height (cm)]]&gt;=187),"minimum","")</f>
        <v>minimum</v>
      </c>
    </row>
    <row r="2310" spans="10:18" x14ac:dyDescent="0.25">
      <c r="J2310" t="s">
        <v>2067</v>
      </c>
      <c r="K2310">
        <v>23</v>
      </c>
      <c r="L2310">
        <v>72</v>
      </c>
      <c r="M2310">
        <v>178</v>
      </c>
      <c r="N2310">
        <v>63</v>
      </c>
      <c r="O2310" t="s">
        <v>2816</v>
      </c>
      <c r="P2310" s="16">
        <v>3500000</v>
      </c>
      <c r="Q2310" s="17" t="str">
        <f>IF(AND(Table4[[#This Row],[Age]]&lt;=28,Table4[[#This Row],[Prefered foot]]="left",Table4[[#This Row],[Value]]&lt;10000000),"candidate","rejected")</f>
        <v>rejected</v>
      </c>
      <c r="R2310" s="17" t="str">
        <f>IF(OR(Table4[[#This Row],[Age]]&lt;=21,Table4[[#This Row],[Rating]]&gt;=85,Table4[[#This Row],[Height (cm)]]&gt;=187),"minimum","")</f>
        <v/>
      </c>
    </row>
    <row r="2311" spans="10:18" x14ac:dyDescent="0.25">
      <c r="J2311" t="s">
        <v>2068</v>
      </c>
      <c r="K2311">
        <v>23</v>
      </c>
      <c r="L2311">
        <v>71</v>
      </c>
      <c r="M2311">
        <v>188</v>
      </c>
      <c r="N2311">
        <v>78</v>
      </c>
      <c r="O2311" t="s">
        <v>2816</v>
      </c>
      <c r="P2311" s="16">
        <v>3900000</v>
      </c>
      <c r="Q2311" s="17" t="str">
        <f>IF(AND(Table4[[#This Row],[Age]]&lt;=28,Table4[[#This Row],[Prefered foot]]="left",Table4[[#This Row],[Value]]&lt;10000000),"candidate","rejected")</f>
        <v>rejected</v>
      </c>
      <c r="R2311" s="17" t="str">
        <f>IF(OR(Table4[[#This Row],[Age]]&lt;=21,Table4[[#This Row],[Rating]]&gt;=85,Table4[[#This Row],[Height (cm)]]&gt;=187),"minimum","")</f>
        <v>minimum</v>
      </c>
    </row>
    <row r="2312" spans="10:18" x14ac:dyDescent="0.25">
      <c r="J2312" t="s">
        <v>2069</v>
      </c>
      <c r="K2312">
        <v>22</v>
      </c>
      <c r="L2312">
        <v>75</v>
      </c>
      <c r="M2312">
        <v>168</v>
      </c>
      <c r="N2312">
        <v>64</v>
      </c>
      <c r="O2312" t="s">
        <v>2816</v>
      </c>
      <c r="P2312" s="16">
        <v>8500000</v>
      </c>
      <c r="Q2312" s="17" t="str">
        <f>IF(AND(Table4[[#This Row],[Age]]&lt;=28,Table4[[#This Row],[Prefered foot]]="left",Table4[[#This Row],[Value]]&lt;10000000),"candidate","rejected")</f>
        <v>rejected</v>
      </c>
      <c r="R2312" s="17" t="str">
        <f>IF(OR(Table4[[#This Row],[Age]]&lt;=21,Table4[[#This Row],[Rating]]&gt;=85,Table4[[#This Row],[Height (cm)]]&gt;=187),"minimum","")</f>
        <v/>
      </c>
    </row>
    <row r="2313" spans="10:18" x14ac:dyDescent="0.25">
      <c r="J2313" t="s">
        <v>1662</v>
      </c>
      <c r="K2313">
        <v>22</v>
      </c>
      <c r="L2313">
        <v>74</v>
      </c>
      <c r="M2313">
        <v>186</v>
      </c>
      <c r="N2313">
        <v>78</v>
      </c>
      <c r="O2313" t="s">
        <v>2816</v>
      </c>
      <c r="P2313" s="16">
        <v>9000000</v>
      </c>
      <c r="Q2313" s="17" t="str">
        <f>IF(AND(Table4[[#This Row],[Age]]&lt;=28,Table4[[#This Row],[Prefered foot]]="left",Table4[[#This Row],[Value]]&lt;10000000),"candidate","rejected")</f>
        <v>rejected</v>
      </c>
      <c r="R2313" s="17" t="str">
        <f>IF(OR(Table4[[#This Row],[Age]]&lt;=21,Table4[[#This Row],[Rating]]&gt;=85,Table4[[#This Row],[Height (cm)]]&gt;=187),"minimum","")</f>
        <v/>
      </c>
    </row>
    <row r="2314" spans="10:18" x14ac:dyDescent="0.25">
      <c r="J2314" t="s">
        <v>2070</v>
      </c>
      <c r="K2314">
        <v>26</v>
      </c>
      <c r="L2314">
        <v>75</v>
      </c>
      <c r="M2314">
        <v>176</v>
      </c>
      <c r="N2314">
        <v>66</v>
      </c>
      <c r="O2314" t="s">
        <v>2817</v>
      </c>
      <c r="P2314" s="16">
        <v>6500000</v>
      </c>
      <c r="Q2314" s="17" t="str">
        <f>IF(AND(Table4[[#This Row],[Age]]&lt;=28,Table4[[#This Row],[Prefered foot]]="left",Table4[[#This Row],[Value]]&lt;10000000),"candidate","rejected")</f>
        <v>candidate</v>
      </c>
      <c r="R2314" s="17" t="str">
        <f>IF(OR(Table4[[#This Row],[Age]]&lt;=21,Table4[[#This Row],[Rating]]&gt;=85,Table4[[#This Row],[Height (cm)]]&gt;=187),"minimum","")</f>
        <v/>
      </c>
    </row>
    <row r="2315" spans="10:18" x14ac:dyDescent="0.25">
      <c r="J2315" t="s">
        <v>2071</v>
      </c>
      <c r="K2315">
        <v>20</v>
      </c>
      <c r="L2315">
        <v>72</v>
      </c>
      <c r="M2315">
        <v>185</v>
      </c>
      <c r="N2315">
        <v>73</v>
      </c>
      <c r="O2315" t="s">
        <v>2816</v>
      </c>
      <c r="P2315" s="16">
        <v>4600000</v>
      </c>
      <c r="Q2315" s="17" t="str">
        <f>IF(AND(Table4[[#This Row],[Age]]&lt;=28,Table4[[#This Row],[Prefered foot]]="left",Table4[[#This Row],[Value]]&lt;10000000),"candidate","rejected")</f>
        <v>rejected</v>
      </c>
      <c r="R2315" s="17" t="str">
        <f>IF(OR(Table4[[#This Row],[Age]]&lt;=21,Table4[[#This Row],[Rating]]&gt;=85,Table4[[#This Row],[Height (cm)]]&gt;=187),"minimum","")</f>
        <v>minimum</v>
      </c>
    </row>
    <row r="2316" spans="10:18" x14ac:dyDescent="0.25">
      <c r="J2316" t="s">
        <v>2072</v>
      </c>
      <c r="K2316">
        <v>23</v>
      </c>
      <c r="L2316">
        <v>69</v>
      </c>
      <c r="M2316">
        <v>183</v>
      </c>
      <c r="N2316">
        <v>79</v>
      </c>
      <c r="O2316" t="s">
        <v>2816</v>
      </c>
      <c r="P2316" s="16">
        <v>3100000</v>
      </c>
      <c r="Q2316" s="17" t="str">
        <f>IF(AND(Table4[[#This Row],[Age]]&lt;=28,Table4[[#This Row],[Prefered foot]]="left",Table4[[#This Row],[Value]]&lt;10000000),"candidate","rejected")</f>
        <v>rejected</v>
      </c>
      <c r="R2316" s="17" t="str">
        <f>IF(OR(Table4[[#This Row],[Age]]&lt;=21,Table4[[#This Row],[Rating]]&gt;=85,Table4[[#This Row],[Height (cm)]]&gt;=187),"minimum","")</f>
        <v/>
      </c>
    </row>
    <row r="2317" spans="10:18" x14ac:dyDescent="0.25">
      <c r="J2317" t="s">
        <v>2073</v>
      </c>
      <c r="K2317">
        <v>21</v>
      </c>
      <c r="L2317">
        <v>74</v>
      </c>
      <c r="M2317">
        <v>185</v>
      </c>
      <c r="N2317">
        <v>81</v>
      </c>
      <c r="O2317" t="s">
        <v>2816</v>
      </c>
      <c r="P2317" s="16">
        <v>9500000</v>
      </c>
      <c r="Q2317" s="17" t="str">
        <f>IF(AND(Table4[[#This Row],[Age]]&lt;=28,Table4[[#This Row],[Prefered foot]]="left",Table4[[#This Row],[Value]]&lt;10000000),"candidate","rejected")</f>
        <v>rejected</v>
      </c>
      <c r="R2317" s="17" t="str">
        <f>IF(OR(Table4[[#This Row],[Age]]&lt;=21,Table4[[#This Row],[Rating]]&gt;=85,Table4[[#This Row],[Height (cm)]]&gt;=187),"minimum","")</f>
        <v>minimum</v>
      </c>
    </row>
    <row r="2318" spans="10:18" x14ac:dyDescent="0.25">
      <c r="J2318" t="s">
        <v>2074</v>
      </c>
      <c r="K2318">
        <v>20</v>
      </c>
      <c r="L2318">
        <v>72</v>
      </c>
      <c r="M2318">
        <v>180</v>
      </c>
      <c r="N2318">
        <v>70</v>
      </c>
      <c r="O2318" t="s">
        <v>2816</v>
      </c>
      <c r="P2318" s="16">
        <v>5000000</v>
      </c>
      <c r="Q2318" s="17" t="str">
        <f>IF(AND(Table4[[#This Row],[Age]]&lt;=28,Table4[[#This Row],[Prefered foot]]="left",Table4[[#This Row],[Value]]&lt;10000000),"candidate","rejected")</f>
        <v>rejected</v>
      </c>
      <c r="R2318" s="17" t="str">
        <f>IF(OR(Table4[[#This Row],[Age]]&lt;=21,Table4[[#This Row],[Rating]]&gt;=85,Table4[[#This Row],[Height (cm)]]&gt;=187),"minimum","")</f>
        <v>minimum</v>
      </c>
    </row>
    <row r="2319" spans="10:18" x14ac:dyDescent="0.25">
      <c r="J2319" t="s">
        <v>1666</v>
      </c>
      <c r="K2319">
        <v>22</v>
      </c>
      <c r="L2319">
        <v>67</v>
      </c>
      <c r="M2319">
        <v>184</v>
      </c>
      <c r="N2319">
        <v>80</v>
      </c>
      <c r="O2319" t="s">
        <v>2816</v>
      </c>
      <c r="P2319" s="16">
        <v>1400000</v>
      </c>
      <c r="Q2319" s="17" t="str">
        <f>IF(AND(Table4[[#This Row],[Age]]&lt;=28,Table4[[#This Row],[Prefered foot]]="left",Table4[[#This Row],[Value]]&lt;10000000),"candidate","rejected")</f>
        <v>rejected</v>
      </c>
      <c r="R2319" s="17" t="str">
        <f>IF(OR(Table4[[#This Row],[Age]]&lt;=21,Table4[[#This Row],[Rating]]&gt;=85,Table4[[#This Row],[Height (cm)]]&gt;=187),"minimum","")</f>
        <v/>
      </c>
    </row>
    <row r="2320" spans="10:18" x14ac:dyDescent="0.25">
      <c r="J2320" t="s">
        <v>2075</v>
      </c>
      <c r="K2320">
        <v>20</v>
      </c>
      <c r="L2320">
        <v>68</v>
      </c>
      <c r="M2320">
        <v>194</v>
      </c>
      <c r="N2320">
        <v>90</v>
      </c>
      <c r="O2320" t="s">
        <v>2816</v>
      </c>
      <c r="P2320" s="16">
        <v>2700000</v>
      </c>
      <c r="Q2320" s="17" t="str">
        <f>IF(AND(Table4[[#This Row],[Age]]&lt;=28,Table4[[#This Row],[Prefered foot]]="left",Table4[[#This Row],[Value]]&lt;10000000),"candidate","rejected")</f>
        <v>rejected</v>
      </c>
      <c r="R2320" s="17" t="str">
        <f>IF(OR(Table4[[#This Row],[Age]]&lt;=21,Table4[[#This Row],[Rating]]&gt;=85,Table4[[#This Row],[Height (cm)]]&gt;=187),"minimum","")</f>
        <v>minimum</v>
      </c>
    </row>
    <row r="2321" spans="10:18" x14ac:dyDescent="0.25">
      <c r="J2321" t="s">
        <v>2076</v>
      </c>
      <c r="K2321">
        <v>22</v>
      </c>
      <c r="L2321">
        <v>73</v>
      </c>
      <c r="M2321">
        <v>188</v>
      </c>
      <c r="N2321">
        <v>74</v>
      </c>
      <c r="O2321" t="s">
        <v>2816</v>
      </c>
      <c r="P2321" s="16">
        <v>4900000</v>
      </c>
      <c r="Q2321" s="17" t="str">
        <f>IF(AND(Table4[[#This Row],[Age]]&lt;=28,Table4[[#This Row],[Prefered foot]]="left",Table4[[#This Row],[Value]]&lt;10000000),"candidate","rejected")</f>
        <v>rejected</v>
      </c>
      <c r="R2321" s="17" t="str">
        <f>IF(OR(Table4[[#This Row],[Age]]&lt;=21,Table4[[#This Row],[Rating]]&gt;=85,Table4[[#This Row],[Height (cm)]]&gt;=187),"minimum","")</f>
        <v>minimum</v>
      </c>
    </row>
    <row r="2322" spans="10:18" x14ac:dyDescent="0.25">
      <c r="J2322" t="s">
        <v>2077</v>
      </c>
      <c r="K2322">
        <v>26</v>
      </c>
      <c r="L2322">
        <v>75</v>
      </c>
      <c r="M2322">
        <v>183</v>
      </c>
      <c r="N2322">
        <v>79</v>
      </c>
      <c r="O2322" t="s">
        <v>2816</v>
      </c>
      <c r="P2322" s="16">
        <v>6000000</v>
      </c>
      <c r="Q2322" s="17" t="str">
        <f>IF(AND(Table4[[#This Row],[Age]]&lt;=28,Table4[[#This Row],[Prefered foot]]="left",Table4[[#This Row],[Value]]&lt;10000000),"candidate","rejected")</f>
        <v>rejected</v>
      </c>
      <c r="R2322" s="17" t="str">
        <f>IF(OR(Table4[[#This Row],[Age]]&lt;=21,Table4[[#This Row],[Rating]]&gt;=85,Table4[[#This Row],[Height (cm)]]&gt;=187),"minimum","")</f>
        <v/>
      </c>
    </row>
    <row r="2323" spans="10:18" x14ac:dyDescent="0.25">
      <c r="J2323" t="s">
        <v>2078</v>
      </c>
      <c r="K2323">
        <v>22</v>
      </c>
      <c r="L2323">
        <v>65</v>
      </c>
      <c r="M2323">
        <v>185</v>
      </c>
      <c r="N2323">
        <v>77</v>
      </c>
      <c r="O2323" t="s">
        <v>2816</v>
      </c>
      <c r="P2323" s="16">
        <v>1600000</v>
      </c>
      <c r="Q2323" s="17" t="str">
        <f>IF(AND(Table4[[#This Row],[Age]]&lt;=28,Table4[[#This Row],[Prefered foot]]="left",Table4[[#This Row],[Value]]&lt;10000000),"candidate","rejected")</f>
        <v>rejected</v>
      </c>
      <c r="R2323" s="17" t="str">
        <f>IF(OR(Table4[[#This Row],[Age]]&lt;=21,Table4[[#This Row],[Rating]]&gt;=85,Table4[[#This Row],[Height (cm)]]&gt;=187),"minimum","")</f>
        <v/>
      </c>
    </row>
    <row r="2324" spans="10:18" x14ac:dyDescent="0.25">
      <c r="J2324" t="s">
        <v>2079</v>
      </c>
      <c r="K2324">
        <v>21</v>
      </c>
      <c r="L2324">
        <v>69</v>
      </c>
      <c r="M2324">
        <v>174</v>
      </c>
      <c r="N2324">
        <v>70</v>
      </c>
      <c r="O2324" t="s">
        <v>2816</v>
      </c>
      <c r="P2324" s="16">
        <v>3000000</v>
      </c>
      <c r="Q2324" s="17" t="str">
        <f>IF(AND(Table4[[#This Row],[Age]]&lt;=28,Table4[[#This Row],[Prefered foot]]="left",Table4[[#This Row],[Value]]&lt;10000000),"candidate","rejected")</f>
        <v>rejected</v>
      </c>
      <c r="R2324" s="17" t="str">
        <f>IF(OR(Table4[[#This Row],[Age]]&lt;=21,Table4[[#This Row],[Rating]]&gt;=85,Table4[[#This Row],[Height (cm)]]&gt;=187),"minimum","")</f>
        <v>minimum</v>
      </c>
    </row>
    <row r="2325" spans="10:18" x14ac:dyDescent="0.25">
      <c r="J2325" t="s">
        <v>2080</v>
      </c>
      <c r="K2325">
        <v>20</v>
      </c>
      <c r="L2325">
        <v>61</v>
      </c>
      <c r="M2325">
        <v>180</v>
      </c>
      <c r="N2325">
        <v>70</v>
      </c>
      <c r="O2325" t="s">
        <v>2816</v>
      </c>
      <c r="P2325" s="16">
        <v>850000</v>
      </c>
      <c r="Q2325" s="17" t="str">
        <f>IF(AND(Table4[[#This Row],[Age]]&lt;=28,Table4[[#This Row],[Prefered foot]]="left",Table4[[#This Row],[Value]]&lt;10000000),"candidate","rejected")</f>
        <v>rejected</v>
      </c>
      <c r="R2325" s="17" t="str">
        <f>IF(OR(Table4[[#This Row],[Age]]&lt;=21,Table4[[#This Row],[Rating]]&gt;=85,Table4[[#This Row],[Height (cm)]]&gt;=187),"minimum","")</f>
        <v>minimum</v>
      </c>
    </row>
    <row r="2326" spans="10:18" x14ac:dyDescent="0.25">
      <c r="J2326" t="s">
        <v>2081</v>
      </c>
      <c r="K2326">
        <v>20</v>
      </c>
      <c r="L2326">
        <v>67</v>
      </c>
      <c r="M2326">
        <v>183</v>
      </c>
      <c r="N2326">
        <v>72</v>
      </c>
      <c r="O2326" t="s">
        <v>2817</v>
      </c>
      <c r="P2326" s="16">
        <v>2100000</v>
      </c>
      <c r="Q2326" s="17" t="str">
        <f>IF(AND(Table4[[#This Row],[Age]]&lt;=28,Table4[[#This Row],[Prefered foot]]="left",Table4[[#This Row],[Value]]&lt;10000000),"candidate","rejected")</f>
        <v>candidate</v>
      </c>
      <c r="R2326" s="17" t="str">
        <f>IF(OR(Table4[[#This Row],[Age]]&lt;=21,Table4[[#This Row],[Rating]]&gt;=85,Table4[[#This Row],[Height (cm)]]&gt;=187),"minimum","")</f>
        <v>minimum</v>
      </c>
    </row>
    <row r="2327" spans="10:18" x14ac:dyDescent="0.25">
      <c r="J2327" t="s">
        <v>2082</v>
      </c>
      <c r="K2327">
        <v>19</v>
      </c>
      <c r="L2327">
        <v>68</v>
      </c>
      <c r="M2327">
        <v>180</v>
      </c>
      <c r="N2327">
        <v>73</v>
      </c>
      <c r="O2327" t="s">
        <v>2817</v>
      </c>
      <c r="P2327" s="16">
        <v>2900000</v>
      </c>
      <c r="Q2327" s="17" t="str">
        <f>IF(AND(Table4[[#This Row],[Age]]&lt;=28,Table4[[#This Row],[Prefered foot]]="left",Table4[[#This Row],[Value]]&lt;10000000),"candidate","rejected")</f>
        <v>candidate</v>
      </c>
      <c r="R2327" s="17" t="str">
        <f>IF(OR(Table4[[#This Row],[Age]]&lt;=21,Table4[[#This Row],[Rating]]&gt;=85,Table4[[#This Row],[Height (cm)]]&gt;=187),"minimum","")</f>
        <v>minimum</v>
      </c>
    </row>
    <row r="2328" spans="10:18" x14ac:dyDescent="0.25">
      <c r="J2328" t="s">
        <v>2083</v>
      </c>
      <c r="K2328">
        <v>19</v>
      </c>
      <c r="L2328">
        <v>60</v>
      </c>
      <c r="M2328">
        <v>181</v>
      </c>
      <c r="N2328">
        <v>73</v>
      </c>
      <c r="O2328" t="s">
        <v>2816</v>
      </c>
      <c r="P2328" s="16">
        <v>550000</v>
      </c>
      <c r="Q2328" s="17" t="str">
        <f>IF(AND(Table4[[#This Row],[Age]]&lt;=28,Table4[[#This Row],[Prefered foot]]="left",Table4[[#This Row],[Value]]&lt;10000000),"candidate","rejected")</f>
        <v>rejected</v>
      </c>
      <c r="R2328" s="17" t="str">
        <f>IF(OR(Table4[[#This Row],[Age]]&lt;=21,Table4[[#This Row],[Rating]]&gt;=85,Table4[[#This Row],[Height (cm)]]&gt;=187),"minimum","")</f>
        <v>minimum</v>
      </c>
    </row>
    <row r="2329" spans="10:18" x14ac:dyDescent="0.25">
      <c r="J2329" t="s">
        <v>2084</v>
      </c>
      <c r="K2329">
        <v>20</v>
      </c>
      <c r="L2329">
        <v>67</v>
      </c>
      <c r="M2329">
        <v>172</v>
      </c>
      <c r="N2329">
        <v>64</v>
      </c>
      <c r="O2329" t="s">
        <v>2816</v>
      </c>
      <c r="P2329" s="16">
        <v>2500000</v>
      </c>
      <c r="Q2329" s="17" t="str">
        <f>IF(AND(Table4[[#This Row],[Age]]&lt;=28,Table4[[#This Row],[Prefered foot]]="left",Table4[[#This Row],[Value]]&lt;10000000),"candidate","rejected")</f>
        <v>rejected</v>
      </c>
      <c r="R2329" s="17" t="str">
        <f>IF(OR(Table4[[#This Row],[Age]]&lt;=21,Table4[[#This Row],[Rating]]&gt;=85,Table4[[#This Row],[Height (cm)]]&gt;=187),"minimum","")</f>
        <v>minimum</v>
      </c>
    </row>
    <row r="2330" spans="10:18" x14ac:dyDescent="0.25">
      <c r="J2330" t="s">
        <v>2085</v>
      </c>
      <c r="K2330">
        <v>19</v>
      </c>
      <c r="L2330">
        <v>67</v>
      </c>
      <c r="M2330">
        <v>181</v>
      </c>
      <c r="N2330">
        <v>70</v>
      </c>
      <c r="O2330" t="s">
        <v>2816</v>
      </c>
      <c r="P2330" s="16">
        <v>2300000</v>
      </c>
      <c r="Q2330" s="17" t="str">
        <f>IF(AND(Table4[[#This Row],[Age]]&lt;=28,Table4[[#This Row],[Prefered foot]]="left",Table4[[#This Row],[Value]]&lt;10000000),"candidate","rejected")</f>
        <v>rejected</v>
      </c>
      <c r="R2330" s="17" t="str">
        <f>IF(OR(Table4[[#This Row],[Age]]&lt;=21,Table4[[#This Row],[Rating]]&gt;=85,Table4[[#This Row],[Height (cm)]]&gt;=187),"minimum","")</f>
        <v>minimum</v>
      </c>
    </row>
    <row r="2331" spans="10:18" x14ac:dyDescent="0.25">
      <c r="J2331" t="s">
        <v>2086</v>
      </c>
      <c r="K2331">
        <v>20</v>
      </c>
      <c r="L2331">
        <v>63</v>
      </c>
      <c r="M2331">
        <v>185</v>
      </c>
      <c r="N2331">
        <v>81</v>
      </c>
      <c r="O2331" t="s">
        <v>2816</v>
      </c>
      <c r="P2331" s="16">
        <v>1000000</v>
      </c>
      <c r="Q2331" s="17" t="str">
        <f>IF(AND(Table4[[#This Row],[Age]]&lt;=28,Table4[[#This Row],[Prefered foot]]="left",Table4[[#This Row],[Value]]&lt;10000000),"candidate","rejected")</f>
        <v>rejected</v>
      </c>
      <c r="R2331" s="17" t="str">
        <f>IF(OR(Table4[[#This Row],[Age]]&lt;=21,Table4[[#This Row],[Rating]]&gt;=85,Table4[[#This Row],[Height (cm)]]&gt;=187),"minimum","")</f>
        <v>minimum</v>
      </c>
    </row>
    <row r="2332" spans="10:18" x14ac:dyDescent="0.25">
      <c r="J2332" t="s">
        <v>2087</v>
      </c>
      <c r="K2332">
        <v>20</v>
      </c>
      <c r="L2332">
        <v>67</v>
      </c>
      <c r="M2332">
        <v>174</v>
      </c>
      <c r="N2332">
        <v>70</v>
      </c>
      <c r="O2332" t="s">
        <v>2817</v>
      </c>
      <c r="P2332" s="16">
        <v>2100000</v>
      </c>
      <c r="Q2332" s="17" t="str">
        <f>IF(AND(Table4[[#This Row],[Age]]&lt;=28,Table4[[#This Row],[Prefered foot]]="left",Table4[[#This Row],[Value]]&lt;10000000),"candidate","rejected")</f>
        <v>candidate</v>
      </c>
      <c r="R2332" s="17" t="str">
        <f>IF(OR(Table4[[#This Row],[Age]]&lt;=21,Table4[[#This Row],[Rating]]&gt;=85,Table4[[#This Row],[Height (cm)]]&gt;=187),"minimum","")</f>
        <v>minimum</v>
      </c>
    </row>
    <row r="2333" spans="10:18" x14ac:dyDescent="0.25">
      <c r="J2333" t="s">
        <v>2088</v>
      </c>
      <c r="K2333">
        <v>23</v>
      </c>
      <c r="L2333">
        <v>72</v>
      </c>
      <c r="M2333">
        <v>179</v>
      </c>
      <c r="N2333">
        <v>75</v>
      </c>
      <c r="O2333" t="s">
        <v>2817</v>
      </c>
      <c r="P2333" s="16">
        <v>3100000</v>
      </c>
      <c r="Q2333" s="17" t="str">
        <f>IF(AND(Table4[[#This Row],[Age]]&lt;=28,Table4[[#This Row],[Prefered foot]]="left",Table4[[#This Row],[Value]]&lt;10000000),"candidate","rejected")</f>
        <v>candidate</v>
      </c>
      <c r="R2333" s="17" t="str">
        <f>IF(OR(Table4[[#This Row],[Age]]&lt;=21,Table4[[#This Row],[Rating]]&gt;=85,Table4[[#This Row],[Height (cm)]]&gt;=187),"minimum","")</f>
        <v/>
      </c>
    </row>
    <row r="2334" spans="10:18" x14ac:dyDescent="0.25">
      <c r="J2334" t="s">
        <v>2089</v>
      </c>
      <c r="K2334">
        <v>20</v>
      </c>
      <c r="L2334">
        <v>68</v>
      </c>
      <c r="M2334">
        <v>178</v>
      </c>
      <c r="N2334">
        <v>68</v>
      </c>
      <c r="O2334" t="s">
        <v>2816</v>
      </c>
      <c r="P2334" s="16">
        <v>2800000</v>
      </c>
      <c r="Q2334" s="17" t="str">
        <f>IF(AND(Table4[[#This Row],[Age]]&lt;=28,Table4[[#This Row],[Prefered foot]]="left",Table4[[#This Row],[Value]]&lt;10000000),"candidate","rejected")</f>
        <v>rejected</v>
      </c>
      <c r="R2334" s="17" t="str">
        <f>IF(OR(Table4[[#This Row],[Age]]&lt;=21,Table4[[#This Row],[Rating]]&gt;=85,Table4[[#This Row],[Height (cm)]]&gt;=187),"minimum","")</f>
        <v>minimum</v>
      </c>
    </row>
    <row r="2335" spans="10:18" x14ac:dyDescent="0.25">
      <c r="J2335" t="s">
        <v>2090</v>
      </c>
      <c r="K2335">
        <v>21</v>
      </c>
      <c r="L2335">
        <v>70</v>
      </c>
      <c r="M2335">
        <v>184</v>
      </c>
      <c r="N2335">
        <v>73</v>
      </c>
      <c r="O2335" t="s">
        <v>2817</v>
      </c>
      <c r="P2335" s="16">
        <v>3400000</v>
      </c>
      <c r="Q2335" s="17" t="str">
        <f>IF(AND(Table4[[#This Row],[Age]]&lt;=28,Table4[[#This Row],[Prefered foot]]="left",Table4[[#This Row],[Value]]&lt;10000000),"candidate","rejected")</f>
        <v>candidate</v>
      </c>
      <c r="R2335" s="17" t="str">
        <f>IF(OR(Table4[[#This Row],[Age]]&lt;=21,Table4[[#This Row],[Rating]]&gt;=85,Table4[[#This Row],[Height (cm)]]&gt;=187),"minimum","")</f>
        <v>minimum</v>
      </c>
    </row>
    <row r="2336" spans="10:18" x14ac:dyDescent="0.25">
      <c r="J2336" t="s">
        <v>2091</v>
      </c>
      <c r="K2336">
        <v>20</v>
      </c>
      <c r="L2336">
        <v>64</v>
      </c>
      <c r="M2336">
        <v>178</v>
      </c>
      <c r="N2336">
        <v>76</v>
      </c>
      <c r="O2336" t="s">
        <v>2817</v>
      </c>
      <c r="P2336" s="16">
        <v>1300000</v>
      </c>
      <c r="Q2336" s="17" t="str">
        <f>IF(AND(Table4[[#This Row],[Age]]&lt;=28,Table4[[#This Row],[Prefered foot]]="left",Table4[[#This Row],[Value]]&lt;10000000),"candidate","rejected")</f>
        <v>candidate</v>
      </c>
      <c r="R2336" s="17" t="str">
        <f>IF(OR(Table4[[#This Row],[Age]]&lt;=21,Table4[[#This Row],[Rating]]&gt;=85,Table4[[#This Row],[Height (cm)]]&gt;=187),"minimum","")</f>
        <v>minimum</v>
      </c>
    </row>
    <row r="2337" spans="10:18" x14ac:dyDescent="0.25">
      <c r="J2337" t="s">
        <v>2092</v>
      </c>
      <c r="K2337">
        <v>23</v>
      </c>
      <c r="L2337">
        <v>74</v>
      </c>
      <c r="M2337">
        <v>186</v>
      </c>
      <c r="N2337">
        <v>76</v>
      </c>
      <c r="O2337" t="s">
        <v>2816</v>
      </c>
      <c r="P2337" s="16">
        <v>8500000</v>
      </c>
      <c r="Q2337" s="17" t="str">
        <f>IF(AND(Table4[[#This Row],[Age]]&lt;=28,Table4[[#This Row],[Prefered foot]]="left",Table4[[#This Row],[Value]]&lt;10000000),"candidate","rejected")</f>
        <v>rejected</v>
      </c>
      <c r="R2337" s="17" t="str">
        <f>IF(OR(Table4[[#This Row],[Age]]&lt;=21,Table4[[#This Row],[Rating]]&gt;=85,Table4[[#This Row],[Height (cm)]]&gt;=187),"minimum","")</f>
        <v/>
      </c>
    </row>
    <row r="2338" spans="10:18" x14ac:dyDescent="0.25">
      <c r="J2338" t="s">
        <v>2093</v>
      </c>
      <c r="K2338">
        <v>18</v>
      </c>
      <c r="L2338">
        <v>69</v>
      </c>
      <c r="M2338">
        <v>178</v>
      </c>
      <c r="N2338">
        <v>80</v>
      </c>
      <c r="O2338" t="s">
        <v>2816</v>
      </c>
      <c r="P2338" s="16">
        <v>3100000</v>
      </c>
      <c r="Q2338" s="17" t="str">
        <f>IF(AND(Table4[[#This Row],[Age]]&lt;=28,Table4[[#This Row],[Prefered foot]]="left",Table4[[#This Row],[Value]]&lt;10000000),"candidate","rejected")</f>
        <v>rejected</v>
      </c>
      <c r="R2338" s="17" t="str">
        <f>IF(OR(Table4[[#This Row],[Age]]&lt;=21,Table4[[#This Row],[Rating]]&gt;=85,Table4[[#This Row],[Height (cm)]]&gt;=187),"minimum","")</f>
        <v>minimum</v>
      </c>
    </row>
    <row r="2339" spans="10:18" x14ac:dyDescent="0.25">
      <c r="J2339" t="s">
        <v>2094</v>
      </c>
      <c r="K2339">
        <v>19</v>
      </c>
      <c r="L2339">
        <v>71</v>
      </c>
      <c r="M2339">
        <v>183</v>
      </c>
      <c r="N2339">
        <v>75</v>
      </c>
      <c r="O2339" t="s">
        <v>2816</v>
      </c>
      <c r="P2339" s="16">
        <v>3900000</v>
      </c>
      <c r="Q2339" s="17" t="str">
        <f>IF(AND(Table4[[#This Row],[Age]]&lt;=28,Table4[[#This Row],[Prefered foot]]="left",Table4[[#This Row],[Value]]&lt;10000000),"candidate","rejected")</f>
        <v>rejected</v>
      </c>
      <c r="R2339" s="17" t="str">
        <f>IF(OR(Table4[[#This Row],[Age]]&lt;=21,Table4[[#This Row],[Rating]]&gt;=85,Table4[[#This Row],[Height (cm)]]&gt;=187),"minimum","")</f>
        <v>minimum</v>
      </c>
    </row>
    <row r="2340" spans="10:18" x14ac:dyDescent="0.25">
      <c r="J2340" t="s">
        <v>2095</v>
      </c>
      <c r="K2340">
        <v>20</v>
      </c>
      <c r="L2340">
        <v>65</v>
      </c>
      <c r="M2340">
        <v>175</v>
      </c>
      <c r="N2340">
        <v>64</v>
      </c>
      <c r="O2340" t="s">
        <v>2816</v>
      </c>
      <c r="P2340" s="16">
        <v>1700000</v>
      </c>
      <c r="Q2340" s="17" t="str">
        <f>IF(AND(Table4[[#This Row],[Age]]&lt;=28,Table4[[#This Row],[Prefered foot]]="left",Table4[[#This Row],[Value]]&lt;10000000),"candidate","rejected")</f>
        <v>rejected</v>
      </c>
      <c r="R2340" s="17" t="str">
        <f>IF(OR(Table4[[#This Row],[Age]]&lt;=21,Table4[[#This Row],[Rating]]&gt;=85,Table4[[#This Row],[Height (cm)]]&gt;=187),"minimum","")</f>
        <v>minimum</v>
      </c>
    </row>
    <row r="2341" spans="10:18" x14ac:dyDescent="0.25">
      <c r="J2341" t="s">
        <v>2096</v>
      </c>
      <c r="K2341">
        <v>19</v>
      </c>
      <c r="L2341">
        <v>65</v>
      </c>
      <c r="M2341">
        <v>181</v>
      </c>
      <c r="N2341">
        <v>76</v>
      </c>
      <c r="O2341" t="s">
        <v>2816</v>
      </c>
      <c r="P2341" s="16">
        <v>1600000</v>
      </c>
      <c r="Q2341" s="17" t="str">
        <f>IF(AND(Table4[[#This Row],[Age]]&lt;=28,Table4[[#This Row],[Prefered foot]]="left",Table4[[#This Row],[Value]]&lt;10000000),"candidate","rejected")</f>
        <v>rejected</v>
      </c>
      <c r="R2341" s="17" t="str">
        <f>IF(OR(Table4[[#This Row],[Age]]&lt;=21,Table4[[#This Row],[Rating]]&gt;=85,Table4[[#This Row],[Height (cm)]]&gt;=187),"minimum","")</f>
        <v>minimum</v>
      </c>
    </row>
    <row r="2342" spans="10:18" x14ac:dyDescent="0.25">
      <c r="J2342" t="s">
        <v>2097</v>
      </c>
      <c r="K2342">
        <v>19</v>
      </c>
      <c r="L2342">
        <v>67</v>
      </c>
      <c r="M2342">
        <v>182</v>
      </c>
      <c r="N2342">
        <v>75</v>
      </c>
      <c r="O2342" t="s">
        <v>2816</v>
      </c>
      <c r="P2342" s="16">
        <v>2400000</v>
      </c>
      <c r="Q2342" s="17" t="str">
        <f>IF(AND(Table4[[#This Row],[Age]]&lt;=28,Table4[[#This Row],[Prefered foot]]="left",Table4[[#This Row],[Value]]&lt;10000000),"candidate","rejected")</f>
        <v>rejected</v>
      </c>
      <c r="R2342" s="17" t="str">
        <f>IF(OR(Table4[[#This Row],[Age]]&lt;=21,Table4[[#This Row],[Rating]]&gt;=85,Table4[[#This Row],[Height (cm)]]&gt;=187),"minimum","")</f>
        <v>minimum</v>
      </c>
    </row>
    <row r="2343" spans="10:18" x14ac:dyDescent="0.25">
      <c r="J2343" t="s">
        <v>2098</v>
      </c>
      <c r="K2343">
        <v>22</v>
      </c>
      <c r="L2343">
        <v>73</v>
      </c>
      <c r="M2343">
        <v>177</v>
      </c>
      <c r="N2343">
        <v>66</v>
      </c>
      <c r="O2343" t="s">
        <v>2816</v>
      </c>
      <c r="P2343" s="16">
        <v>7000000</v>
      </c>
      <c r="Q2343" s="17" t="str">
        <f>IF(AND(Table4[[#This Row],[Age]]&lt;=28,Table4[[#This Row],[Prefered foot]]="left",Table4[[#This Row],[Value]]&lt;10000000),"candidate","rejected")</f>
        <v>rejected</v>
      </c>
      <c r="R2343" s="17" t="str">
        <f>IF(OR(Table4[[#This Row],[Age]]&lt;=21,Table4[[#This Row],[Rating]]&gt;=85,Table4[[#This Row],[Height (cm)]]&gt;=187),"minimum","")</f>
        <v/>
      </c>
    </row>
    <row r="2344" spans="10:18" x14ac:dyDescent="0.25">
      <c r="J2344" t="s">
        <v>2099</v>
      </c>
      <c r="K2344">
        <v>20</v>
      </c>
      <c r="L2344">
        <v>60</v>
      </c>
      <c r="M2344">
        <v>188</v>
      </c>
      <c r="N2344">
        <v>73</v>
      </c>
      <c r="O2344" t="s">
        <v>2817</v>
      </c>
      <c r="P2344" s="16">
        <v>550000</v>
      </c>
      <c r="Q2344" s="17" t="str">
        <f>IF(AND(Table4[[#This Row],[Age]]&lt;=28,Table4[[#This Row],[Prefered foot]]="left",Table4[[#This Row],[Value]]&lt;10000000),"candidate","rejected")</f>
        <v>candidate</v>
      </c>
      <c r="R2344" s="17" t="str">
        <f>IF(OR(Table4[[#This Row],[Age]]&lt;=21,Table4[[#This Row],[Rating]]&gt;=85,Table4[[#This Row],[Height (cm)]]&gt;=187),"minimum","")</f>
        <v>minimum</v>
      </c>
    </row>
    <row r="2345" spans="10:18" x14ac:dyDescent="0.25">
      <c r="J2345" t="s">
        <v>2100</v>
      </c>
      <c r="K2345">
        <v>23</v>
      </c>
      <c r="L2345">
        <v>63</v>
      </c>
      <c r="M2345">
        <v>188</v>
      </c>
      <c r="N2345">
        <v>87</v>
      </c>
      <c r="O2345" t="s">
        <v>2816</v>
      </c>
      <c r="P2345" s="16">
        <v>925000</v>
      </c>
      <c r="Q2345" s="17" t="str">
        <f>IF(AND(Table4[[#This Row],[Age]]&lt;=28,Table4[[#This Row],[Prefered foot]]="left",Table4[[#This Row],[Value]]&lt;10000000),"candidate","rejected")</f>
        <v>rejected</v>
      </c>
      <c r="R2345" s="17" t="str">
        <f>IF(OR(Table4[[#This Row],[Age]]&lt;=21,Table4[[#This Row],[Rating]]&gt;=85,Table4[[#This Row],[Height (cm)]]&gt;=187),"minimum","")</f>
        <v>minimum</v>
      </c>
    </row>
    <row r="2346" spans="10:18" x14ac:dyDescent="0.25">
      <c r="J2346" t="s">
        <v>2101</v>
      </c>
      <c r="K2346">
        <v>23</v>
      </c>
      <c r="L2346">
        <v>71</v>
      </c>
      <c r="M2346">
        <v>180</v>
      </c>
      <c r="N2346">
        <v>68</v>
      </c>
      <c r="O2346" t="s">
        <v>2816</v>
      </c>
      <c r="P2346" s="16">
        <v>2600000</v>
      </c>
      <c r="Q2346" s="17" t="str">
        <f>IF(AND(Table4[[#This Row],[Age]]&lt;=28,Table4[[#This Row],[Prefered foot]]="left",Table4[[#This Row],[Value]]&lt;10000000),"candidate","rejected")</f>
        <v>rejected</v>
      </c>
      <c r="R2346" s="17" t="str">
        <f>IF(OR(Table4[[#This Row],[Age]]&lt;=21,Table4[[#This Row],[Rating]]&gt;=85,Table4[[#This Row],[Height (cm)]]&gt;=187),"minimum","")</f>
        <v/>
      </c>
    </row>
    <row r="2347" spans="10:18" x14ac:dyDescent="0.25">
      <c r="J2347" t="s">
        <v>2102</v>
      </c>
      <c r="K2347">
        <v>22</v>
      </c>
      <c r="L2347">
        <v>69</v>
      </c>
      <c r="M2347">
        <v>178</v>
      </c>
      <c r="N2347">
        <v>73</v>
      </c>
      <c r="O2347" t="s">
        <v>2816</v>
      </c>
      <c r="P2347" s="16">
        <v>2000000</v>
      </c>
      <c r="Q2347" s="17" t="str">
        <f>IF(AND(Table4[[#This Row],[Age]]&lt;=28,Table4[[#This Row],[Prefered foot]]="left",Table4[[#This Row],[Value]]&lt;10000000),"candidate","rejected")</f>
        <v>rejected</v>
      </c>
      <c r="R2347" s="17" t="str">
        <f>IF(OR(Table4[[#This Row],[Age]]&lt;=21,Table4[[#This Row],[Rating]]&gt;=85,Table4[[#This Row],[Height (cm)]]&gt;=187),"minimum","")</f>
        <v/>
      </c>
    </row>
    <row r="2348" spans="10:18" x14ac:dyDescent="0.25">
      <c r="J2348" t="s">
        <v>2103</v>
      </c>
      <c r="K2348">
        <v>23</v>
      </c>
      <c r="L2348">
        <v>72</v>
      </c>
      <c r="M2348">
        <v>181</v>
      </c>
      <c r="N2348">
        <v>70</v>
      </c>
      <c r="O2348" t="s">
        <v>2817</v>
      </c>
      <c r="P2348" s="16">
        <v>3500000</v>
      </c>
      <c r="Q2348" s="17" t="str">
        <f>IF(AND(Table4[[#This Row],[Age]]&lt;=28,Table4[[#This Row],[Prefered foot]]="left",Table4[[#This Row],[Value]]&lt;10000000),"candidate","rejected")</f>
        <v>candidate</v>
      </c>
      <c r="R2348" s="17" t="str">
        <f>IF(OR(Table4[[#This Row],[Age]]&lt;=21,Table4[[#This Row],[Rating]]&gt;=85,Table4[[#This Row],[Height (cm)]]&gt;=187),"minimum","")</f>
        <v/>
      </c>
    </row>
    <row r="2349" spans="10:18" x14ac:dyDescent="0.25">
      <c r="J2349" t="s">
        <v>2104</v>
      </c>
      <c r="K2349">
        <v>23</v>
      </c>
      <c r="L2349">
        <v>71</v>
      </c>
      <c r="M2349">
        <v>180</v>
      </c>
      <c r="N2349">
        <v>71</v>
      </c>
      <c r="O2349" t="s">
        <v>2816</v>
      </c>
      <c r="P2349" s="16">
        <v>3000000</v>
      </c>
      <c r="Q2349" s="17" t="str">
        <f>IF(AND(Table4[[#This Row],[Age]]&lt;=28,Table4[[#This Row],[Prefered foot]]="left",Table4[[#This Row],[Value]]&lt;10000000),"candidate","rejected")</f>
        <v>rejected</v>
      </c>
      <c r="R2349" s="17" t="str">
        <f>IF(OR(Table4[[#This Row],[Age]]&lt;=21,Table4[[#This Row],[Rating]]&gt;=85,Table4[[#This Row],[Height (cm)]]&gt;=187),"minimum","")</f>
        <v/>
      </c>
    </row>
    <row r="2350" spans="10:18" x14ac:dyDescent="0.25">
      <c r="J2350" t="s">
        <v>2105</v>
      </c>
      <c r="K2350">
        <v>22</v>
      </c>
      <c r="L2350">
        <v>67</v>
      </c>
      <c r="M2350">
        <v>187</v>
      </c>
      <c r="N2350">
        <v>86</v>
      </c>
      <c r="O2350" t="s">
        <v>2816</v>
      </c>
      <c r="P2350" s="16">
        <v>2100000</v>
      </c>
      <c r="Q2350" s="17" t="str">
        <f>IF(AND(Table4[[#This Row],[Age]]&lt;=28,Table4[[#This Row],[Prefered foot]]="left",Table4[[#This Row],[Value]]&lt;10000000),"candidate","rejected")</f>
        <v>rejected</v>
      </c>
      <c r="R2350" s="17" t="str">
        <f>IF(OR(Table4[[#This Row],[Age]]&lt;=21,Table4[[#This Row],[Rating]]&gt;=85,Table4[[#This Row],[Height (cm)]]&gt;=187),"minimum","")</f>
        <v>minimum</v>
      </c>
    </row>
    <row r="2351" spans="10:18" x14ac:dyDescent="0.25">
      <c r="J2351" t="s">
        <v>2106</v>
      </c>
      <c r="K2351">
        <v>21</v>
      </c>
      <c r="L2351">
        <v>67</v>
      </c>
      <c r="M2351">
        <v>168</v>
      </c>
      <c r="N2351">
        <v>60</v>
      </c>
      <c r="O2351" t="s">
        <v>2817</v>
      </c>
      <c r="P2351" s="16">
        <v>2200000</v>
      </c>
      <c r="Q2351" s="17" t="str">
        <f>IF(AND(Table4[[#This Row],[Age]]&lt;=28,Table4[[#This Row],[Prefered foot]]="left",Table4[[#This Row],[Value]]&lt;10000000),"candidate","rejected")</f>
        <v>candidate</v>
      </c>
      <c r="R2351" s="17" t="str">
        <f>IF(OR(Table4[[#This Row],[Age]]&lt;=21,Table4[[#This Row],[Rating]]&gt;=85,Table4[[#This Row],[Height (cm)]]&gt;=187),"minimum","")</f>
        <v>minimum</v>
      </c>
    </row>
    <row r="2352" spans="10:18" x14ac:dyDescent="0.25">
      <c r="J2352" t="s">
        <v>2107</v>
      </c>
      <c r="K2352">
        <v>24</v>
      </c>
      <c r="L2352">
        <v>72</v>
      </c>
      <c r="M2352">
        <v>185</v>
      </c>
      <c r="N2352">
        <v>76</v>
      </c>
      <c r="O2352" t="s">
        <v>2816</v>
      </c>
      <c r="P2352" s="16">
        <v>3400000</v>
      </c>
      <c r="Q2352" s="17" t="str">
        <f>IF(AND(Table4[[#This Row],[Age]]&lt;=28,Table4[[#This Row],[Prefered foot]]="left",Table4[[#This Row],[Value]]&lt;10000000),"candidate","rejected")</f>
        <v>rejected</v>
      </c>
      <c r="R2352" s="17" t="str">
        <f>IF(OR(Table4[[#This Row],[Age]]&lt;=21,Table4[[#This Row],[Rating]]&gt;=85,Table4[[#This Row],[Height (cm)]]&gt;=187),"minimum","")</f>
        <v/>
      </c>
    </row>
    <row r="2353" spans="10:18" x14ac:dyDescent="0.25">
      <c r="J2353" t="s">
        <v>2108</v>
      </c>
      <c r="K2353">
        <v>22</v>
      </c>
      <c r="L2353">
        <v>70</v>
      </c>
      <c r="M2353">
        <v>185</v>
      </c>
      <c r="N2353">
        <v>83</v>
      </c>
      <c r="O2353" t="s">
        <v>2816</v>
      </c>
      <c r="P2353" s="16">
        <v>3300000</v>
      </c>
      <c r="Q2353" s="17" t="str">
        <f>IF(AND(Table4[[#This Row],[Age]]&lt;=28,Table4[[#This Row],[Prefered foot]]="left",Table4[[#This Row],[Value]]&lt;10000000),"candidate","rejected")</f>
        <v>rejected</v>
      </c>
      <c r="R2353" s="17" t="str">
        <f>IF(OR(Table4[[#This Row],[Age]]&lt;=21,Table4[[#This Row],[Rating]]&gt;=85,Table4[[#This Row],[Height (cm)]]&gt;=187),"minimum","")</f>
        <v/>
      </c>
    </row>
    <row r="2354" spans="10:18" x14ac:dyDescent="0.25">
      <c r="J2354" t="s">
        <v>2109</v>
      </c>
      <c r="K2354">
        <v>22</v>
      </c>
      <c r="L2354">
        <v>66</v>
      </c>
      <c r="M2354">
        <v>189</v>
      </c>
      <c r="N2354">
        <v>76</v>
      </c>
      <c r="O2354" t="s">
        <v>2816</v>
      </c>
      <c r="P2354" s="16">
        <v>1900000</v>
      </c>
      <c r="Q2354" s="17" t="str">
        <f>IF(AND(Table4[[#This Row],[Age]]&lt;=28,Table4[[#This Row],[Prefered foot]]="left",Table4[[#This Row],[Value]]&lt;10000000),"candidate","rejected")</f>
        <v>rejected</v>
      </c>
      <c r="R2354" s="17" t="str">
        <f>IF(OR(Table4[[#This Row],[Age]]&lt;=21,Table4[[#This Row],[Rating]]&gt;=85,Table4[[#This Row],[Height (cm)]]&gt;=187),"minimum","")</f>
        <v>minimum</v>
      </c>
    </row>
    <row r="2355" spans="10:18" x14ac:dyDescent="0.25">
      <c r="J2355" t="s">
        <v>2110</v>
      </c>
      <c r="K2355">
        <v>21</v>
      </c>
      <c r="L2355">
        <v>67</v>
      </c>
      <c r="M2355">
        <v>187</v>
      </c>
      <c r="N2355">
        <v>84</v>
      </c>
      <c r="O2355" t="s">
        <v>2816</v>
      </c>
      <c r="P2355" s="16">
        <v>1900000</v>
      </c>
      <c r="Q2355" s="17" t="str">
        <f>IF(AND(Table4[[#This Row],[Age]]&lt;=28,Table4[[#This Row],[Prefered foot]]="left",Table4[[#This Row],[Value]]&lt;10000000),"candidate","rejected")</f>
        <v>rejected</v>
      </c>
      <c r="R2355" s="17" t="str">
        <f>IF(OR(Table4[[#This Row],[Age]]&lt;=21,Table4[[#This Row],[Rating]]&gt;=85,Table4[[#This Row],[Height (cm)]]&gt;=187),"minimum","")</f>
        <v>minimum</v>
      </c>
    </row>
    <row r="2356" spans="10:18" x14ac:dyDescent="0.25">
      <c r="J2356" t="s">
        <v>2111</v>
      </c>
      <c r="K2356">
        <v>23</v>
      </c>
      <c r="L2356">
        <v>70</v>
      </c>
      <c r="M2356">
        <v>185</v>
      </c>
      <c r="N2356">
        <v>73</v>
      </c>
      <c r="O2356" t="s">
        <v>2816</v>
      </c>
      <c r="P2356" s="16">
        <v>2500000</v>
      </c>
      <c r="Q2356" s="17" t="str">
        <f>IF(AND(Table4[[#This Row],[Age]]&lt;=28,Table4[[#This Row],[Prefered foot]]="left",Table4[[#This Row],[Value]]&lt;10000000),"candidate","rejected")</f>
        <v>rejected</v>
      </c>
      <c r="R2356" s="17" t="str">
        <f>IF(OR(Table4[[#This Row],[Age]]&lt;=21,Table4[[#This Row],[Rating]]&gt;=85,Table4[[#This Row],[Height (cm)]]&gt;=187),"minimum","")</f>
        <v/>
      </c>
    </row>
    <row r="2357" spans="10:18" x14ac:dyDescent="0.25">
      <c r="J2357" t="s">
        <v>2112</v>
      </c>
      <c r="K2357">
        <v>27</v>
      </c>
      <c r="L2357">
        <v>75</v>
      </c>
      <c r="M2357">
        <v>174</v>
      </c>
      <c r="N2357">
        <v>79</v>
      </c>
      <c r="O2357" t="s">
        <v>2816</v>
      </c>
      <c r="P2357" s="16">
        <v>6000000</v>
      </c>
      <c r="Q2357" s="17" t="str">
        <f>IF(AND(Table4[[#This Row],[Age]]&lt;=28,Table4[[#This Row],[Prefered foot]]="left",Table4[[#This Row],[Value]]&lt;10000000),"candidate","rejected")</f>
        <v>rejected</v>
      </c>
      <c r="R2357" s="17" t="str">
        <f>IF(OR(Table4[[#This Row],[Age]]&lt;=21,Table4[[#This Row],[Rating]]&gt;=85,Table4[[#This Row],[Height (cm)]]&gt;=187),"minimum","")</f>
        <v/>
      </c>
    </row>
    <row r="2358" spans="10:18" x14ac:dyDescent="0.25">
      <c r="J2358" t="s">
        <v>2113</v>
      </c>
      <c r="K2358">
        <v>22</v>
      </c>
      <c r="L2358">
        <v>69</v>
      </c>
      <c r="M2358">
        <v>169</v>
      </c>
      <c r="N2358">
        <v>58</v>
      </c>
      <c r="O2358" t="s">
        <v>2816</v>
      </c>
      <c r="P2358" s="16">
        <v>3100000</v>
      </c>
      <c r="Q2358" s="17" t="str">
        <f>IF(AND(Table4[[#This Row],[Age]]&lt;=28,Table4[[#This Row],[Prefered foot]]="left",Table4[[#This Row],[Value]]&lt;10000000),"candidate","rejected")</f>
        <v>rejected</v>
      </c>
      <c r="R2358" s="17" t="str">
        <f>IF(OR(Table4[[#This Row],[Age]]&lt;=21,Table4[[#This Row],[Rating]]&gt;=85,Table4[[#This Row],[Height (cm)]]&gt;=187),"minimum","")</f>
        <v/>
      </c>
    </row>
    <row r="2359" spans="10:18" x14ac:dyDescent="0.25">
      <c r="J2359" t="s">
        <v>2114</v>
      </c>
      <c r="K2359">
        <v>26</v>
      </c>
      <c r="L2359">
        <v>75</v>
      </c>
      <c r="M2359">
        <v>182</v>
      </c>
      <c r="N2359">
        <v>71</v>
      </c>
      <c r="O2359" t="s">
        <v>2817</v>
      </c>
      <c r="P2359" s="16">
        <v>6000000</v>
      </c>
      <c r="Q2359" s="17" t="str">
        <f>IF(AND(Table4[[#This Row],[Age]]&lt;=28,Table4[[#This Row],[Prefered foot]]="left",Table4[[#This Row],[Value]]&lt;10000000),"candidate","rejected")</f>
        <v>candidate</v>
      </c>
      <c r="R2359" s="17" t="str">
        <f>IF(OR(Table4[[#This Row],[Age]]&lt;=21,Table4[[#This Row],[Rating]]&gt;=85,Table4[[#This Row],[Height (cm)]]&gt;=187),"minimum","")</f>
        <v/>
      </c>
    </row>
    <row r="2360" spans="10:18" x14ac:dyDescent="0.25">
      <c r="J2360" t="s">
        <v>2115</v>
      </c>
      <c r="K2360">
        <v>23</v>
      </c>
      <c r="L2360">
        <v>75</v>
      </c>
      <c r="M2360">
        <v>181</v>
      </c>
      <c r="N2360">
        <v>78</v>
      </c>
      <c r="O2360" t="s">
        <v>2816</v>
      </c>
      <c r="P2360" s="16">
        <v>10500000</v>
      </c>
      <c r="Q2360" s="17" t="str">
        <f>IF(AND(Table4[[#This Row],[Age]]&lt;=28,Table4[[#This Row],[Prefered foot]]="left",Table4[[#This Row],[Value]]&lt;10000000),"candidate","rejected")</f>
        <v>rejected</v>
      </c>
      <c r="R2360" s="17" t="str">
        <f>IF(OR(Table4[[#This Row],[Age]]&lt;=21,Table4[[#This Row],[Rating]]&gt;=85,Table4[[#This Row],[Height (cm)]]&gt;=187),"minimum","")</f>
        <v/>
      </c>
    </row>
    <row r="2361" spans="10:18" x14ac:dyDescent="0.25">
      <c r="J2361" t="s">
        <v>2116</v>
      </c>
      <c r="K2361">
        <v>23</v>
      </c>
      <c r="L2361">
        <v>71</v>
      </c>
      <c r="M2361">
        <v>178</v>
      </c>
      <c r="N2361">
        <v>69</v>
      </c>
      <c r="O2361" t="s">
        <v>2817</v>
      </c>
      <c r="P2361" s="16">
        <v>2800000</v>
      </c>
      <c r="Q2361" s="17" t="str">
        <f>IF(AND(Table4[[#This Row],[Age]]&lt;=28,Table4[[#This Row],[Prefered foot]]="left",Table4[[#This Row],[Value]]&lt;10000000),"candidate","rejected")</f>
        <v>candidate</v>
      </c>
      <c r="R2361" s="17" t="str">
        <f>IF(OR(Table4[[#This Row],[Age]]&lt;=21,Table4[[#This Row],[Rating]]&gt;=85,Table4[[#This Row],[Height (cm)]]&gt;=187),"minimum","")</f>
        <v/>
      </c>
    </row>
    <row r="2362" spans="10:18" x14ac:dyDescent="0.25">
      <c r="J2362" t="s">
        <v>2117</v>
      </c>
      <c r="K2362">
        <v>21</v>
      </c>
      <c r="L2362">
        <v>69</v>
      </c>
      <c r="M2362">
        <v>180</v>
      </c>
      <c r="N2362">
        <v>72</v>
      </c>
      <c r="O2362" t="s">
        <v>2816</v>
      </c>
      <c r="P2362" s="16">
        <v>2600000</v>
      </c>
      <c r="Q2362" s="17" t="str">
        <f>IF(AND(Table4[[#This Row],[Age]]&lt;=28,Table4[[#This Row],[Prefered foot]]="left",Table4[[#This Row],[Value]]&lt;10000000),"candidate","rejected")</f>
        <v>rejected</v>
      </c>
      <c r="R2362" s="17" t="str">
        <f>IF(OR(Table4[[#This Row],[Age]]&lt;=21,Table4[[#This Row],[Rating]]&gt;=85,Table4[[#This Row],[Height (cm)]]&gt;=187),"minimum","")</f>
        <v>minimum</v>
      </c>
    </row>
    <row r="2363" spans="10:18" x14ac:dyDescent="0.25">
      <c r="J2363" t="s">
        <v>2118</v>
      </c>
      <c r="K2363">
        <v>22</v>
      </c>
      <c r="L2363">
        <v>68</v>
      </c>
      <c r="M2363">
        <v>178</v>
      </c>
      <c r="N2363">
        <v>70</v>
      </c>
      <c r="O2363" t="s">
        <v>2816</v>
      </c>
      <c r="P2363" s="16">
        <v>2700000</v>
      </c>
      <c r="Q2363" s="17" t="str">
        <f>IF(AND(Table4[[#This Row],[Age]]&lt;=28,Table4[[#This Row],[Prefered foot]]="left",Table4[[#This Row],[Value]]&lt;10000000),"candidate","rejected")</f>
        <v>rejected</v>
      </c>
      <c r="R2363" s="17" t="str">
        <f>IF(OR(Table4[[#This Row],[Age]]&lt;=21,Table4[[#This Row],[Rating]]&gt;=85,Table4[[#This Row],[Height (cm)]]&gt;=187),"minimum","")</f>
        <v/>
      </c>
    </row>
    <row r="2364" spans="10:18" x14ac:dyDescent="0.25">
      <c r="J2364" t="s">
        <v>2119</v>
      </c>
      <c r="K2364">
        <v>24</v>
      </c>
      <c r="L2364">
        <v>71</v>
      </c>
      <c r="M2364">
        <v>188</v>
      </c>
      <c r="N2364">
        <v>76</v>
      </c>
      <c r="O2364" t="s">
        <v>2816</v>
      </c>
      <c r="P2364" s="16">
        <v>3200000</v>
      </c>
      <c r="Q2364" s="17" t="str">
        <f>IF(AND(Table4[[#This Row],[Age]]&lt;=28,Table4[[#This Row],[Prefered foot]]="left",Table4[[#This Row],[Value]]&lt;10000000),"candidate","rejected")</f>
        <v>rejected</v>
      </c>
      <c r="R2364" s="17" t="str">
        <f>IF(OR(Table4[[#This Row],[Age]]&lt;=21,Table4[[#This Row],[Rating]]&gt;=85,Table4[[#This Row],[Height (cm)]]&gt;=187),"minimum","")</f>
        <v>minimum</v>
      </c>
    </row>
    <row r="2365" spans="10:18" x14ac:dyDescent="0.25">
      <c r="J2365" t="s">
        <v>2120</v>
      </c>
      <c r="K2365">
        <v>23</v>
      </c>
      <c r="L2365">
        <v>73</v>
      </c>
      <c r="M2365">
        <v>183</v>
      </c>
      <c r="N2365">
        <v>74</v>
      </c>
      <c r="O2365" t="s">
        <v>2816</v>
      </c>
      <c r="P2365" s="16">
        <v>3600000</v>
      </c>
      <c r="Q2365" s="17" t="str">
        <f>IF(AND(Table4[[#This Row],[Age]]&lt;=28,Table4[[#This Row],[Prefered foot]]="left",Table4[[#This Row],[Value]]&lt;10000000),"candidate","rejected")</f>
        <v>rejected</v>
      </c>
      <c r="R2365" s="17" t="str">
        <f>IF(OR(Table4[[#This Row],[Age]]&lt;=21,Table4[[#This Row],[Rating]]&gt;=85,Table4[[#This Row],[Height (cm)]]&gt;=187),"minimum","")</f>
        <v/>
      </c>
    </row>
    <row r="2366" spans="10:18" x14ac:dyDescent="0.25">
      <c r="J2366" t="s">
        <v>2121</v>
      </c>
      <c r="K2366">
        <v>21</v>
      </c>
      <c r="L2366">
        <v>75</v>
      </c>
      <c r="M2366">
        <v>179</v>
      </c>
      <c r="N2366">
        <v>70</v>
      </c>
      <c r="O2366" t="s">
        <v>2816</v>
      </c>
      <c r="P2366" s="16">
        <v>8500000</v>
      </c>
      <c r="Q2366" s="17" t="str">
        <f>IF(AND(Table4[[#This Row],[Age]]&lt;=28,Table4[[#This Row],[Prefered foot]]="left",Table4[[#This Row],[Value]]&lt;10000000),"candidate","rejected")</f>
        <v>rejected</v>
      </c>
      <c r="R2366" s="17" t="str">
        <f>IF(OR(Table4[[#This Row],[Age]]&lt;=21,Table4[[#This Row],[Rating]]&gt;=85,Table4[[#This Row],[Height (cm)]]&gt;=187),"minimum","")</f>
        <v>minimum</v>
      </c>
    </row>
    <row r="2367" spans="10:18" x14ac:dyDescent="0.25">
      <c r="J2367" t="s">
        <v>2122</v>
      </c>
      <c r="K2367">
        <v>21</v>
      </c>
      <c r="L2367">
        <v>64</v>
      </c>
      <c r="M2367">
        <v>198</v>
      </c>
      <c r="N2367">
        <v>87</v>
      </c>
      <c r="O2367" t="s">
        <v>2816</v>
      </c>
      <c r="P2367" s="16">
        <v>1100000</v>
      </c>
      <c r="Q2367" s="17" t="str">
        <f>IF(AND(Table4[[#This Row],[Age]]&lt;=28,Table4[[#This Row],[Prefered foot]]="left",Table4[[#This Row],[Value]]&lt;10000000),"candidate","rejected")</f>
        <v>rejected</v>
      </c>
      <c r="R2367" s="17" t="str">
        <f>IF(OR(Table4[[#This Row],[Age]]&lt;=21,Table4[[#This Row],[Rating]]&gt;=85,Table4[[#This Row],[Height (cm)]]&gt;=187),"minimum","")</f>
        <v>minimum</v>
      </c>
    </row>
    <row r="2368" spans="10:18" x14ac:dyDescent="0.25">
      <c r="J2368" t="s">
        <v>2123</v>
      </c>
      <c r="K2368">
        <v>21</v>
      </c>
      <c r="L2368">
        <v>72</v>
      </c>
      <c r="M2368">
        <v>175</v>
      </c>
      <c r="N2368">
        <v>70</v>
      </c>
      <c r="O2368" t="s">
        <v>2816</v>
      </c>
      <c r="P2368" s="16">
        <v>5500000</v>
      </c>
      <c r="Q2368" s="17" t="str">
        <f>IF(AND(Table4[[#This Row],[Age]]&lt;=28,Table4[[#This Row],[Prefered foot]]="left",Table4[[#This Row],[Value]]&lt;10000000),"candidate","rejected")</f>
        <v>rejected</v>
      </c>
      <c r="R2368" s="17" t="str">
        <f>IF(OR(Table4[[#This Row],[Age]]&lt;=21,Table4[[#This Row],[Rating]]&gt;=85,Table4[[#This Row],[Height (cm)]]&gt;=187),"minimum","")</f>
        <v>minimum</v>
      </c>
    </row>
    <row r="2369" spans="10:18" x14ac:dyDescent="0.25">
      <c r="J2369" t="s">
        <v>2124</v>
      </c>
      <c r="K2369">
        <v>19</v>
      </c>
      <c r="L2369">
        <v>65</v>
      </c>
      <c r="M2369">
        <v>177</v>
      </c>
      <c r="N2369">
        <v>68</v>
      </c>
      <c r="O2369" t="s">
        <v>2816</v>
      </c>
      <c r="P2369" s="16">
        <v>1600000</v>
      </c>
      <c r="Q2369" s="17" t="str">
        <f>IF(AND(Table4[[#This Row],[Age]]&lt;=28,Table4[[#This Row],[Prefered foot]]="left",Table4[[#This Row],[Value]]&lt;10000000),"candidate","rejected")</f>
        <v>rejected</v>
      </c>
      <c r="R2369" s="17" t="str">
        <f>IF(OR(Table4[[#This Row],[Age]]&lt;=21,Table4[[#This Row],[Rating]]&gt;=85,Table4[[#This Row],[Height (cm)]]&gt;=187),"minimum","")</f>
        <v>minimum</v>
      </c>
    </row>
    <row r="2370" spans="10:18" x14ac:dyDescent="0.25">
      <c r="J2370" t="s">
        <v>1632</v>
      </c>
      <c r="K2370">
        <v>24</v>
      </c>
      <c r="L2370">
        <v>76</v>
      </c>
      <c r="M2370">
        <v>175</v>
      </c>
      <c r="N2370">
        <v>76</v>
      </c>
      <c r="O2370" t="s">
        <v>2816</v>
      </c>
      <c r="P2370" s="16">
        <v>10000000</v>
      </c>
      <c r="Q2370" s="17" t="str">
        <f>IF(AND(Table4[[#This Row],[Age]]&lt;=28,Table4[[#This Row],[Prefered foot]]="left",Table4[[#This Row],[Value]]&lt;10000000),"candidate","rejected")</f>
        <v>rejected</v>
      </c>
      <c r="R2370" s="17" t="str">
        <f>IF(OR(Table4[[#This Row],[Age]]&lt;=21,Table4[[#This Row],[Rating]]&gt;=85,Table4[[#This Row],[Height (cm)]]&gt;=187),"minimum","")</f>
        <v/>
      </c>
    </row>
    <row r="2371" spans="10:18" x14ac:dyDescent="0.25">
      <c r="J2371" t="s">
        <v>2125</v>
      </c>
      <c r="K2371">
        <v>22</v>
      </c>
      <c r="L2371">
        <v>67</v>
      </c>
      <c r="M2371">
        <v>178</v>
      </c>
      <c r="N2371">
        <v>68</v>
      </c>
      <c r="O2371" t="s">
        <v>2817</v>
      </c>
      <c r="P2371" s="16">
        <v>1500000</v>
      </c>
      <c r="Q2371" s="17" t="str">
        <f>IF(AND(Table4[[#This Row],[Age]]&lt;=28,Table4[[#This Row],[Prefered foot]]="left",Table4[[#This Row],[Value]]&lt;10000000),"candidate","rejected")</f>
        <v>candidate</v>
      </c>
      <c r="R2371" s="17" t="str">
        <f>IF(OR(Table4[[#This Row],[Age]]&lt;=21,Table4[[#This Row],[Rating]]&gt;=85,Table4[[#This Row],[Height (cm)]]&gt;=187),"minimum","")</f>
        <v/>
      </c>
    </row>
    <row r="2372" spans="10:18" x14ac:dyDescent="0.25">
      <c r="J2372" t="s">
        <v>2126</v>
      </c>
      <c r="K2372">
        <v>22</v>
      </c>
      <c r="L2372">
        <v>65</v>
      </c>
      <c r="M2372">
        <v>189</v>
      </c>
      <c r="N2372">
        <v>77</v>
      </c>
      <c r="O2372" t="s">
        <v>2816</v>
      </c>
      <c r="P2372" s="16">
        <v>1400000</v>
      </c>
      <c r="Q2372" s="17" t="str">
        <f>IF(AND(Table4[[#This Row],[Age]]&lt;=28,Table4[[#This Row],[Prefered foot]]="left",Table4[[#This Row],[Value]]&lt;10000000),"candidate","rejected")</f>
        <v>rejected</v>
      </c>
      <c r="R2372" s="17" t="str">
        <f>IF(OR(Table4[[#This Row],[Age]]&lt;=21,Table4[[#This Row],[Rating]]&gt;=85,Table4[[#This Row],[Height (cm)]]&gt;=187),"minimum","")</f>
        <v>minimum</v>
      </c>
    </row>
    <row r="2373" spans="10:18" x14ac:dyDescent="0.25">
      <c r="J2373" t="s">
        <v>2127</v>
      </c>
      <c r="K2373">
        <v>20</v>
      </c>
      <c r="L2373">
        <v>70</v>
      </c>
      <c r="M2373">
        <v>181</v>
      </c>
      <c r="N2373">
        <v>72</v>
      </c>
      <c r="O2373" t="s">
        <v>2816</v>
      </c>
      <c r="P2373" s="16">
        <v>3200000</v>
      </c>
      <c r="Q2373" s="17" t="str">
        <f>IF(AND(Table4[[#This Row],[Age]]&lt;=28,Table4[[#This Row],[Prefered foot]]="left",Table4[[#This Row],[Value]]&lt;10000000),"candidate","rejected")</f>
        <v>rejected</v>
      </c>
      <c r="R2373" s="17" t="str">
        <f>IF(OR(Table4[[#This Row],[Age]]&lt;=21,Table4[[#This Row],[Rating]]&gt;=85,Table4[[#This Row],[Height (cm)]]&gt;=187),"minimum","")</f>
        <v>minimum</v>
      </c>
    </row>
    <row r="2374" spans="10:18" x14ac:dyDescent="0.25">
      <c r="J2374" t="s">
        <v>2128</v>
      </c>
      <c r="K2374">
        <v>23</v>
      </c>
      <c r="L2374">
        <v>66</v>
      </c>
      <c r="M2374">
        <v>184</v>
      </c>
      <c r="N2374">
        <v>79</v>
      </c>
      <c r="O2374" t="s">
        <v>2816</v>
      </c>
      <c r="P2374" s="16">
        <v>1900000</v>
      </c>
      <c r="Q2374" s="17" t="str">
        <f>IF(AND(Table4[[#This Row],[Age]]&lt;=28,Table4[[#This Row],[Prefered foot]]="left",Table4[[#This Row],[Value]]&lt;10000000),"candidate","rejected")</f>
        <v>rejected</v>
      </c>
      <c r="R2374" s="17" t="str">
        <f>IF(OR(Table4[[#This Row],[Age]]&lt;=21,Table4[[#This Row],[Rating]]&gt;=85,Table4[[#This Row],[Height (cm)]]&gt;=187),"minimum","")</f>
        <v/>
      </c>
    </row>
    <row r="2375" spans="10:18" x14ac:dyDescent="0.25">
      <c r="J2375" t="s">
        <v>2129</v>
      </c>
      <c r="K2375">
        <v>27</v>
      </c>
      <c r="L2375">
        <v>73</v>
      </c>
      <c r="M2375">
        <v>178</v>
      </c>
      <c r="N2375">
        <v>74</v>
      </c>
      <c r="O2375" t="s">
        <v>2817</v>
      </c>
      <c r="P2375" s="16">
        <v>2900000</v>
      </c>
      <c r="Q2375" s="17" t="str">
        <f>IF(AND(Table4[[#This Row],[Age]]&lt;=28,Table4[[#This Row],[Prefered foot]]="left",Table4[[#This Row],[Value]]&lt;10000000),"candidate","rejected")</f>
        <v>candidate</v>
      </c>
      <c r="R2375" s="17" t="str">
        <f>IF(OR(Table4[[#This Row],[Age]]&lt;=21,Table4[[#This Row],[Rating]]&gt;=85,Table4[[#This Row],[Height (cm)]]&gt;=187),"minimum","")</f>
        <v/>
      </c>
    </row>
    <row r="2376" spans="10:18" x14ac:dyDescent="0.25">
      <c r="J2376" t="s">
        <v>2130</v>
      </c>
      <c r="K2376">
        <v>24</v>
      </c>
      <c r="L2376">
        <v>65</v>
      </c>
      <c r="M2376">
        <v>189</v>
      </c>
      <c r="N2376">
        <v>90</v>
      </c>
      <c r="O2376" t="s">
        <v>2816</v>
      </c>
      <c r="P2376" s="16">
        <v>1100000</v>
      </c>
      <c r="Q2376" s="17" t="str">
        <f>IF(AND(Table4[[#This Row],[Age]]&lt;=28,Table4[[#This Row],[Prefered foot]]="left",Table4[[#This Row],[Value]]&lt;10000000),"candidate","rejected")</f>
        <v>rejected</v>
      </c>
      <c r="R2376" s="17" t="str">
        <f>IF(OR(Table4[[#This Row],[Age]]&lt;=21,Table4[[#This Row],[Rating]]&gt;=85,Table4[[#This Row],[Height (cm)]]&gt;=187),"minimum","")</f>
        <v>minimum</v>
      </c>
    </row>
    <row r="2377" spans="10:18" x14ac:dyDescent="0.25">
      <c r="J2377" t="s">
        <v>2131</v>
      </c>
      <c r="K2377">
        <v>22</v>
      </c>
      <c r="L2377">
        <v>66</v>
      </c>
      <c r="M2377">
        <v>181</v>
      </c>
      <c r="N2377">
        <v>69</v>
      </c>
      <c r="O2377" t="s">
        <v>2817</v>
      </c>
      <c r="P2377" s="16">
        <v>2100000</v>
      </c>
      <c r="Q2377" s="17" t="str">
        <f>IF(AND(Table4[[#This Row],[Age]]&lt;=28,Table4[[#This Row],[Prefered foot]]="left",Table4[[#This Row],[Value]]&lt;10000000),"candidate","rejected")</f>
        <v>candidate</v>
      </c>
      <c r="R2377" s="17" t="str">
        <f>IF(OR(Table4[[#This Row],[Age]]&lt;=21,Table4[[#This Row],[Rating]]&gt;=85,Table4[[#This Row],[Height (cm)]]&gt;=187),"minimum","")</f>
        <v/>
      </c>
    </row>
    <row r="2378" spans="10:18" x14ac:dyDescent="0.25">
      <c r="J2378" t="s">
        <v>2132</v>
      </c>
      <c r="K2378">
        <v>20</v>
      </c>
      <c r="L2378">
        <v>62</v>
      </c>
      <c r="M2378">
        <v>180</v>
      </c>
      <c r="N2378">
        <v>65</v>
      </c>
      <c r="O2378" t="s">
        <v>2816</v>
      </c>
      <c r="P2378" s="16">
        <v>950000</v>
      </c>
      <c r="Q2378" s="17" t="str">
        <f>IF(AND(Table4[[#This Row],[Age]]&lt;=28,Table4[[#This Row],[Prefered foot]]="left",Table4[[#This Row],[Value]]&lt;10000000),"candidate","rejected")</f>
        <v>rejected</v>
      </c>
      <c r="R2378" s="17" t="str">
        <f>IF(OR(Table4[[#This Row],[Age]]&lt;=21,Table4[[#This Row],[Rating]]&gt;=85,Table4[[#This Row],[Height (cm)]]&gt;=187),"minimum","")</f>
        <v>minimum</v>
      </c>
    </row>
    <row r="2379" spans="10:18" x14ac:dyDescent="0.25">
      <c r="J2379" t="s">
        <v>2133</v>
      </c>
      <c r="K2379">
        <v>21</v>
      </c>
      <c r="L2379">
        <v>63</v>
      </c>
      <c r="M2379">
        <v>191</v>
      </c>
      <c r="N2379">
        <v>79</v>
      </c>
      <c r="O2379" t="s">
        <v>2816</v>
      </c>
      <c r="P2379" s="16">
        <v>1000000</v>
      </c>
      <c r="Q2379" s="17" t="str">
        <f>IF(AND(Table4[[#This Row],[Age]]&lt;=28,Table4[[#This Row],[Prefered foot]]="left",Table4[[#This Row],[Value]]&lt;10000000),"candidate","rejected")</f>
        <v>rejected</v>
      </c>
      <c r="R2379" s="17" t="str">
        <f>IF(OR(Table4[[#This Row],[Age]]&lt;=21,Table4[[#This Row],[Rating]]&gt;=85,Table4[[#This Row],[Height (cm)]]&gt;=187),"minimum","")</f>
        <v>minimum</v>
      </c>
    </row>
    <row r="2380" spans="10:18" x14ac:dyDescent="0.25">
      <c r="J2380" t="s">
        <v>2134</v>
      </c>
      <c r="K2380">
        <v>23</v>
      </c>
      <c r="L2380">
        <v>70</v>
      </c>
      <c r="M2380">
        <v>187</v>
      </c>
      <c r="N2380">
        <v>76</v>
      </c>
      <c r="O2380" t="s">
        <v>2817</v>
      </c>
      <c r="P2380" s="16">
        <v>2500000</v>
      </c>
      <c r="Q2380" s="17" t="str">
        <f>IF(AND(Table4[[#This Row],[Age]]&lt;=28,Table4[[#This Row],[Prefered foot]]="left",Table4[[#This Row],[Value]]&lt;10000000),"candidate","rejected")</f>
        <v>candidate</v>
      </c>
      <c r="R2380" s="17" t="str">
        <f>IF(OR(Table4[[#This Row],[Age]]&lt;=21,Table4[[#This Row],[Rating]]&gt;=85,Table4[[#This Row],[Height (cm)]]&gt;=187),"minimum","")</f>
        <v>minimum</v>
      </c>
    </row>
    <row r="2381" spans="10:18" x14ac:dyDescent="0.25">
      <c r="J2381" t="s">
        <v>1634</v>
      </c>
      <c r="K2381">
        <v>21</v>
      </c>
      <c r="L2381">
        <v>73</v>
      </c>
      <c r="M2381">
        <v>186</v>
      </c>
      <c r="N2381">
        <v>70</v>
      </c>
      <c r="O2381" t="s">
        <v>2816</v>
      </c>
      <c r="P2381" s="16">
        <v>7000000</v>
      </c>
      <c r="Q2381" s="17" t="str">
        <f>IF(AND(Table4[[#This Row],[Age]]&lt;=28,Table4[[#This Row],[Prefered foot]]="left",Table4[[#This Row],[Value]]&lt;10000000),"candidate","rejected")</f>
        <v>rejected</v>
      </c>
      <c r="R2381" s="17" t="str">
        <f>IF(OR(Table4[[#This Row],[Age]]&lt;=21,Table4[[#This Row],[Rating]]&gt;=85,Table4[[#This Row],[Height (cm)]]&gt;=187),"minimum","")</f>
        <v>minimum</v>
      </c>
    </row>
    <row r="2382" spans="10:18" x14ac:dyDescent="0.25">
      <c r="J2382" t="s">
        <v>2135</v>
      </c>
      <c r="K2382">
        <v>20</v>
      </c>
      <c r="L2382">
        <v>72</v>
      </c>
      <c r="M2382">
        <v>180</v>
      </c>
      <c r="N2382">
        <v>80</v>
      </c>
      <c r="O2382" t="s">
        <v>2816</v>
      </c>
      <c r="P2382" s="16">
        <v>5000000</v>
      </c>
      <c r="Q2382" s="17" t="str">
        <f>IF(AND(Table4[[#This Row],[Age]]&lt;=28,Table4[[#This Row],[Prefered foot]]="left",Table4[[#This Row],[Value]]&lt;10000000),"candidate","rejected")</f>
        <v>rejected</v>
      </c>
      <c r="R2382" s="17" t="str">
        <f>IF(OR(Table4[[#This Row],[Age]]&lt;=21,Table4[[#This Row],[Rating]]&gt;=85,Table4[[#This Row],[Height (cm)]]&gt;=187),"minimum","")</f>
        <v>minimum</v>
      </c>
    </row>
    <row r="2383" spans="10:18" x14ac:dyDescent="0.25">
      <c r="J2383" t="s">
        <v>2136</v>
      </c>
      <c r="K2383">
        <v>22</v>
      </c>
      <c r="L2383">
        <v>69</v>
      </c>
      <c r="M2383">
        <v>183</v>
      </c>
      <c r="N2383">
        <v>79</v>
      </c>
      <c r="O2383" t="s">
        <v>2816</v>
      </c>
      <c r="P2383" s="16">
        <v>2300000</v>
      </c>
      <c r="Q2383" s="17" t="str">
        <f>IF(AND(Table4[[#This Row],[Age]]&lt;=28,Table4[[#This Row],[Prefered foot]]="left",Table4[[#This Row],[Value]]&lt;10000000),"candidate","rejected")</f>
        <v>rejected</v>
      </c>
      <c r="R2383" s="17" t="str">
        <f>IF(OR(Table4[[#This Row],[Age]]&lt;=21,Table4[[#This Row],[Rating]]&gt;=85,Table4[[#This Row],[Height (cm)]]&gt;=187),"minimum","")</f>
        <v/>
      </c>
    </row>
    <row r="2384" spans="10:18" x14ac:dyDescent="0.25">
      <c r="J2384" t="s">
        <v>2137</v>
      </c>
      <c r="K2384">
        <v>21</v>
      </c>
      <c r="L2384">
        <v>65</v>
      </c>
      <c r="M2384">
        <v>184</v>
      </c>
      <c r="N2384">
        <v>78</v>
      </c>
      <c r="O2384" t="s">
        <v>2816</v>
      </c>
      <c r="P2384" s="16">
        <v>1200000</v>
      </c>
      <c r="Q2384" s="17" t="str">
        <f>IF(AND(Table4[[#This Row],[Age]]&lt;=28,Table4[[#This Row],[Prefered foot]]="left",Table4[[#This Row],[Value]]&lt;10000000),"candidate","rejected")</f>
        <v>rejected</v>
      </c>
      <c r="R2384" s="17" t="str">
        <f>IF(OR(Table4[[#This Row],[Age]]&lt;=21,Table4[[#This Row],[Rating]]&gt;=85,Table4[[#This Row],[Height (cm)]]&gt;=187),"minimum","")</f>
        <v>minimum</v>
      </c>
    </row>
    <row r="2385" spans="10:18" x14ac:dyDescent="0.25">
      <c r="J2385" t="s">
        <v>2138</v>
      </c>
      <c r="K2385">
        <v>21</v>
      </c>
      <c r="L2385">
        <v>65</v>
      </c>
      <c r="M2385">
        <v>172</v>
      </c>
      <c r="N2385">
        <v>70</v>
      </c>
      <c r="O2385" t="s">
        <v>2816</v>
      </c>
      <c r="P2385" s="16">
        <v>1600000</v>
      </c>
      <c r="Q2385" s="17" t="str">
        <f>IF(AND(Table4[[#This Row],[Age]]&lt;=28,Table4[[#This Row],[Prefered foot]]="left",Table4[[#This Row],[Value]]&lt;10000000),"candidate","rejected")</f>
        <v>rejected</v>
      </c>
      <c r="R2385" s="17" t="str">
        <f>IF(OR(Table4[[#This Row],[Age]]&lt;=21,Table4[[#This Row],[Rating]]&gt;=85,Table4[[#This Row],[Height (cm)]]&gt;=187),"minimum","")</f>
        <v>minimum</v>
      </c>
    </row>
    <row r="2386" spans="10:18" x14ac:dyDescent="0.25">
      <c r="J2386" t="s">
        <v>2139</v>
      </c>
      <c r="K2386">
        <v>28</v>
      </c>
      <c r="L2386">
        <v>74</v>
      </c>
      <c r="M2386">
        <v>176</v>
      </c>
      <c r="N2386">
        <v>69</v>
      </c>
      <c r="O2386" t="s">
        <v>2816</v>
      </c>
      <c r="P2386" s="16">
        <v>3700000</v>
      </c>
      <c r="Q2386" s="17" t="str">
        <f>IF(AND(Table4[[#This Row],[Age]]&lt;=28,Table4[[#This Row],[Prefered foot]]="left",Table4[[#This Row],[Value]]&lt;10000000),"candidate","rejected")</f>
        <v>rejected</v>
      </c>
      <c r="R2386" s="17" t="str">
        <f>IF(OR(Table4[[#This Row],[Age]]&lt;=21,Table4[[#This Row],[Rating]]&gt;=85,Table4[[#This Row],[Height (cm)]]&gt;=187),"minimum","")</f>
        <v/>
      </c>
    </row>
    <row r="2387" spans="10:18" x14ac:dyDescent="0.25">
      <c r="J2387" t="s">
        <v>2140</v>
      </c>
      <c r="K2387">
        <v>22</v>
      </c>
      <c r="L2387">
        <v>60</v>
      </c>
      <c r="M2387">
        <v>168</v>
      </c>
      <c r="N2387">
        <v>56</v>
      </c>
      <c r="O2387" t="s">
        <v>2816</v>
      </c>
      <c r="P2387" s="16">
        <v>500000</v>
      </c>
      <c r="Q2387" s="17" t="str">
        <f>IF(AND(Table4[[#This Row],[Age]]&lt;=28,Table4[[#This Row],[Prefered foot]]="left",Table4[[#This Row],[Value]]&lt;10000000),"candidate","rejected")</f>
        <v>rejected</v>
      </c>
      <c r="R2387" s="17" t="str">
        <f>IF(OR(Table4[[#This Row],[Age]]&lt;=21,Table4[[#This Row],[Rating]]&gt;=85,Table4[[#This Row],[Height (cm)]]&gt;=187),"minimum","")</f>
        <v/>
      </c>
    </row>
    <row r="2388" spans="10:18" x14ac:dyDescent="0.25">
      <c r="J2388" t="s">
        <v>2141</v>
      </c>
      <c r="K2388">
        <v>22</v>
      </c>
      <c r="L2388">
        <v>73</v>
      </c>
      <c r="M2388">
        <v>180</v>
      </c>
      <c r="N2388">
        <v>77</v>
      </c>
      <c r="O2388" t="s">
        <v>2817</v>
      </c>
      <c r="P2388" s="16">
        <v>6500000</v>
      </c>
      <c r="Q2388" s="17" t="str">
        <f>IF(AND(Table4[[#This Row],[Age]]&lt;=28,Table4[[#This Row],[Prefered foot]]="left",Table4[[#This Row],[Value]]&lt;10000000),"candidate","rejected")</f>
        <v>candidate</v>
      </c>
      <c r="R2388" s="17" t="str">
        <f>IF(OR(Table4[[#This Row],[Age]]&lt;=21,Table4[[#This Row],[Rating]]&gt;=85,Table4[[#This Row],[Height (cm)]]&gt;=187),"minimum","")</f>
        <v/>
      </c>
    </row>
    <row r="2389" spans="10:18" x14ac:dyDescent="0.25">
      <c r="J2389" t="s">
        <v>2142</v>
      </c>
      <c r="K2389">
        <v>20</v>
      </c>
      <c r="L2389">
        <v>65</v>
      </c>
      <c r="M2389">
        <v>186</v>
      </c>
      <c r="N2389">
        <v>74</v>
      </c>
      <c r="O2389" t="s">
        <v>2816</v>
      </c>
      <c r="P2389" s="16">
        <v>1600000</v>
      </c>
      <c r="Q2389" s="17" t="str">
        <f>IF(AND(Table4[[#This Row],[Age]]&lt;=28,Table4[[#This Row],[Prefered foot]]="left",Table4[[#This Row],[Value]]&lt;10000000),"candidate","rejected")</f>
        <v>rejected</v>
      </c>
      <c r="R2389" s="17" t="str">
        <f>IF(OR(Table4[[#This Row],[Age]]&lt;=21,Table4[[#This Row],[Rating]]&gt;=85,Table4[[#This Row],[Height (cm)]]&gt;=187),"minimum","")</f>
        <v>minimum</v>
      </c>
    </row>
    <row r="2390" spans="10:18" x14ac:dyDescent="0.25">
      <c r="J2390" t="s">
        <v>2143</v>
      </c>
      <c r="K2390">
        <v>22</v>
      </c>
      <c r="L2390">
        <v>67</v>
      </c>
      <c r="M2390">
        <v>188</v>
      </c>
      <c r="N2390">
        <v>80</v>
      </c>
      <c r="O2390" t="s">
        <v>2816</v>
      </c>
      <c r="P2390" s="16">
        <v>2300000</v>
      </c>
      <c r="Q2390" s="17" t="str">
        <f>IF(AND(Table4[[#This Row],[Age]]&lt;=28,Table4[[#This Row],[Prefered foot]]="left",Table4[[#This Row],[Value]]&lt;10000000),"candidate","rejected")</f>
        <v>rejected</v>
      </c>
      <c r="R2390" s="17" t="str">
        <f>IF(OR(Table4[[#This Row],[Age]]&lt;=21,Table4[[#This Row],[Rating]]&gt;=85,Table4[[#This Row],[Height (cm)]]&gt;=187),"minimum","")</f>
        <v>minimum</v>
      </c>
    </row>
    <row r="2391" spans="10:18" x14ac:dyDescent="0.25">
      <c r="J2391" t="s">
        <v>2144</v>
      </c>
      <c r="K2391">
        <v>21</v>
      </c>
      <c r="L2391">
        <v>73</v>
      </c>
      <c r="M2391">
        <v>173</v>
      </c>
      <c r="N2391">
        <v>72</v>
      </c>
      <c r="O2391" t="s">
        <v>2817</v>
      </c>
      <c r="P2391" s="16">
        <v>7000000</v>
      </c>
      <c r="Q2391" s="17" t="str">
        <f>IF(AND(Table4[[#This Row],[Age]]&lt;=28,Table4[[#This Row],[Prefered foot]]="left",Table4[[#This Row],[Value]]&lt;10000000),"candidate","rejected")</f>
        <v>candidate</v>
      </c>
      <c r="R2391" s="17" t="str">
        <f>IF(OR(Table4[[#This Row],[Age]]&lt;=21,Table4[[#This Row],[Rating]]&gt;=85,Table4[[#This Row],[Height (cm)]]&gt;=187),"minimum","")</f>
        <v>minimum</v>
      </c>
    </row>
    <row r="2392" spans="10:18" x14ac:dyDescent="0.25">
      <c r="J2392" t="s">
        <v>2145</v>
      </c>
      <c r="K2392">
        <v>20</v>
      </c>
      <c r="L2392">
        <v>66</v>
      </c>
      <c r="M2392">
        <v>172</v>
      </c>
      <c r="N2392">
        <v>64</v>
      </c>
      <c r="O2392" t="s">
        <v>2816</v>
      </c>
      <c r="P2392" s="16">
        <v>1900000</v>
      </c>
      <c r="Q2392" s="17" t="str">
        <f>IF(AND(Table4[[#This Row],[Age]]&lt;=28,Table4[[#This Row],[Prefered foot]]="left",Table4[[#This Row],[Value]]&lt;10000000),"candidate","rejected")</f>
        <v>rejected</v>
      </c>
      <c r="R2392" s="17" t="str">
        <f>IF(OR(Table4[[#This Row],[Age]]&lt;=21,Table4[[#This Row],[Rating]]&gt;=85,Table4[[#This Row],[Height (cm)]]&gt;=187),"minimum","")</f>
        <v>minimum</v>
      </c>
    </row>
    <row r="2393" spans="10:18" x14ac:dyDescent="0.25">
      <c r="J2393" t="s">
        <v>2146</v>
      </c>
      <c r="K2393">
        <v>20</v>
      </c>
      <c r="L2393">
        <v>67</v>
      </c>
      <c r="M2393">
        <v>192</v>
      </c>
      <c r="N2393">
        <v>78</v>
      </c>
      <c r="O2393" t="s">
        <v>2816</v>
      </c>
      <c r="P2393" s="16">
        <v>2100000</v>
      </c>
      <c r="Q2393" s="17" t="str">
        <f>IF(AND(Table4[[#This Row],[Age]]&lt;=28,Table4[[#This Row],[Prefered foot]]="left",Table4[[#This Row],[Value]]&lt;10000000),"candidate","rejected")</f>
        <v>rejected</v>
      </c>
      <c r="R2393" s="17" t="str">
        <f>IF(OR(Table4[[#This Row],[Age]]&lt;=21,Table4[[#This Row],[Rating]]&gt;=85,Table4[[#This Row],[Height (cm)]]&gt;=187),"minimum","")</f>
        <v>minimum</v>
      </c>
    </row>
    <row r="2394" spans="10:18" x14ac:dyDescent="0.25">
      <c r="J2394" t="s">
        <v>2147</v>
      </c>
      <c r="K2394">
        <v>23</v>
      </c>
      <c r="L2394">
        <v>66</v>
      </c>
      <c r="M2394">
        <v>186</v>
      </c>
      <c r="N2394">
        <v>80</v>
      </c>
      <c r="O2394" t="s">
        <v>2816</v>
      </c>
      <c r="P2394" s="16">
        <v>2100000</v>
      </c>
      <c r="Q2394" s="17" t="str">
        <f>IF(AND(Table4[[#This Row],[Age]]&lt;=28,Table4[[#This Row],[Prefered foot]]="left",Table4[[#This Row],[Value]]&lt;10000000),"candidate","rejected")</f>
        <v>rejected</v>
      </c>
      <c r="R2394" s="17" t="str">
        <f>IF(OR(Table4[[#This Row],[Age]]&lt;=21,Table4[[#This Row],[Rating]]&gt;=85,Table4[[#This Row],[Height (cm)]]&gt;=187),"minimum","")</f>
        <v/>
      </c>
    </row>
    <row r="2395" spans="10:18" x14ac:dyDescent="0.25">
      <c r="J2395" t="s">
        <v>2148</v>
      </c>
      <c r="K2395">
        <v>22</v>
      </c>
      <c r="L2395">
        <v>73</v>
      </c>
      <c r="M2395">
        <v>190</v>
      </c>
      <c r="N2395">
        <v>80</v>
      </c>
      <c r="O2395" t="s">
        <v>2816</v>
      </c>
      <c r="P2395" s="16">
        <v>5500000</v>
      </c>
      <c r="Q2395" s="17" t="str">
        <f>IF(AND(Table4[[#This Row],[Age]]&lt;=28,Table4[[#This Row],[Prefered foot]]="left",Table4[[#This Row],[Value]]&lt;10000000),"candidate","rejected")</f>
        <v>rejected</v>
      </c>
      <c r="R2395" s="17" t="str">
        <f>IF(OR(Table4[[#This Row],[Age]]&lt;=21,Table4[[#This Row],[Rating]]&gt;=85,Table4[[#This Row],[Height (cm)]]&gt;=187),"minimum","")</f>
        <v>minimum</v>
      </c>
    </row>
    <row r="2396" spans="10:18" x14ac:dyDescent="0.25">
      <c r="J2396" t="s">
        <v>2149</v>
      </c>
      <c r="K2396">
        <v>20</v>
      </c>
      <c r="L2396">
        <v>67</v>
      </c>
      <c r="M2396">
        <v>182</v>
      </c>
      <c r="N2396">
        <v>77</v>
      </c>
      <c r="O2396" t="s">
        <v>2816</v>
      </c>
      <c r="P2396" s="16">
        <v>2300000</v>
      </c>
      <c r="Q2396" s="17" t="str">
        <f>IF(AND(Table4[[#This Row],[Age]]&lt;=28,Table4[[#This Row],[Prefered foot]]="left",Table4[[#This Row],[Value]]&lt;10000000),"candidate","rejected")</f>
        <v>rejected</v>
      </c>
      <c r="R2396" s="17" t="str">
        <f>IF(OR(Table4[[#This Row],[Age]]&lt;=21,Table4[[#This Row],[Rating]]&gt;=85,Table4[[#This Row],[Height (cm)]]&gt;=187),"minimum","")</f>
        <v>minimum</v>
      </c>
    </row>
    <row r="2397" spans="10:18" x14ac:dyDescent="0.25">
      <c r="J2397" t="s">
        <v>2150</v>
      </c>
      <c r="K2397">
        <v>21</v>
      </c>
      <c r="L2397">
        <v>72</v>
      </c>
      <c r="M2397">
        <v>183</v>
      </c>
      <c r="N2397">
        <v>75</v>
      </c>
      <c r="O2397" t="s">
        <v>2817</v>
      </c>
      <c r="P2397" s="16">
        <v>5000000</v>
      </c>
      <c r="Q2397" s="17" t="str">
        <f>IF(AND(Table4[[#This Row],[Age]]&lt;=28,Table4[[#This Row],[Prefered foot]]="left",Table4[[#This Row],[Value]]&lt;10000000),"candidate","rejected")</f>
        <v>candidate</v>
      </c>
      <c r="R2397" s="17" t="str">
        <f>IF(OR(Table4[[#This Row],[Age]]&lt;=21,Table4[[#This Row],[Rating]]&gt;=85,Table4[[#This Row],[Height (cm)]]&gt;=187),"minimum","")</f>
        <v>minimum</v>
      </c>
    </row>
    <row r="2398" spans="10:18" x14ac:dyDescent="0.25">
      <c r="J2398" t="s">
        <v>2151</v>
      </c>
      <c r="K2398">
        <v>23</v>
      </c>
      <c r="L2398">
        <v>74</v>
      </c>
      <c r="M2398">
        <v>178</v>
      </c>
      <c r="N2398">
        <v>71</v>
      </c>
      <c r="O2398" t="s">
        <v>2817</v>
      </c>
      <c r="P2398" s="16">
        <v>6500000</v>
      </c>
      <c r="Q2398" s="17" t="str">
        <f>IF(AND(Table4[[#This Row],[Age]]&lt;=28,Table4[[#This Row],[Prefered foot]]="left",Table4[[#This Row],[Value]]&lt;10000000),"candidate","rejected")</f>
        <v>candidate</v>
      </c>
      <c r="R2398" s="17" t="str">
        <f>IF(OR(Table4[[#This Row],[Age]]&lt;=21,Table4[[#This Row],[Rating]]&gt;=85,Table4[[#This Row],[Height (cm)]]&gt;=187),"minimum","")</f>
        <v/>
      </c>
    </row>
    <row r="2399" spans="10:18" x14ac:dyDescent="0.25">
      <c r="J2399" t="s">
        <v>2152</v>
      </c>
      <c r="K2399">
        <v>24</v>
      </c>
      <c r="L2399">
        <v>71</v>
      </c>
      <c r="M2399">
        <v>190</v>
      </c>
      <c r="N2399">
        <v>78</v>
      </c>
      <c r="O2399" t="s">
        <v>2816</v>
      </c>
      <c r="P2399" s="16">
        <v>2400000</v>
      </c>
      <c r="Q2399" s="17" t="str">
        <f>IF(AND(Table4[[#This Row],[Age]]&lt;=28,Table4[[#This Row],[Prefered foot]]="left",Table4[[#This Row],[Value]]&lt;10000000),"candidate","rejected")</f>
        <v>rejected</v>
      </c>
      <c r="R2399" s="17" t="str">
        <f>IF(OR(Table4[[#This Row],[Age]]&lt;=21,Table4[[#This Row],[Rating]]&gt;=85,Table4[[#This Row],[Height (cm)]]&gt;=187),"minimum","")</f>
        <v>minimum</v>
      </c>
    </row>
    <row r="2400" spans="10:18" x14ac:dyDescent="0.25">
      <c r="J2400" t="s">
        <v>2153</v>
      </c>
      <c r="K2400">
        <v>19</v>
      </c>
      <c r="L2400">
        <v>62</v>
      </c>
      <c r="M2400">
        <v>171</v>
      </c>
      <c r="N2400">
        <v>65</v>
      </c>
      <c r="O2400" t="s">
        <v>2817</v>
      </c>
      <c r="P2400" s="16">
        <v>950000</v>
      </c>
      <c r="Q2400" s="17" t="str">
        <f>IF(AND(Table4[[#This Row],[Age]]&lt;=28,Table4[[#This Row],[Prefered foot]]="left",Table4[[#This Row],[Value]]&lt;10000000),"candidate","rejected")</f>
        <v>candidate</v>
      </c>
      <c r="R2400" s="17" t="str">
        <f>IF(OR(Table4[[#This Row],[Age]]&lt;=21,Table4[[#This Row],[Rating]]&gt;=85,Table4[[#This Row],[Height (cm)]]&gt;=187),"minimum","")</f>
        <v>minimum</v>
      </c>
    </row>
    <row r="2401" spans="10:18" x14ac:dyDescent="0.25">
      <c r="J2401" t="s">
        <v>2154</v>
      </c>
      <c r="K2401">
        <v>20</v>
      </c>
      <c r="L2401">
        <v>66</v>
      </c>
      <c r="M2401">
        <v>177</v>
      </c>
      <c r="N2401">
        <v>73</v>
      </c>
      <c r="O2401" t="s">
        <v>2817</v>
      </c>
      <c r="P2401" s="16">
        <v>1800000</v>
      </c>
      <c r="Q2401" s="17" t="str">
        <f>IF(AND(Table4[[#This Row],[Age]]&lt;=28,Table4[[#This Row],[Prefered foot]]="left",Table4[[#This Row],[Value]]&lt;10000000),"candidate","rejected")</f>
        <v>candidate</v>
      </c>
      <c r="R2401" s="17" t="str">
        <f>IF(OR(Table4[[#This Row],[Age]]&lt;=21,Table4[[#This Row],[Rating]]&gt;=85,Table4[[#This Row],[Height (cm)]]&gt;=187),"minimum","")</f>
        <v>minimum</v>
      </c>
    </row>
    <row r="2402" spans="10:18" x14ac:dyDescent="0.25">
      <c r="J2402" t="s">
        <v>1699</v>
      </c>
      <c r="K2402">
        <v>22</v>
      </c>
      <c r="L2402">
        <v>58</v>
      </c>
      <c r="M2402">
        <v>185</v>
      </c>
      <c r="N2402">
        <v>76</v>
      </c>
      <c r="O2402" t="s">
        <v>2816</v>
      </c>
      <c r="P2402" s="16">
        <v>400000</v>
      </c>
      <c r="Q2402" s="17" t="str">
        <f>IF(AND(Table4[[#This Row],[Age]]&lt;=28,Table4[[#This Row],[Prefered foot]]="left",Table4[[#This Row],[Value]]&lt;10000000),"candidate","rejected")</f>
        <v>rejected</v>
      </c>
      <c r="R2402" s="17" t="str">
        <f>IF(OR(Table4[[#This Row],[Age]]&lt;=21,Table4[[#This Row],[Rating]]&gt;=85,Table4[[#This Row],[Height (cm)]]&gt;=187),"minimum","")</f>
        <v/>
      </c>
    </row>
    <row r="2403" spans="10:18" x14ac:dyDescent="0.25">
      <c r="J2403" t="s">
        <v>2155</v>
      </c>
      <c r="K2403">
        <v>23</v>
      </c>
      <c r="L2403">
        <v>71</v>
      </c>
      <c r="M2403">
        <v>168</v>
      </c>
      <c r="N2403">
        <v>69</v>
      </c>
      <c r="O2403" t="s">
        <v>2816</v>
      </c>
      <c r="P2403" s="16">
        <v>2900000</v>
      </c>
      <c r="Q2403" s="17" t="str">
        <f>IF(AND(Table4[[#This Row],[Age]]&lt;=28,Table4[[#This Row],[Prefered foot]]="left",Table4[[#This Row],[Value]]&lt;10000000),"candidate","rejected")</f>
        <v>rejected</v>
      </c>
      <c r="R2403" s="17" t="str">
        <f>IF(OR(Table4[[#This Row],[Age]]&lt;=21,Table4[[#This Row],[Rating]]&gt;=85,Table4[[#This Row],[Height (cm)]]&gt;=187),"minimum","")</f>
        <v/>
      </c>
    </row>
    <row r="2404" spans="10:18" x14ac:dyDescent="0.25">
      <c r="J2404" t="s">
        <v>2156</v>
      </c>
      <c r="K2404">
        <v>24</v>
      </c>
      <c r="L2404">
        <v>74</v>
      </c>
      <c r="M2404">
        <v>191</v>
      </c>
      <c r="N2404">
        <v>83</v>
      </c>
      <c r="O2404" t="s">
        <v>2816</v>
      </c>
      <c r="P2404" s="16">
        <v>5500000</v>
      </c>
      <c r="Q2404" s="17" t="str">
        <f>IF(AND(Table4[[#This Row],[Age]]&lt;=28,Table4[[#This Row],[Prefered foot]]="left",Table4[[#This Row],[Value]]&lt;10000000),"candidate","rejected")</f>
        <v>rejected</v>
      </c>
      <c r="R2404" s="17" t="str">
        <f>IF(OR(Table4[[#This Row],[Age]]&lt;=21,Table4[[#This Row],[Rating]]&gt;=85,Table4[[#This Row],[Height (cm)]]&gt;=187),"minimum","")</f>
        <v>minimum</v>
      </c>
    </row>
    <row r="2405" spans="10:18" x14ac:dyDescent="0.25">
      <c r="J2405" t="s">
        <v>2157</v>
      </c>
      <c r="K2405">
        <v>22</v>
      </c>
      <c r="L2405">
        <v>61</v>
      </c>
      <c r="M2405">
        <v>191</v>
      </c>
      <c r="N2405">
        <v>91</v>
      </c>
      <c r="O2405" t="s">
        <v>2816</v>
      </c>
      <c r="P2405" s="16">
        <v>700000</v>
      </c>
      <c r="Q2405" s="17" t="str">
        <f>IF(AND(Table4[[#This Row],[Age]]&lt;=28,Table4[[#This Row],[Prefered foot]]="left",Table4[[#This Row],[Value]]&lt;10000000),"candidate","rejected")</f>
        <v>rejected</v>
      </c>
      <c r="R2405" s="17" t="str">
        <f>IF(OR(Table4[[#This Row],[Age]]&lt;=21,Table4[[#This Row],[Rating]]&gt;=85,Table4[[#This Row],[Height (cm)]]&gt;=187),"minimum","")</f>
        <v>minimum</v>
      </c>
    </row>
    <row r="2406" spans="10:18" x14ac:dyDescent="0.25">
      <c r="J2406" t="s">
        <v>2158</v>
      </c>
      <c r="K2406">
        <v>22</v>
      </c>
      <c r="L2406">
        <v>66</v>
      </c>
      <c r="M2406">
        <v>178</v>
      </c>
      <c r="N2406">
        <v>76</v>
      </c>
      <c r="O2406" t="s">
        <v>2816</v>
      </c>
      <c r="P2406" s="16">
        <v>1200000</v>
      </c>
      <c r="Q2406" s="17" t="str">
        <f>IF(AND(Table4[[#This Row],[Age]]&lt;=28,Table4[[#This Row],[Prefered foot]]="left",Table4[[#This Row],[Value]]&lt;10000000),"candidate","rejected")</f>
        <v>rejected</v>
      </c>
      <c r="R2406" s="17" t="str">
        <f>IF(OR(Table4[[#This Row],[Age]]&lt;=21,Table4[[#This Row],[Rating]]&gt;=85,Table4[[#This Row],[Height (cm)]]&gt;=187),"minimum","")</f>
        <v/>
      </c>
    </row>
    <row r="2407" spans="10:18" x14ac:dyDescent="0.25">
      <c r="J2407" t="s">
        <v>2159</v>
      </c>
      <c r="K2407">
        <v>22</v>
      </c>
      <c r="L2407">
        <v>64</v>
      </c>
      <c r="M2407">
        <v>175</v>
      </c>
      <c r="N2407">
        <v>63</v>
      </c>
      <c r="O2407" t="s">
        <v>2817</v>
      </c>
      <c r="P2407" s="16">
        <v>1300000</v>
      </c>
      <c r="Q2407" s="17" t="str">
        <f>IF(AND(Table4[[#This Row],[Age]]&lt;=28,Table4[[#This Row],[Prefered foot]]="left",Table4[[#This Row],[Value]]&lt;10000000),"candidate","rejected")</f>
        <v>candidate</v>
      </c>
      <c r="R2407" s="17" t="str">
        <f>IF(OR(Table4[[#This Row],[Age]]&lt;=21,Table4[[#This Row],[Rating]]&gt;=85,Table4[[#This Row],[Height (cm)]]&gt;=187),"minimum","")</f>
        <v/>
      </c>
    </row>
    <row r="2408" spans="10:18" x14ac:dyDescent="0.25">
      <c r="J2408" t="s">
        <v>2160</v>
      </c>
      <c r="K2408">
        <v>22</v>
      </c>
      <c r="L2408">
        <v>69</v>
      </c>
      <c r="M2408">
        <v>188</v>
      </c>
      <c r="N2408">
        <v>75</v>
      </c>
      <c r="O2408" t="s">
        <v>2816</v>
      </c>
      <c r="P2408" s="16">
        <v>3100000</v>
      </c>
      <c r="Q2408" s="17" t="str">
        <f>IF(AND(Table4[[#This Row],[Age]]&lt;=28,Table4[[#This Row],[Prefered foot]]="left",Table4[[#This Row],[Value]]&lt;10000000),"candidate","rejected")</f>
        <v>rejected</v>
      </c>
      <c r="R2408" s="17" t="str">
        <f>IF(OR(Table4[[#This Row],[Age]]&lt;=21,Table4[[#This Row],[Rating]]&gt;=85,Table4[[#This Row],[Height (cm)]]&gt;=187),"minimum","")</f>
        <v>minimum</v>
      </c>
    </row>
    <row r="2409" spans="10:18" x14ac:dyDescent="0.25">
      <c r="J2409" t="s">
        <v>2161</v>
      </c>
      <c r="K2409">
        <v>23</v>
      </c>
      <c r="L2409">
        <v>69</v>
      </c>
      <c r="M2409">
        <v>195</v>
      </c>
      <c r="N2409">
        <v>85</v>
      </c>
      <c r="O2409" t="s">
        <v>2816</v>
      </c>
      <c r="P2409" s="16">
        <v>2000000</v>
      </c>
      <c r="Q2409" s="17" t="str">
        <f>IF(AND(Table4[[#This Row],[Age]]&lt;=28,Table4[[#This Row],[Prefered foot]]="left",Table4[[#This Row],[Value]]&lt;10000000),"candidate","rejected")</f>
        <v>rejected</v>
      </c>
      <c r="R2409" s="17" t="str">
        <f>IF(OR(Table4[[#This Row],[Age]]&lt;=21,Table4[[#This Row],[Rating]]&gt;=85,Table4[[#This Row],[Height (cm)]]&gt;=187),"minimum","")</f>
        <v>minimum</v>
      </c>
    </row>
    <row r="2410" spans="10:18" x14ac:dyDescent="0.25">
      <c r="J2410" t="s">
        <v>1704</v>
      </c>
      <c r="K2410">
        <v>22</v>
      </c>
      <c r="L2410">
        <v>72</v>
      </c>
      <c r="M2410">
        <v>191</v>
      </c>
      <c r="N2410">
        <v>78</v>
      </c>
      <c r="O2410" t="s">
        <v>2816</v>
      </c>
      <c r="P2410" s="16">
        <v>4800000</v>
      </c>
      <c r="Q2410" s="17" t="str">
        <f>IF(AND(Table4[[#This Row],[Age]]&lt;=28,Table4[[#This Row],[Prefered foot]]="left",Table4[[#This Row],[Value]]&lt;10000000),"candidate","rejected")</f>
        <v>rejected</v>
      </c>
      <c r="R2410" s="17" t="str">
        <f>IF(OR(Table4[[#This Row],[Age]]&lt;=21,Table4[[#This Row],[Rating]]&gt;=85,Table4[[#This Row],[Height (cm)]]&gt;=187),"minimum","")</f>
        <v>minimum</v>
      </c>
    </row>
    <row r="2411" spans="10:18" x14ac:dyDescent="0.25">
      <c r="J2411" t="s">
        <v>2162</v>
      </c>
      <c r="K2411">
        <v>24</v>
      </c>
      <c r="L2411">
        <v>70</v>
      </c>
      <c r="M2411">
        <v>186</v>
      </c>
      <c r="N2411">
        <v>82</v>
      </c>
      <c r="O2411" t="s">
        <v>2816</v>
      </c>
      <c r="P2411" s="16">
        <v>2000000</v>
      </c>
      <c r="Q2411" s="17" t="str">
        <f>IF(AND(Table4[[#This Row],[Age]]&lt;=28,Table4[[#This Row],[Prefered foot]]="left",Table4[[#This Row],[Value]]&lt;10000000),"candidate","rejected")</f>
        <v>rejected</v>
      </c>
      <c r="R2411" s="17" t="str">
        <f>IF(OR(Table4[[#This Row],[Age]]&lt;=21,Table4[[#This Row],[Rating]]&gt;=85,Table4[[#This Row],[Height (cm)]]&gt;=187),"minimum","")</f>
        <v/>
      </c>
    </row>
    <row r="2412" spans="10:18" x14ac:dyDescent="0.25">
      <c r="J2412" t="s">
        <v>2163</v>
      </c>
      <c r="K2412">
        <v>23</v>
      </c>
      <c r="L2412">
        <v>70</v>
      </c>
      <c r="M2412">
        <v>180</v>
      </c>
      <c r="N2412">
        <v>67</v>
      </c>
      <c r="O2412" t="s">
        <v>2816</v>
      </c>
      <c r="P2412" s="16">
        <v>2400000</v>
      </c>
      <c r="Q2412" s="17" t="str">
        <f>IF(AND(Table4[[#This Row],[Age]]&lt;=28,Table4[[#This Row],[Prefered foot]]="left",Table4[[#This Row],[Value]]&lt;10000000),"candidate","rejected")</f>
        <v>rejected</v>
      </c>
      <c r="R2412" s="17" t="str">
        <f>IF(OR(Table4[[#This Row],[Age]]&lt;=21,Table4[[#This Row],[Rating]]&gt;=85,Table4[[#This Row],[Height (cm)]]&gt;=187),"minimum","")</f>
        <v/>
      </c>
    </row>
    <row r="2413" spans="10:18" x14ac:dyDescent="0.25">
      <c r="J2413" t="s">
        <v>1382</v>
      </c>
      <c r="K2413">
        <v>23</v>
      </c>
      <c r="L2413">
        <v>69</v>
      </c>
      <c r="M2413">
        <v>167</v>
      </c>
      <c r="N2413">
        <v>64</v>
      </c>
      <c r="O2413" t="s">
        <v>2817</v>
      </c>
      <c r="P2413" s="16">
        <v>2100000</v>
      </c>
      <c r="Q2413" s="17" t="str">
        <f>IF(AND(Table4[[#This Row],[Age]]&lt;=28,Table4[[#This Row],[Prefered foot]]="left",Table4[[#This Row],[Value]]&lt;10000000),"candidate","rejected")</f>
        <v>candidate</v>
      </c>
      <c r="R2413" s="17" t="str">
        <f>IF(OR(Table4[[#This Row],[Age]]&lt;=21,Table4[[#This Row],[Rating]]&gt;=85,Table4[[#This Row],[Height (cm)]]&gt;=187),"minimum","")</f>
        <v/>
      </c>
    </row>
    <row r="2414" spans="10:18" x14ac:dyDescent="0.25">
      <c r="J2414" t="s">
        <v>2164</v>
      </c>
      <c r="K2414">
        <v>22</v>
      </c>
      <c r="L2414">
        <v>72</v>
      </c>
      <c r="M2414">
        <v>182</v>
      </c>
      <c r="N2414">
        <v>73</v>
      </c>
      <c r="O2414" t="s">
        <v>2816</v>
      </c>
      <c r="P2414" s="16">
        <v>5000000</v>
      </c>
      <c r="Q2414" s="17" t="str">
        <f>IF(AND(Table4[[#This Row],[Age]]&lt;=28,Table4[[#This Row],[Prefered foot]]="left",Table4[[#This Row],[Value]]&lt;10000000),"candidate","rejected")</f>
        <v>rejected</v>
      </c>
      <c r="R2414" s="17" t="str">
        <f>IF(OR(Table4[[#This Row],[Age]]&lt;=21,Table4[[#This Row],[Rating]]&gt;=85,Table4[[#This Row],[Height (cm)]]&gt;=187),"minimum","")</f>
        <v/>
      </c>
    </row>
    <row r="2415" spans="10:18" x14ac:dyDescent="0.25">
      <c r="J2415" t="s">
        <v>2165</v>
      </c>
      <c r="K2415">
        <v>23</v>
      </c>
      <c r="L2415">
        <v>69</v>
      </c>
      <c r="M2415">
        <v>180</v>
      </c>
      <c r="N2415">
        <v>74</v>
      </c>
      <c r="O2415" t="s">
        <v>2817</v>
      </c>
      <c r="P2415" s="16">
        <v>2800000</v>
      </c>
      <c r="Q2415" s="17" t="str">
        <f>IF(AND(Table4[[#This Row],[Age]]&lt;=28,Table4[[#This Row],[Prefered foot]]="left",Table4[[#This Row],[Value]]&lt;10000000),"candidate","rejected")</f>
        <v>candidate</v>
      </c>
      <c r="R2415" s="17" t="str">
        <f>IF(OR(Table4[[#This Row],[Age]]&lt;=21,Table4[[#This Row],[Rating]]&gt;=85,Table4[[#This Row],[Height (cm)]]&gt;=187),"minimum","")</f>
        <v/>
      </c>
    </row>
    <row r="2416" spans="10:18" x14ac:dyDescent="0.25">
      <c r="J2416" t="s">
        <v>1707</v>
      </c>
      <c r="K2416">
        <v>23</v>
      </c>
      <c r="L2416">
        <v>68</v>
      </c>
      <c r="M2416">
        <v>188</v>
      </c>
      <c r="N2416">
        <v>78</v>
      </c>
      <c r="O2416" t="s">
        <v>2816</v>
      </c>
      <c r="P2416" s="16">
        <v>1700000</v>
      </c>
      <c r="Q2416" s="17" t="str">
        <f>IF(AND(Table4[[#This Row],[Age]]&lt;=28,Table4[[#This Row],[Prefered foot]]="left",Table4[[#This Row],[Value]]&lt;10000000),"candidate","rejected")</f>
        <v>rejected</v>
      </c>
      <c r="R2416" s="17" t="str">
        <f>IF(OR(Table4[[#This Row],[Age]]&lt;=21,Table4[[#This Row],[Rating]]&gt;=85,Table4[[#This Row],[Height (cm)]]&gt;=187),"minimum","")</f>
        <v>minimum</v>
      </c>
    </row>
    <row r="2417" spans="10:18" x14ac:dyDescent="0.25">
      <c r="J2417" t="s">
        <v>2166</v>
      </c>
      <c r="K2417">
        <v>23</v>
      </c>
      <c r="L2417">
        <v>70</v>
      </c>
      <c r="M2417">
        <v>206</v>
      </c>
      <c r="N2417">
        <v>85</v>
      </c>
      <c r="O2417" t="s">
        <v>2816</v>
      </c>
      <c r="P2417" s="16">
        <v>2000000</v>
      </c>
      <c r="Q2417" s="17" t="str">
        <f>IF(AND(Table4[[#This Row],[Age]]&lt;=28,Table4[[#This Row],[Prefered foot]]="left",Table4[[#This Row],[Value]]&lt;10000000),"candidate","rejected")</f>
        <v>rejected</v>
      </c>
      <c r="R2417" s="17" t="str">
        <f>IF(OR(Table4[[#This Row],[Age]]&lt;=21,Table4[[#This Row],[Rating]]&gt;=85,Table4[[#This Row],[Height (cm)]]&gt;=187),"minimum","")</f>
        <v>minimum</v>
      </c>
    </row>
    <row r="2418" spans="10:18" x14ac:dyDescent="0.25">
      <c r="J2418" t="s">
        <v>2167</v>
      </c>
      <c r="K2418">
        <v>23</v>
      </c>
      <c r="L2418">
        <v>61</v>
      </c>
      <c r="M2418">
        <v>192</v>
      </c>
      <c r="N2418">
        <v>90</v>
      </c>
      <c r="O2418" t="s">
        <v>2816</v>
      </c>
      <c r="P2418" s="16">
        <v>550000</v>
      </c>
      <c r="Q2418" s="17" t="str">
        <f>IF(AND(Table4[[#This Row],[Age]]&lt;=28,Table4[[#This Row],[Prefered foot]]="left",Table4[[#This Row],[Value]]&lt;10000000),"candidate","rejected")</f>
        <v>rejected</v>
      </c>
      <c r="R2418" s="17" t="str">
        <f>IF(OR(Table4[[#This Row],[Age]]&lt;=21,Table4[[#This Row],[Rating]]&gt;=85,Table4[[#This Row],[Height (cm)]]&gt;=187),"minimum","")</f>
        <v>minimum</v>
      </c>
    </row>
    <row r="2419" spans="10:18" x14ac:dyDescent="0.25">
      <c r="J2419" t="s">
        <v>2168</v>
      </c>
      <c r="K2419">
        <v>23</v>
      </c>
      <c r="L2419">
        <v>67</v>
      </c>
      <c r="M2419">
        <v>182</v>
      </c>
      <c r="N2419">
        <v>73</v>
      </c>
      <c r="O2419" t="s">
        <v>2817</v>
      </c>
      <c r="P2419" s="16">
        <v>1600000</v>
      </c>
      <c r="Q2419" s="17" t="str">
        <f>IF(AND(Table4[[#This Row],[Age]]&lt;=28,Table4[[#This Row],[Prefered foot]]="left",Table4[[#This Row],[Value]]&lt;10000000),"candidate","rejected")</f>
        <v>candidate</v>
      </c>
      <c r="R2419" s="17" t="str">
        <f>IF(OR(Table4[[#This Row],[Age]]&lt;=21,Table4[[#This Row],[Rating]]&gt;=85,Table4[[#This Row],[Height (cm)]]&gt;=187),"minimum","")</f>
        <v/>
      </c>
    </row>
    <row r="2420" spans="10:18" x14ac:dyDescent="0.25">
      <c r="J2420" t="s">
        <v>2169</v>
      </c>
      <c r="K2420">
        <v>22</v>
      </c>
      <c r="L2420">
        <v>65</v>
      </c>
      <c r="M2420">
        <v>178</v>
      </c>
      <c r="N2420">
        <v>74</v>
      </c>
      <c r="O2420" t="s">
        <v>2816</v>
      </c>
      <c r="P2420" s="16">
        <v>1600000</v>
      </c>
      <c r="Q2420" s="17" t="str">
        <f>IF(AND(Table4[[#This Row],[Age]]&lt;=28,Table4[[#This Row],[Prefered foot]]="left",Table4[[#This Row],[Value]]&lt;10000000),"candidate","rejected")</f>
        <v>rejected</v>
      </c>
      <c r="R2420" s="17" t="str">
        <f>IF(OR(Table4[[#This Row],[Age]]&lt;=21,Table4[[#This Row],[Rating]]&gt;=85,Table4[[#This Row],[Height (cm)]]&gt;=187),"minimum","")</f>
        <v/>
      </c>
    </row>
    <row r="2421" spans="10:18" x14ac:dyDescent="0.25">
      <c r="J2421" t="s">
        <v>2170</v>
      </c>
      <c r="K2421">
        <v>25</v>
      </c>
      <c r="L2421">
        <v>66</v>
      </c>
      <c r="M2421">
        <v>179</v>
      </c>
      <c r="N2421">
        <v>78</v>
      </c>
      <c r="O2421" t="s">
        <v>2816</v>
      </c>
      <c r="P2421" s="16">
        <v>1100000</v>
      </c>
      <c r="Q2421" s="17" t="str">
        <f>IF(AND(Table4[[#This Row],[Age]]&lt;=28,Table4[[#This Row],[Prefered foot]]="left",Table4[[#This Row],[Value]]&lt;10000000),"candidate","rejected")</f>
        <v>rejected</v>
      </c>
      <c r="R2421" s="17" t="str">
        <f>IF(OR(Table4[[#This Row],[Age]]&lt;=21,Table4[[#This Row],[Rating]]&gt;=85,Table4[[#This Row],[Height (cm)]]&gt;=187),"minimum","")</f>
        <v/>
      </c>
    </row>
    <row r="2422" spans="10:18" x14ac:dyDescent="0.25">
      <c r="J2422" t="s">
        <v>2171</v>
      </c>
      <c r="K2422">
        <v>23</v>
      </c>
      <c r="L2422">
        <v>73</v>
      </c>
      <c r="M2422">
        <v>191</v>
      </c>
      <c r="N2422">
        <v>82</v>
      </c>
      <c r="O2422" t="s">
        <v>2816</v>
      </c>
      <c r="P2422" s="16">
        <v>4400000</v>
      </c>
      <c r="Q2422" s="17" t="str">
        <f>IF(AND(Table4[[#This Row],[Age]]&lt;=28,Table4[[#This Row],[Prefered foot]]="left",Table4[[#This Row],[Value]]&lt;10000000),"candidate","rejected")</f>
        <v>rejected</v>
      </c>
      <c r="R2422" s="17" t="str">
        <f>IF(OR(Table4[[#This Row],[Age]]&lt;=21,Table4[[#This Row],[Rating]]&gt;=85,Table4[[#This Row],[Height (cm)]]&gt;=187),"minimum","")</f>
        <v>minimum</v>
      </c>
    </row>
    <row r="2423" spans="10:18" x14ac:dyDescent="0.25">
      <c r="J2423" t="s">
        <v>2172</v>
      </c>
      <c r="K2423">
        <v>23</v>
      </c>
      <c r="L2423">
        <v>63</v>
      </c>
      <c r="M2423">
        <v>186</v>
      </c>
      <c r="N2423">
        <v>84</v>
      </c>
      <c r="O2423" t="s">
        <v>2817</v>
      </c>
      <c r="P2423" s="16">
        <v>600000</v>
      </c>
      <c r="Q2423" s="17" t="str">
        <f>IF(AND(Table4[[#This Row],[Age]]&lt;=28,Table4[[#This Row],[Prefered foot]]="left",Table4[[#This Row],[Value]]&lt;10000000),"candidate","rejected")</f>
        <v>candidate</v>
      </c>
      <c r="R2423" s="17" t="str">
        <f>IF(OR(Table4[[#This Row],[Age]]&lt;=21,Table4[[#This Row],[Rating]]&gt;=85,Table4[[#This Row],[Height (cm)]]&gt;=187),"minimum","")</f>
        <v/>
      </c>
    </row>
    <row r="2424" spans="10:18" x14ac:dyDescent="0.25">
      <c r="J2424" t="s">
        <v>2173</v>
      </c>
      <c r="K2424">
        <v>23</v>
      </c>
      <c r="L2424">
        <v>61</v>
      </c>
      <c r="M2424">
        <v>175</v>
      </c>
      <c r="N2424">
        <v>69</v>
      </c>
      <c r="O2424" t="s">
        <v>2816</v>
      </c>
      <c r="P2424" s="16">
        <v>475000</v>
      </c>
      <c r="Q2424" s="17" t="str">
        <f>IF(AND(Table4[[#This Row],[Age]]&lt;=28,Table4[[#This Row],[Prefered foot]]="left",Table4[[#This Row],[Value]]&lt;10000000),"candidate","rejected")</f>
        <v>rejected</v>
      </c>
      <c r="R2424" s="17" t="str">
        <f>IF(OR(Table4[[#This Row],[Age]]&lt;=21,Table4[[#This Row],[Rating]]&gt;=85,Table4[[#This Row],[Height (cm)]]&gt;=187),"minimum","")</f>
        <v/>
      </c>
    </row>
    <row r="2425" spans="10:18" x14ac:dyDescent="0.25">
      <c r="J2425" t="s">
        <v>2174</v>
      </c>
      <c r="K2425">
        <v>26</v>
      </c>
      <c r="L2425">
        <v>69</v>
      </c>
      <c r="M2425">
        <v>196</v>
      </c>
      <c r="N2425">
        <v>94</v>
      </c>
      <c r="O2425" t="s">
        <v>2816</v>
      </c>
      <c r="P2425" s="16">
        <v>1700000</v>
      </c>
      <c r="Q2425" s="17" t="str">
        <f>IF(AND(Table4[[#This Row],[Age]]&lt;=28,Table4[[#This Row],[Prefered foot]]="left",Table4[[#This Row],[Value]]&lt;10000000),"candidate","rejected")</f>
        <v>rejected</v>
      </c>
      <c r="R2425" s="17" t="str">
        <f>IF(OR(Table4[[#This Row],[Age]]&lt;=21,Table4[[#This Row],[Rating]]&gt;=85,Table4[[#This Row],[Height (cm)]]&gt;=187),"minimum","")</f>
        <v>minimum</v>
      </c>
    </row>
    <row r="2426" spans="10:18" x14ac:dyDescent="0.25">
      <c r="J2426" t="s">
        <v>2175</v>
      </c>
      <c r="K2426">
        <v>24</v>
      </c>
      <c r="L2426">
        <v>72</v>
      </c>
      <c r="M2426">
        <v>185</v>
      </c>
      <c r="N2426">
        <v>72</v>
      </c>
      <c r="O2426" t="s">
        <v>2817</v>
      </c>
      <c r="P2426" s="16">
        <v>4400000</v>
      </c>
      <c r="Q2426" s="17" t="str">
        <f>IF(AND(Table4[[#This Row],[Age]]&lt;=28,Table4[[#This Row],[Prefered foot]]="left",Table4[[#This Row],[Value]]&lt;10000000),"candidate","rejected")</f>
        <v>candidate</v>
      </c>
      <c r="R2426" s="17" t="str">
        <f>IF(OR(Table4[[#This Row],[Age]]&lt;=21,Table4[[#This Row],[Rating]]&gt;=85,Table4[[#This Row],[Height (cm)]]&gt;=187),"minimum","")</f>
        <v/>
      </c>
    </row>
    <row r="2427" spans="10:18" x14ac:dyDescent="0.25">
      <c r="J2427" t="s">
        <v>2176</v>
      </c>
      <c r="K2427">
        <v>24</v>
      </c>
      <c r="L2427">
        <v>77</v>
      </c>
      <c r="M2427">
        <v>178</v>
      </c>
      <c r="N2427">
        <v>72</v>
      </c>
      <c r="O2427" t="s">
        <v>2816</v>
      </c>
      <c r="P2427" s="16">
        <v>16000000</v>
      </c>
      <c r="Q2427" s="17" t="str">
        <f>IF(AND(Table4[[#This Row],[Age]]&lt;=28,Table4[[#This Row],[Prefered foot]]="left",Table4[[#This Row],[Value]]&lt;10000000),"candidate","rejected")</f>
        <v>rejected</v>
      </c>
      <c r="R2427" s="17" t="str">
        <f>IF(OR(Table4[[#This Row],[Age]]&lt;=21,Table4[[#This Row],[Rating]]&gt;=85,Table4[[#This Row],[Height (cm)]]&gt;=187),"minimum","")</f>
        <v/>
      </c>
    </row>
    <row r="2428" spans="10:18" x14ac:dyDescent="0.25">
      <c r="J2428" t="s">
        <v>2177</v>
      </c>
      <c r="K2428">
        <v>30</v>
      </c>
      <c r="L2428">
        <v>75</v>
      </c>
      <c r="M2428">
        <v>188</v>
      </c>
      <c r="N2428">
        <v>85</v>
      </c>
      <c r="O2428" t="s">
        <v>2816</v>
      </c>
      <c r="P2428" s="16">
        <v>5500000</v>
      </c>
      <c r="Q2428" s="17" t="str">
        <f>IF(AND(Table4[[#This Row],[Age]]&lt;=28,Table4[[#This Row],[Prefered foot]]="left",Table4[[#This Row],[Value]]&lt;10000000),"candidate","rejected")</f>
        <v>rejected</v>
      </c>
      <c r="R2428" s="17" t="str">
        <f>IF(OR(Table4[[#This Row],[Age]]&lt;=21,Table4[[#This Row],[Rating]]&gt;=85,Table4[[#This Row],[Height (cm)]]&gt;=187),"minimum","")</f>
        <v>minimum</v>
      </c>
    </row>
    <row r="2429" spans="10:18" x14ac:dyDescent="0.25">
      <c r="J2429" t="s">
        <v>2178</v>
      </c>
      <c r="K2429">
        <v>23</v>
      </c>
      <c r="L2429">
        <v>70</v>
      </c>
      <c r="M2429">
        <v>188</v>
      </c>
      <c r="N2429">
        <v>81</v>
      </c>
      <c r="O2429" t="s">
        <v>2816</v>
      </c>
      <c r="P2429" s="16">
        <v>3000000</v>
      </c>
      <c r="Q2429" s="17" t="str">
        <f>IF(AND(Table4[[#This Row],[Age]]&lt;=28,Table4[[#This Row],[Prefered foot]]="left",Table4[[#This Row],[Value]]&lt;10000000),"candidate","rejected")</f>
        <v>rejected</v>
      </c>
      <c r="R2429" s="17" t="str">
        <f>IF(OR(Table4[[#This Row],[Age]]&lt;=21,Table4[[#This Row],[Rating]]&gt;=85,Table4[[#This Row],[Height (cm)]]&gt;=187),"minimum","")</f>
        <v>minimum</v>
      </c>
    </row>
    <row r="2430" spans="10:18" x14ac:dyDescent="0.25">
      <c r="J2430" t="s">
        <v>2179</v>
      </c>
      <c r="K2430">
        <v>25</v>
      </c>
      <c r="L2430">
        <v>76</v>
      </c>
      <c r="M2430">
        <v>177</v>
      </c>
      <c r="N2430">
        <v>69</v>
      </c>
      <c r="O2430" t="s">
        <v>2816</v>
      </c>
      <c r="P2430" s="16">
        <v>10000000</v>
      </c>
      <c r="Q2430" s="17" t="str">
        <f>IF(AND(Table4[[#This Row],[Age]]&lt;=28,Table4[[#This Row],[Prefered foot]]="left",Table4[[#This Row],[Value]]&lt;10000000),"candidate","rejected")</f>
        <v>rejected</v>
      </c>
      <c r="R2430" s="17" t="str">
        <f>IF(OR(Table4[[#This Row],[Age]]&lt;=21,Table4[[#This Row],[Rating]]&gt;=85,Table4[[#This Row],[Height (cm)]]&gt;=187),"minimum","")</f>
        <v/>
      </c>
    </row>
    <row r="2431" spans="10:18" x14ac:dyDescent="0.25">
      <c r="J2431" t="s">
        <v>2180</v>
      </c>
      <c r="K2431">
        <v>21</v>
      </c>
      <c r="L2431">
        <v>62</v>
      </c>
      <c r="M2431">
        <v>178</v>
      </c>
      <c r="N2431">
        <v>67</v>
      </c>
      <c r="O2431" t="s">
        <v>2816</v>
      </c>
      <c r="P2431" s="16">
        <v>900000</v>
      </c>
      <c r="Q2431" s="17" t="str">
        <f>IF(AND(Table4[[#This Row],[Age]]&lt;=28,Table4[[#This Row],[Prefered foot]]="left",Table4[[#This Row],[Value]]&lt;10000000),"candidate","rejected")</f>
        <v>rejected</v>
      </c>
      <c r="R2431" s="17" t="str">
        <f>IF(OR(Table4[[#This Row],[Age]]&lt;=21,Table4[[#This Row],[Rating]]&gt;=85,Table4[[#This Row],[Height (cm)]]&gt;=187),"minimum","")</f>
        <v>minimum</v>
      </c>
    </row>
    <row r="2432" spans="10:18" x14ac:dyDescent="0.25">
      <c r="J2432" t="s">
        <v>2181</v>
      </c>
      <c r="K2432">
        <v>23</v>
      </c>
      <c r="L2432">
        <v>71</v>
      </c>
      <c r="M2432">
        <v>183</v>
      </c>
      <c r="N2432">
        <v>73</v>
      </c>
      <c r="O2432" t="s">
        <v>2817</v>
      </c>
      <c r="P2432" s="16">
        <v>3600000</v>
      </c>
      <c r="Q2432" s="17" t="str">
        <f>IF(AND(Table4[[#This Row],[Age]]&lt;=28,Table4[[#This Row],[Prefered foot]]="left",Table4[[#This Row],[Value]]&lt;10000000),"candidate","rejected")</f>
        <v>candidate</v>
      </c>
      <c r="R2432" s="17" t="str">
        <f>IF(OR(Table4[[#This Row],[Age]]&lt;=21,Table4[[#This Row],[Rating]]&gt;=85,Table4[[#This Row],[Height (cm)]]&gt;=187),"minimum","")</f>
        <v/>
      </c>
    </row>
    <row r="2433" spans="10:18" x14ac:dyDescent="0.25">
      <c r="J2433" t="s">
        <v>2182</v>
      </c>
      <c r="K2433">
        <v>25</v>
      </c>
      <c r="L2433">
        <v>75</v>
      </c>
      <c r="M2433">
        <v>168</v>
      </c>
      <c r="N2433">
        <v>70</v>
      </c>
      <c r="O2433" t="s">
        <v>2817</v>
      </c>
      <c r="P2433" s="16">
        <v>7500000</v>
      </c>
      <c r="Q2433" s="17" t="str">
        <f>IF(AND(Table4[[#This Row],[Age]]&lt;=28,Table4[[#This Row],[Prefered foot]]="left",Table4[[#This Row],[Value]]&lt;10000000),"candidate","rejected")</f>
        <v>candidate</v>
      </c>
      <c r="R2433" s="17" t="str">
        <f>IF(OR(Table4[[#This Row],[Age]]&lt;=21,Table4[[#This Row],[Rating]]&gt;=85,Table4[[#This Row],[Height (cm)]]&gt;=187),"minimum","")</f>
        <v/>
      </c>
    </row>
    <row r="2434" spans="10:18" x14ac:dyDescent="0.25">
      <c r="J2434" t="s">
        <v>1390</v>
      </c>
      <c r="K2434">
        <v>24</v>
      </c>
      <c r="L2434">
        <v>76</v>
      </c>
      <c r="M2434">
        <v>191</v>
      </c>
      <c r="N2434">
        <v>85</v>
      </c>
      <c r="O2434" t="s">
        <v>2817</v>
      </c>
      <c r="P2434" s="16">
        <v>10000000</v>
      </c>
      <c r="Q2434" s="17" t="str">
        <f>IF(AND(Table4[[#This Row],[Age]]&lt;=28,Table4[[#This Row],[Prefered foot]]="left",Table4[[#This Row],[Value]]&lt;10000000),"candidate","rejected")</f>
        <v>rejected</v>
      </c>
      <c r="R2434" s="17" t="str">
        <f>IF(OR(Table4[[#This Row],[Age]]&lt;=21,Table4[[#This Row],[Rating]]&gt;=85,Table4[[#This Row],[Height (cm)]]&gt;=187),"minimum","")</f>
        <v>minimum</v>
      </c>
    </row>
    <row r="2435" spans="10:18" x14ac:dyDescent="0.25">
      <c r="J2435" t="s">
        <v>2183</v>
      </c>
      <c r="K2435">
        <v>23</v>
      </c>
      <c r="L2435">
        <v>70</v>
      </c>
      <c r="M2435">
        <v>182</v>
      </c>
      <c r="N2435">
        <v>72</v>
      </c>
      <c r="O2435" t="s">
        <v>2816</v>
      </c>
      <c r="P2435" s="16">
        <v>3300000</v>
      </c>
      <c r="Q2435" s="17" t="str">
        <f>IF(AND(Table4[[#This Row],[Age]]&lt;=28,Table4[[#This Row],[Prefered foot]]="left",Table4[[#This Row],[Value]]&lt;10000000),"candidate","rejected")</f>
        <v>rejected</v>
      </c>
      <c r="R2435" s="17" t="str">
        <f>IF(OR(Table4[[#This Row],[Age]]&lt;=21,Table4[[#This Row],[Rating]]&gt;=85,Table4[[#This Row],[Height (cm)]]&gt;=187),"minimum","")</f>
        <v/>
      </c>
    </row>
    <row r="2436" spans="10:18" x14ac:dyDescent="0.25">
      <c r="J2436" t="s">
        <v>2184</v>
      </c>
      <c r="K2436">
        <v>25</v>
      </c>
      <c r="L2436">
        <v>76</v>
      </c>
      <c r="M2436">
        <v>185</v>
      </c>
      <c r="N2436">
        <v>74</v>
      </c>
      <c r="O2436" t="s">
        <v>2816</v>
      </c>
      <c r="P2436" s="16">
        <v>10000000</v>
      </c>
      <c r="Q2436" s="17" t="str">
        <f>IF(AND(Table4[[#This Row],[Age]]&lt;=28,Table4[[#This Row],[Prefered foot]]="left",Table4[[#This Row],[Value]]&lt;10000000),"candidate","rejected")</f>
        <v>rejected</v>
      </c>
      <c r="R2436" s="17" t="str">
        <f>IF(OR(Table4[[#This Row],[Age]]&lt;=21,Table4[[#This Row],[Rating]]&gt;=85,Table4[[#This Row],[Height (cm)]]&gt;=187),"minimum","")</f>
        <v/>
      </c>
    </row>
    <row r="2437" spans="10:18" x14ac:dyDescent="0.25">
      <c r="J2437" t="s">
        <v>2185</v>
      </c>
      <c r="K2437">
        <v>24</v>
      </c>
      <c r="L2437">
        <v>66</v>
      </c>
      <c r="M2437">
        <v>179</v>
      </c>
      <c r="N2437">
        <v>70</v>
      </c>
      <c r="O2437" t="s">
        <v>2816</v>
      </c>
      <c r="P2437" s="16">
        <v>1200000</v>
      </c>
      <c r="Q2437" s="17" t="str">
        <f>IF(AND(Table4[[#This Row],[Age]]&lt;=28,Table4[[#This Row],[Prefered foot]]="left",Table4[[#This Row],[Value]]&lt;10000000),"candidate","rejected")</f>
        <v>rejected</v>
      </c>
      <c r="R2437" s="17" t="str">
        <f>IF(OR(Table4[[#This Row],[Age]]&lt;=21,Table4[[#This Row],[Rating]]&gt;=85,Table4[[#This Row],[Height (cm)]]&gt;=187),"minimum","")</f>
        <v/>
      </c>
    </row>
    <row r="2438" spans="10:18" x14ac:dyDescent="0.25">
      <c r="J2438" t="s">
        <v>2186</v>
      </c>
      <c r="K2438">
        <v>21</v>
      </c>
      <c r="L2438">
        <v>67</v>
      </c>
      <c r="M2438">
        <v>175</v>
      </c>
      <c r="N2438">
        <v>71</v>
      </c>
      <c r="O2438" t="s">
        <v>2816</v>
      </c>
      <c r="P2438" s="16">
        <v>2300000</v>
      </c>
      <c r="Q2438" s="17" t="str">
        <f>IF(AND(Table4[[#This Row],[Age]]&lt;=28,Table4[[#This Row],[Prefered foot]]="left",Table4[[#This Row],[Value]]&lt;10000000),"candidate","rejected")</f>
        <v>rejected</v>
      </c>
      <c r="R2438" s="17" t="str">
        <f>IF(OR(Table4[[#This Row],[Age]]&lt;=21,Table4[[#This Row],[Rating]]&gt;=85,Table4[[#This Row],[Height (cm)]]&gt;=187),"minimum","")</f>
        <v>minimum</v>
      </c>
    </row>
    <row r="2439" spans="10:18" x14ac:dyDescent="0.25">
      <c r="J2439" t="s">
        <v>2187</v>
      </c>
      <c r="K2439">
        <v>23</v>
      </c>
      <c r="L2439">
        <v>75</v>
      </c>
      <c r="M2439">
        <v>169</v>
      </c>
      <c r="N2439">
        <v>68</v>
      </c>
      <c r="O2439" t="s">
        <v>2816</v>
      </c>
      <c r="P2439" s="16">
        <v>10500000</v>
      </c>
      <c r="Q2439" s="17" t="str">
        <f>IF(AND(Table4[[#This Row],[Age]]&lt;=28,Table4[[#This Row],[Prefered foot]]="left",Table4[[#This Row],[Value]]&lt;10000000),"candidate","rejected")</f>
        <v>rejected</v>
      </c>
      <c r="R2439" s="17" t="str">
        <f>IF(OR(Table4[[#This Row],[Age]]&lt;=21,Table4[[#This Row],[Rating]]&gt;=85,Table4[[#This Row],[Height (cm)]]&gt;=187),"minimum","")</f>
        <v/>
      </c>
    </row>
    <row r="2440" spans="10:18" x14ac:dyDescent="0.25">
      <c r="J2440" t="s">
        <v>2188</v>
      </c>
      <c r="K2440">
        <v>20</v>
      </c>
      <c r="L2440">
        <v>72</v>
      </c>
      <c r="M2440">
        <v>189</v>
      </c>
      <c r="N2440">
        <v>73</v>
      </c>
      <c r="O2440" t="s">
        <v>2816</v>
      </c>
      <c r="P2440" s="16">
        <v>2900000</v>
      </c>
      <c r="Q2440" s="17" t="str">
        <f>IF(AND(Table4[[#This Row],[Age]]&lt;=28,Table4[[#This Row],[Prefered foot]]="left",Table4[[#This Row],[Value]]&lt;10000000),"candidate","rejected")</f>
        <v>rejected</v>
      </c>
      <c r="R2440" s="17" t="str">
        <f>IF(OR(Table4[[#This Row],[Age]]&lt;=21,Table4[[#This Row],[Rating]]&gt;=85,Table4[[#This Row],[Height (cm)]]&gt;=187),"minimum","")</f>
        <v>minimum</v>
      </c>
    </row>
    <row r="2441" spans="10:18" x14ac:dyDescent="0.25">
      <c r="J2441" t="s">
        <v>2189</v>
      </c>
      <c r="K2441">
        <v>21</v>
      </c>
      <c r="L2441">
        <v>70</v>
      </c>
      <c r="M2441">
        <v>178</v>
      </c>
      <c r="N2441">
        <v>71</v>
      </c>
      <c r="O2441" t="s">
        <v>2817</v>
      </c>
      <c r="P2441" s="16">
        <v>3900000</v>
      </c>
      <c r="Q2441" s="17" t="str">
        <f>IF(AND(Table4[[#This Row],[Age]]&lt;=28,Table4[[#This Row],[Prefered foot]]="left",Table4[[#This Row],[Value]]&lt;10000000),"candidate","rejected")</f>
        <v>candidate</v>
      </c>
      <c r="R2441" s="17" t="str">
        <f>IF(OR(Table4[[#This Row],[Age]]&lt;=21,Table4[[#This Row],[Rating]]&gt;=85,Table4[[#This Row],[Height (cm)]]&gt;=187),"minimum","")</f>
        <v>minimum</v>
      </c>
    </row>
    <row r="2442" spans="10:18" x14ac:dyDescent="0.25">
      <c r="J2442" t="s">
        <v>2190</v>
      </c>
      <c r="K2442">
        <v>21</v>
      </c>
      <c r="L2442">
        <v>62</v>
      </c>
      <c r="M2442">
        <v>178</v>
      </c>
      <c r="N2442">
        <v>66</v>
      </c>
      <c r="O2442" t="s">
        <v>2817</v>
      </c>
      <c r="P2442" s="16">
        <v>850000</v>
      </c>
      <c r="Q2442" s="17" t="str">
        <f>IF(AND(Table4[[#This Row],[Age]]&lt;=28,Table4[[#This Row],[Prefered foot]]="left",Table4[[#This Row],[Value]]&lt;10000000),"candidate","rejected")</f>
        <v>candidate</v>
      </c>
      <c r="R2442" s="17" t="str">
        <f>IF(OR(Table4[[#This Row],[Age]]&lt;=21,Table4[[#This Row],[Rating]]&gt;=85,Table4[[#This Row],[Height (cm)]]&gt;=187),"minimum","")</f>
        <v>minimum</v>
      </c>
    </row>
    <row r="2443" spans="10:18" x14ac:dyDescent="0.25">
      <c r="J2443" t="s">
        <v>2191</v>
      </c>
      <c r="K2443">
        <v>20</v>
      </c>
      <c r="L2443">
        <v>60</v>
      </c>
      <c r="M2443">
        <v>168</v>
      </c>
      <c r="N2443">
        <v>62</v>
      </c>
      <c r="O2443" t="s">
        <v>2816</v>
      </c>
      <c r="P2443" s="16">
        <v>525000</v>
      </c>
      <c r="Q2443" s="17" t="str">
        <f>IF(AND(Table4[[#This Row],[Age]]&lt;=28,Table4[[#This Row],[Prefered foot]]="left",Table4[[#This Row],[Value]]&lt;10000000),"candidate","rejected")</f>
        <v>rejected</v>
      </c>
      <c r="R2443" s="17" t="str">
        <f>IF(OR(Table4[[#This Row],[Age]]&lt;=21,Table4[[#This Row],[Rating]]&gt;=85,Table4[[#This Row],[Height (cm)]]&gt;=187),"minimum","")</f>
        <v>minimum</v>
      </c>
    </row>
    <row r="2444" spans="10:18" x14ac:dyDescent="0.25">
      <c r="J2444" t="s">
        <v>2192</v>
      </c>
      <c r="K2444">
        <v>22</v>
      </c>
      <c r="L2444">
        <v>75</v>
      </c>
      <c r="M2444">
        <v>175</v>
      </c>
      <c r="N2444">
        <v>67</v>
      </c>
      <c r="O2444" t="s">
        <v>2816</v>
      </c>
      <c r="P2444" s="16">
        <v>12500000</v>
      </c>
      <c r="Q2444" s="17" t="str">
        <f>IF(AND(Table4[[#This Row],[Age]]&lt;=28,Table4[[#This Row],[Prefered foot]]="left",Table4[[#This Row],[Value]]&lt;10000000),"candidate","rejected")</f>
        <v>rejected</v>
      </c>
      <c r="R2444" s="17" t="str">
        <f>IF(OR(Table4[[#This Row],[Age]]&lt;=21,Table4[[#This Row],[Rating]]&gt;=85,Table4[[#This Row],[Height (cm)]]&gt;=187),"minimum","")</f>
        <v/>
      </c>
    </row>
    <row r="2445" spans="10:18" x14ac:dyDescent="0.25">
      <c r="J2445" t="s">
        <v>2193</v>
      </c>
      <c r="K2445">
        <v>21</v>
      </c>
      <c r="L2445">
        <v>67</v>
      </c>
      <c r="M2445">
        <v>173</v>
      </c>
      <c r="N2445">
        <v>75</v>
      </c>
      <c r="O2445" t="s">
        <v>2816</v>
      </c>
      <c r="P2445" s="16">
        <v>2300000</v>
      </c>
      <c r="Q2445" s="17" t="str">
        <f>IF(AND(Table4[[#This Row],[Age]]&lt;=28,Table4[[#This Row],[Prefered foot]]="left",Table4[[#This Row],[Value]]&lt;10000000),"candidate","rejected")</f>
        <v>rejected</v>
      </c>
      <c r="R2445" s="17" t="str">
        <f>IF(OR(Table4[[#This Row],[Age]]&lt;=21,Table4[[#This Row],[Rating]]&gt;=85,Table4[[#This Row],[Height (cm)]]&gt;=187),"minimum","")</f>
        <v>minimum</v>
      </c>
    </row>
    <row r="2446" spans="10:18" x14ac:dyDescent="0.25">
      <c r="J2446" t="s">
        <v>2194</v>
      </c>
      <c r="K2446">
        <v>21</v>
      </c>
      <c r="L2446">
        <v>66</v>
      </c>
      <c r="M2446">
        <v>198</v>
      </c>
      <c r="N2446">
        <v>90</v>
      </c>
      <c r="O2446" t="s">
        <v>2816</v>
      </c>
      <c r="P2446" s="16">
        <v>1400000</v>
      </c>
      <c r="Q2446" s="17" t="str">
        <f>IF(AND(Table4[[#This Row],[Age]]&lt;=28,Table4[[#This Row],[Prefered foot]]="left",Table4[[#This Row],[Value]]&lt;10000000),"candidate","rejected")</f>
        <v>rejected</v>
      </c>
      <c r="R2446" s="17" t="str">
        <f>IF(OR(Table4[[#This Row],[Age]]&lt;=21,Table4[[#This Row],[Rating]]&gt;=85,Table4[[#This Row],[Height (cm)]]&gt;=187),"minimum","")</f>
        <v>minimum</v>
      </c>
    </row>
    <row r="2447" spans="10:18" x14ac:dyDescent="0.25">
      <c r="J2447" t="s">
        <v>2195</v>
      </c>
      <c r="K2447">
        <v>23</v>
      </c>
      <c r="L2447">
        <v>71</v>
      </c>
      <c r="M2447">
        <v>185</v>
      </c>
      <c r="N2447">
        <v>81</v>
      </c>
      <c r="O2447" t="s">
        <v>2816</v>
      </c>
      <c r="P2447" s="16">
        <v>2600000</v>
      </c>
      <c r="Q2447" s="17" t="str">
        <f>IF(AND(Table4[[#This Row],[Age]]&lt;=28,Table4[[#This Row],[Prefered foot]]="left",Table4[[#This Row],[Value]]&lt;10000000),"candidate","rejected")</f>
        <v>rejected</v>
      </c>
      <c r="R2447" s="17" t="str">
        <f>IF(OR(Table4[[#This Row],[Age]]&lt;=21,Table4[[#This Row],[Rating]]&gt;=85,Table4[[#This Row],[Height (cm)]]&gt;=187),"minimum","")</f>
        <v/>
      </c>
    </row>
    <row r="2448" spans="10:18" x14ac:dyDescent="0.25">
      <c r="J2448" t="s">
        <v>1718</v>
      </c>
      <c r="K2448">
        <v>25</v>
      </c>
      <c r="L2448">
        <v>74</v>
      </c>
      <c r="M2448">
        <v>173</v>
      </c>
      <c r="N2448">
        <v>68</v>
      </c>
      <c r="O2448" t="s">
        <v>2816</v>
      </c>
      <c r="P2448" s="16">
        <v>5000000</v>
      </c>
      <c r="Q2448" s="17" t="str">
        <f>IF(AND(Table4[[#This Row],[Age]]&lt;=28,Table4[[#This Row],[Prefered foot]]="left",Table4[[#This Row],[Value]]&lt;10000000),"candidate","rejected")</f>
        <v>rejected</v>
      </c>
      <c r="R2448" s="17" t="str">
        <f>IF(OR(Table4[[#This Row],[Age]]&lt;=21,Table4[[#This Row],[Rating]]&gt;=85,Table4[[#This Row],[Height (cm)]]&gt;=187),"minimum","")</f>
        <v/>
      </c>
    </row>
    <row r="2449" spans="10:18" x14ac:dyDescent="0.25">
      <c r="J2449" t="s">
        <v>2196</v>
      </c>
      <c r="K2449">
        <v>24</v>
      </c>
      <c r="L2449">
        <v>76</v>
      </c>
      <c r="M2449">
        <v>180</v>
      </c>
      <c r="N2449">
        <v>70</v>
      </c>
      <c r="O2449" t="s">
        <v>2816</v>
      </c>
      <c r="P2449" s="16">
        <v>11500000</v>
      </c>
      <c r="Q2449" s="17" t="str">
        <f>IF(AND(Table4[[#This Row],[Age]]&lt;=28,Table4[[#This Row],[Prefered foot]]="left",Table4[[#This Row],[Value]]&lt;10000000),"candidate","rejected")</f>
        <v>rejected</v>
      </c>
      <c r="R2449" s="17" t="str">
        <f>IF(OR(Table4[[#This Row],[Age]]&lt;=21,Table4[[#This Row],[Rating]]&gt;=85,Table4[[#This Row],[Height (cm)]]&gt;=187),"minimum","")</f>
        <v/>
      </c>
    </row>
    <row r="2450" spans="10:18" x14ac:dyDescent="0.25">
      <c r="J2450" t="s">
        <v>2197</v>
      </c>
      <c r="K2450">
        <v>26</v>
      </c>
      <c r="L2450">
        <v>72</v>
      </c>
      <c r="M2450">
        <v>178</v>
      </c>
      <c r="N2450">
        <v>77</v>
      </c>
      <c r="O2450" t="s">
        <v>2816</v>
      </c>
      <c r="P2450" s="16">
        <v>2800000</v>
      </c>
      <c r="Q2450" s="17" t="str">
        <f>IF(AND(Table4[[#This Row],[Age]]&lt;=28,Table4[[#This Row],[Prefered foot]]="left",Table4[[#This Row],[Value]]&lt;10000000),"candidate","rejected")</f>
        <v>rejected</v>
      </c>
      <c r="R2450" s="17" t="str">
        <f>IF(OR(Table4[[#This Row],[Age]]&lt;=21,Table4[[#This Row],[Rating]]&gt;=85,Table4[[#This Row],[Height (cm)]]&gt;=187),"minimum","")</f>
        <v/>
      </c>
    </row>
    <row r="2451" spans="10:18" x14ac:dyDescent="0.25">
      <c r="J2451" t="s">
        <v>2198</v>
      </c>
      <c r="K2451">
        <v>25</v>
      </c>
      <c r="L2451">
        <v>81</v>
      </c>
      <c r="M2451">
        <v>192</v>
      </c>
      <c r="N2451">
        <v>82</v>
      </c>
      <c r="O2451" t="s">
        <v>2816</v>
      </c>
      <c r="P2451" s="16">
        <v>26500000</v>
      </c>
      <c r="Q2451" s="17" t="str">
        <f>IF(AND(Table4[[#This Row],[Age]]&lt;=28,Table4[[#This Row],[Prefered foot]]="left",Table4[[#This Row],[Value]]&lt;10000000),"candidate","rejected")</f>
        <v>rejected</v>
      </c>
      <c r="R2451" s="17" t="str">
        <f>IF(OR(Table4[[#This Row],[Age]]&lt;=21,Table4[[#This Row],[Rating]]&gt;=85,Table4[[#This Row],[Height (cm)]]&gt;=187),"minimum","")</f>
        <v>minimum</v>
      </c>
    </row>
    <row r="2452" spans="10:18" x14ac:dyDescent="0.25">
      <c r="J2452" t="s">
        <v>2199</v>
      </c>
      <c r="K2452">
        <v>22</v>
      </c>
      <c r="L2452">
        <v>69</v>
      </c>
      <c r="M2452">
        <v>180</v>
      </c>
      <c r="N2452">
        <v>73</v>
      </c>
      <c r="O2452" t="s">
        <v>2817</v>
      </c>
      <c r="P2452" s="16">
        <v>3000000</v>
      </c>
      <c r="Q2452" s="17" t="str">
        <f>IF(AND(Table4[[#This Row],[Age]]&lt;=28,Table4[[#This Row],[Prefered foot]]="left",Table4[[#This Row],[Value]]&lt;10000000),"candidate","rejected")</f>
        <v>candidate</v>
      </c>
      <c r="R2452" s="17" t="str">
        <f>IF(OR(Table4[[#This Row],[Age]]&lt;=21,Table4[[#This Row],[Rating]]&gt;=85,Table4[[#This Row],[Height (cm)]]&gt;=187),"minimum","")</f>
        <v/>
      </c>
    </row>
    <row r="2453" spans="10:18" x14ac:dyDescent="0.25">
      <c r="J2453" t="s">
        <v>1720</v>
      </c>
      <c r="K2453">
        <v>21</v>
      </c>
      <c r="L2453">
        <v>66</v>
      </c>
      <c r="M2453">
        <v>196</v>
      </c>
      <c r="N2453">
        <v>84</v>
      </c>
      <c r="O2453" t="s">
        <v>2816</v>
      </c>
      <c r="P2453" s="16">
        <v>1700000</v>
      </c>
      <c r="Q2453" s="17" t="str">
        <f>IF(AND(Table4[[#This Row],[Age]]&lt;=28,Table4[[#This Row],[Prefered foot]]="left",Table4[[#This Row],[Value]]&lt;10000000),"candidate","rejected")</f>
        <v>rejected</v>
      </c>
      <c r="R2453" s="17" t="str">
        <f>IF(OR(Table4[[#This Row],[Age]]&lt;=21,Table4[[#This Row],[Rating]]&gt;=85,Table4[[#This Row],[Height (cm)]]&gt;=187),"minimum","")</f>
        <v>minimum</v>
      </c>
    </row>
    <row r="2454" spans="10:18" x14ac:dyDescent="0.25">
      <c r="J2454" t="s">
        <v>2200</v>
      </c>
      <c r="K2454">
        <v>23</v>
      </c>
      <c r="L2454">
        <v>66</v>
      </c>
      <c r="M2454">
        <v>201</v>
      </c>
      <c r="N2454">
        <v>85</v>
      </c>
      <c r="O2454" t="s">
        <v>2816</v>
      </c>
      <c r="P2454" s="16">
        <v>0</v>
      </c>
      <c r="Q2454" s="17" t="str">
        <f>IF(AND(Table4[[#This Row],[Age]]&lt;=28,Table4[[#This Row],[Prefered foot]]="left",Table4[[#This Row],[Value]]&lt;10000000),"candidate","rejected")</f>
        <v>rejected</v>
      </c>
      <c r="R2454" s="17" t="str">
        <f>IF(OR(Table4[[#This Row],[Age]]&lt;=21,Table4[[#This Row],[Rating]]&gt;=85,Table4[[#This Row],[Height (cm)]]&gt;=187),"minimum","")</f>
        <v>minimum</v>
      </c>
    </row>
    <row r="2455" spans="10:18" x14ac:dyDescent="0.25">
      <c r="J2455" t="s">
        <v>2201</v>
      </c>
      <c r="K2455">
        <v>25</v>
      </c>
      <c r="L2455">
        <v>74</v>
      </c>
      <c r="M2455">
        <v>175</v>
      </c>
      <c r="N2455">
        <v>68</v>
      </c>
      <c r="O2455" t="s">
        <v>2817</v>
      </c>
      <c r="P2455" s="16">
        <v>5000000</v>
      </c>
      <c r="Q2455" s="17" t="str">
        <f>IF(AND(Table4[[#This Row],[Age]]&lt;=28,Table4[[#This Row],[Prefered foot]]="left",Table4[[#This Row],[Value]]&lt;10000000),"candidate","rejected")</f>
        <v>candidate</v>
      </c>
      <c r="R2455" s="17" t="str">
        <f>IF(OR(Table4[[#This Row],[Age]]&lt;=21,Table4[[#This Row],[Rating]]&gt;=85,Table4[[#This Row],[Height (cm)]]&gt;=187),"minimum","")</f>
        <v/>
      </c>
    </row>
    <row r="2456" spans="10:18" x14ac:dyDescent="0.25">
      <c r="J2456" t="s">
        <v>1722</v>
      </c>
      <c r="K2456">
        <v>22</v>
      </c>
      <c r="L2456">
        <v>68</v>
      </c>
      <c r="M2456">
        <v>186</v>
      </c>
      <c r="N2456">
        <v>81</v>
      </c>
      <c r="O2456" t="s">
        <v>2816</v>
      </c>
      <c r="P2456" s="16">
        <v>2600000</v>
      </c>
      <c r="Q2456" s="17" t="str">
        <f>IF(AND(Table4[[#This Row],[Age]]&lt;=28,Table4[[#This Row],[Prefered foot]]="left",Table4[[#This Row],[Value]]&lt;10000000),"candidate","rejected")</f>
        <v>rejected</v>
      </c>
      <c r="R2456" s="17" t="str">
        <f>IF(OR(Table4[[#This Row],[Age]]&lt;=21,Table4[[#This Row],[Rating]]&gt;=85,Table4[[#This Row],[Height (cm)]]&gt;=187),"minimum","")</f>
        <v/>
      </c>
    </row>
    <row r="2457" spans="10:18" x14ac:dyDescent="0.25">
      <c r="J2457" t="s">
        <v>2202</v>
      </c>
      <c r="K2457">
        <v>23</v>
      </c>
      <c r="L2457">
        <v>72</v>
      </c>
      <c r="M2457">
        <v>175</v>
      </c>
      <c r="N2457">
        <v>70</v>
      </c>
      <c r="O2457" t="s">
        <v>2816</v>
      </c>
      <c r="P2457" s="16">
        <v>5000000</v>
      </c>
      <c r="Q2457" s="17" t="str">
        <f>IF(AND(Table4[[#This Row],[Age]]&lt;=28,Table4[[#This Row],[Prefered foot]]="left",Table4[[#This Row],[Value]]&lt;10000000),"candidate","rejected")</f>
        <v>rejected</v>
      </c>
      <c r="R2457" s="17" t="str">
        <f>IF(OR(Table4[[#This Row],[Age]]&lt;=21,Table4[[#This Row],[Rating]]&gt;=85,Table4[[#This Row],[Height (cm)]]&gt;=187),"minimum","")</f>
        <v/>
      </c>
    </row>
    <row r="2458" spans="10:18" x14ac:dyDescent="0.25">
      <c r="J2458" t="s">
        <v>2203</v>
      </c>
      <c r="K2458">
        <v>22</v>
      </c>
      <c r="L2458">
        <v>75</v>
      </c>
      <c r="M2458">
        <v>190</v>
      </c>
      <c r="N2458">
        <v>86</v>
      </c>
      <c r="O2458" t="s">
        <v>2816</v>
      </c>
      <c r="P2458" s="16">
        <v>8500000</v>
      </c>
      <c r="Q2458" s="17" t="str">
        <f>IF(AND(Table4[[#This Row],[Age]]&lt;=28,Table4[[#This Row],[Prefered foot]]="left",Table4[[#This Row],[Value]]&lt;10000000),"candidate","rejected")</f>
        <v>rejected</v>
      </c>
      <c r="R2458" s="17" t="str">
        <f>IF(OR(Table4[[#This Row],[Age]]&lt;=21,Table4[[#This Row],[Rating]]&gt;=85,Table4[[#This Row],[Height (cm)]]&gt;=187),"minimum","")</f>
        <v>minimum</v>
      </c>
    </row>
    <row r="2459" spans="10:18" x14ac:dyDescent="0.25">
      <c r="J2459" t="s">
        <v>2204</v>
      </c>
      <c r="K2459">
        <v>25</v>
      </c>
      <c r="L2459">
        <v>72</v>
      </c>
      <c r="M2459">
        <v>182</v>
      </c>
      <c r="N2459">
        <v>68</v>
      </c>
      <c r="O2459" t="s">
        <v>2816</v>
      </c>
      <c r="P2459" s="16">
        <v>2600000</v>
      </c>
      <c r="Q2459" s="17" t="str">
        <f>IF(AND(Table4[[#This Row],[Age]]&lt;=28,Table4[[#This Row],[Prefered foot]]="left",Table4[[#This Row],[Value]]&lt;10000000),"candidate","rejected")</f>
        <v>rejected</v>
      </c>
      <c r="R2459" s="17" t="str">
        <f>IF(OR(Table4[[#This Row],[Age]]&lt;=21,Table4[[#This Row],[Rating]]&gt;=85,Table4[[#This Row],[Height (cm)]]&gt;=187),"minimum","")</f>
        <v/>
      </c>
    </row>
    <row r="2460" spans="10:18" x14ac:dyDescent="0.25">
      <c r="J2460" t="s">
        <v>2205</v>
      </c>
      <c r="K2460">
        <v>22</v>
      </c>
      <c r="L2460">
        <v>77</v>
      </c>
      <c r="M2460">
        <v>175</v>
      </c>
      <c r="N2460">
        <v>67</v>
      </c>
      <c r="O2460" t="s">
        <v>2816</v>
      </c>
      <c r="P2460" s="16">
        <v>11000000</v>
      </c>
      <c r="Q2460" s="17" t="str">
        <f>IF(AND(Table4[[#This Row],[Age]]&lt;=28,Table4[[#This Row],[Prefered foot]]="left",Table4[[#This Row],[Value]]&lt;10000000),"candidate","rejected")</f>
        <v>rejected</v>
      </c>
      <c r="R2460" s="17" t="str">
        <f>IF(OR(Table4[[#This Row],[Age]]&lt;=21,Table4[[#This Row],[Rating]]&gt;=85,Table4[[#This Row],[Height (cm)]]&gt;=187),"minimum","")</f>
        <v/>
      </c>
    </row>
    <row r="2461" spans="10:18" x14ac:dyDescent="0.25">
      <c r="J2461" t="s">
        <v>2206</v>
      </c>
      <c r="K2461">
        <v>22</v>
      </c>
      <c r="L2461">
        <v>67</v>
      </c>
      <c r="M2461">
        <v>169</v>
      </c>
      <c r="N2461">
        <v>65</v>
      </c>
      <c r="O2461" t="s">
        <v>2817</v>
      </c>
      <c r="P2461" s="16">
        <v>1500000</v>
      </c>
      <c r="Q2461" s="17" t="str">
        <f>IF(AND(Table4[[#This Row],[Age]]&lt;=28,Table4[[#This Row],[Prefered foot]]="left",Table4[[#This Row],[Value]]&lt;10000000),"candidate","rejected")</f>
        <v>candidate</v>
      </c>
      <c r="R2461" s="17" t="str">
        <f>IF(OR(Table4[[#This Row],[Age]]&lt;=21,Table4[[#This Row],[Rating]]&gt;=85,Table4[[#This Row],[Height (cm)]]&gt;=187),"minimum","")</f>
        <v/>
      </c>
    </row>
    <row r="2462" spans="10:18" x14ac:dyDescent="0.25">
      <c r="J2462" t="s">
        <v>2207</v>
      </c>
      <c r="K2462">
        <v>25</v>
      </c>
      <c r="L2462">
        <v>72</v>
      </c>
      <c r="M2462">
        <v>189</v>
      </c>
      <c r="N2462">
        <v>82</v>
      </c>
      <c r="O2462" t="s">
        <v>2816</v>
      </c>
      <c r="P2462" s="16">
        <v>3300000</v>
      </c>
      <c r="Q2462" s="17" t="str">
        <f>IF(AND(Table4[[#This Row],[Age]]&lt;=28,Table4[[#This Row],[Prefered foot]]="left",Table4[[#This Row],[Value]]&lt;10000000),"candidate","rejected")</f>
        <v>rejected</v>
      </c>
      <c r="R2462" s="17" t="str">
        <f>IF(OR(Table4[[#This Row],[Age]]&lt;=21,Table4[[#This Row],[Rating]]&gt;=85,Table4[[#This Row],[Height (cm)]]&gt;=187),"minimum","")</f>
        <v>minimum</v>
      </c>
    </row>
    <row r="2463" spans="10:18" x14ac:dyDescent="0.25">
      <c r="J2463" t="s">
        <v>2208</v>
      </c>
      <c r="K2463">
        <v>26</v>
      </c>
      <c r="L2463">
        <v>80</v>
      </c>
      <c r="M2463">
        <v>184</v>
      </c>
      <c r="N2463">
        <v>78</v>
      </c>
      <c r="O2463" t="s">
        <v>2816</v>
      </c>
      <c r="P2463" s="16">
        <v>23000000</v>
      </c>
      <c r="Q2463" s="17" t="str">
        <f>IF(AND(Table4[[#This Row],[Age]]&lt;=28,Table4[[#This Row],[Prefered foot]]="left",Table4[[#This Row],[Value]]&lt;10000000),"candidate","rejected")</f>
        <v>rejected</v>
      </c>
      <c r="R2463" s="17" t="str">
        <f>IF(OR(Table4[[#This Row],[Age]]&lt;=21,Table4[[#This Row],[Rating]]&gt;=85,Table4[[#This Row],[Height (cm)]]&gt;=187),"minimum","")</f>
        <v/>
      </c>
    </row>
    <row r="2464" spans="10:18" x14ac:dyDescent="0.25">
      <c r="J2464" t="s">
        <v>2209</v>
      </c>
      <c r="K2464">
        <v>26</v>
      </c>
      <c r="L2464">
        <v>64</v>
      </c>
      <c r="M2464">
        <v>179</v>
      </c>
      <c r="N2464">
        <v>69</v>
      </c>
      <c r="O2464" t="s">
        <v>2816</v>
      </c>
      <c r="P2464" s="16">
        <v>675000</v>
      </c>
      <c r="Q2464" s="17" t="str">
        <f>IF(AND(Table4[[#This Row],[Age]]&lt;=28,Table4[[#This Row],[Prefered foot]]="left",Table4[[#This Row],[Value]]&lt;10000000),"candidate","rejected")</f>
        <v>rejected</v>
      </c>
      <c r="R2464" s="17" t="str">
        <f>IF(OR(Table4[[#This Row],[Age]]&lt;=21,Table4[[#This Row],[Rating]]&gt;=85,Table4[[#This Row],[Height (cm)]]&gt;=187),"minimum","")</f>
        <v/>
      </c>
    </row>
    <row r="2465" spans="10:18" x14ac:dyDescent="0.25">
      <c r="J2465" t="s">
        <v>2210</v>
      </c>
      <c r="K2465">
        <v>23</v>
      </c>
      <c r="L2465">
        <v>75</v>
      </c>
      <c r="M2465">
        <v>182</v>
      </c>
      <c r="N2465">
        <v>77</v>
      </c>
      <c r="O2465" t="s">
        <v>2817</v>
      </c>
      <c r="P2465" s="16">
        <v>8500000</v>
      </c>
      <c r="Q2465" s="17" t="str">
        <f>IF(AND(Table4[[#This Row],[Age]]&lt;=28,Table4[[#This Row],[Prefered foot]]="left",Table4[[#This Row],[Value]]&lt;10000000),"candidate","rejected")</f>
        <v>candidate</v>
      </c>
      <c r="R2465" s="17" t="str">
        <f>IF(OR(Table4[[#This Row],[Age]]&lt;=21,Table4[[#This Row],[Rating]]&gt;=85,Table4[[#This Row],[Height (cm)]]&gt;=187),"minimum","")</f>
        <v/>
      </c>
    </row>
    <row r="2466" spans="10:18" x14ac:dyDescent="0.25">
      <c r="J2466" t="s">
        <v>2211</v>
      </c>
      <c r="K2466">
        <v>27</v>
      </c>
      <c r="L2466">
        <v>68</v>
      </c>
      <c r="M2466">
        <v>199</v>
      </c>
      <c r="N2466">
        <v>90</v>
      </c>
      <c r="O2466" t="s">
        <v>2817</v>
      </c>
      <c r="P2466" s="16">
        <v>1300000</v>
      </c>
      <c r="Q2466" s="17" t="str">
        <f>IF(AND(Table4[[#This Row],[Age]]&lt;=28,Table4[[#This Row],[Prefered foot]]="left",Table4[[#This Row],[Value]]&lt;10000000),"candidate","rejected")</f>
        <v>candidate</v>
      </c>
      <c r="R2466" s="17" t="str">
        <f>IF(OR(Table4[[#This Row],[Age]]&lt;=21,Table4[[#This Row],[Rating]]&gt;=85,Table4[[#This Row],[Height (cm)]]&gt;=187),"minimum","")</f>
        <v>minimum</v>
      </c>
    </row>
    <row r="2467" spans="10:18" x14ac:dyDescent="0.25">
      <c r="J2467" t="s">
        <v>2212</v>
      </c>
      <c r="K2467">
        <v>24</v>
      </c>
      <c r="L2467">
        <v>71</v>
      </c>
      <c r="M2467">
        <v>179</v>
      </c>
      <c r="N2467">
        <v>71</v>
      </c>
      <c r="O2467" t="s">
        <v>2817</v>
      </c>
      <c r="P2467" s="16">
        <v>2600000</v>
      </c>
      <c r="Q2467" s="17" t="str">
        <f>IF(AND(Table4[[#This Row],[Age]]&lt;=28,Table4[[#This Row],[Prefered foot]]="left",Table4[[#This Row],[Value]]&lt;10000000),"candidate","rejected")</f>
        <v>candidate</v>
      </c>
      <c r="R2467" s="17" t="str">
        <f>IF(OR(Table4[[#This Row],[Age]]&lt;=21,Table4[[#This Row],[Rating]]&gt;=85,Table4[[#This Row],[Height (cm)]]&gt;=187),"minimum","")</f>
        <v/>
      </c>
    </row>
    <row r="2468" spans="10:18" x14ac:dyDescent="0.25">
      <c r="J2468" t="s">
        <v>2213</v>
      </c>
      <c r="K2468">
        <v>26</v>
      </c>
      <c r="L2468">
        <v>76</v>
      </c>
      <c r="M2468">
        <v>186</v>
      </c>
      <c r="N2468">
        <v>72</v>
      </c>
      <c r="O2468" t="s">
        <v>2817</v>
      </c>
      <c r="P2468" s="16">
        <v>8000000</v>
      </c>
      <c r="Q2468" s="17" t="str">
        <f>IF(AND(Table4[[#This Row],[Age]]&lt;=28,Table4[[#This Row],[Prefered foot]]="left",Table4[[#This Row],[Value]]&lt;10000000),"candidate","rejected")</f>
        <v>candidate</v>
      </c>
      <c r="R2468" s="17" t="str">
        <f>IF(OR(Table4[[#This Row],[Age]]&lt;=21,Table4[[#This Row],[Rating]]&gt;=85,Table4[[#This Row],[Height (cm)]]&gt;=187),"minimum","")</f>
        <v/>
      </c>
    </row>
    <row r="2469" spans="10:18" x14ac:dyDescent="0.25">
      <c r="J2469" t="s">
        <v>1773</v>
      </c>
      <c r="K2469">
        <v>25</v>
      </c>
      <c r="L2469">
        <v>72</v>
      </c>
      <c r="M2469">
        <v>174</v>
      </c>
      <c r="N2469">
        <v>66</v>
      </c>
      <c r="O2469" t="s">
        <v>2816</v>
      </c>
      <c r="P2469" s="16">
        <v>2600000</v>
      </c>
      <c r="Q2469" s="17" t="str">
        <f>IF(AND(Table4[[#This Row],[Age]]&lt;=28,Table4[[#This Row],[Prefered foot]]="left",Table4[[#This Row],[Value]]&lt;10000000),"candidate","rejected")</f>
        <v>rejected</v>
      </c>
      <c r="R2469" s="17" t="str">
        <f>IF(OR(Table4[[#This Row],[Age]]&lt;=21,Table4[[#This Row],[Rating]]&gt;=85,Table4[[#This Row],[Height (cm)]]&gt;=187),"minimum","")</f>
        <v/>
      </c>
    </row>
    <row r="2470" spans="10:18" x14ac:dyDescent="0.25">
      <c r="J2470" t="s">
        <v>1774</v>
      </c>
      <c r="K2470">
        <v>24</v>
      </c>
      <c r="L2470">
        <v>69</v>
      </c>
      <c r="M2470">
        <v>176</v>
      </c>
      <c r="N2470">
        <v>72</v>
      </c>
      <c r="O2470" t="s">
        <v>2816</v>
      </c>
      <c r="P2470" s="16">
        <v>2100000</v>
      </c>
      <c r="Q2470" s="17" t="str">
        <f>IF(AND(Table4[[#This Row],[Age]]&lt;=28,Table4[[#This Row],[Prefered foot]]="left",Table4[[#This Row],[Value]]&lt;10000000),"candidate","rejected")</f>
        <v>rejected</v>
      </c>
      <c r="R2470" s="17" t="str">
        <f>IF(OR(Table4[[#This Row],[Age]]&lt;=21,Table4[[#This Row],[Rating]]&gt;=85,Table4[[#This Row],[Height (cm)]]&gt;=187),"minimum","")</f>
        <v/>
      </c>
    </row>
    <row r="2471" spans="10:18" x14ac:dyDescent="0.25">
      <c r="J2471" t="s">
        <v>2214</v>
      </c>
      <c r="K2471">
        <v>24</v>
      </c>
      <c r="L2471">
        <v>72</v>
      </c>
      <c r="M2471">
        <v>183</v>
      </c>
      <c r="N2471">
        <v>78</v>
      </c>
      <c r="O2471" t="s">
        <v>2817</v>
      </c>
      <c r="P2471" s="16">
        <v>3200000</v>
      </c>
      <c r="Q2471" s="17" t="str">
        <f>IF(AND(Table4[[#This Row],[Age]]&lt;=28,Table4[[#This Row],[Prefered foot]]="left",Table4[[#This Row],[Value]]&lt;10000000),"candidate","rejected")</f>
        <v>candidate</v>
      </c>
      <c r="R2471" s="17" t="str">
        <f>IF(OR(Table4[[#This Row],[Age]]&lt;=21,Table4[[#This Row],[Rating]]&gt;=85,Table4[[#This Row],[Height (cm)]]&gt;=187),"minimum","")</f>
        <v/>
      </c>
    </row>
    <row r="2472" spans="10:18" x14ac:dyDescent="0.25">
      <c r="J2472" t="s">
        <v>2215</v>
      </c>
      <c r="K2472">
        <v>24</v>
      </c>
      <c r="L2472">
        <v>74</v>
      </c>
      <c r="M2472">
        <v>179</v>
      </c>
      <c r="N2472">
        <v>68</v>
      </c>
      <c r="O2472" t="s">
        <v>2816</v>
      </c>
      <c r="P2472" s="16">
        <v>6000000</v>
      </c>
      <c r="Q2472" s="17" t="str">
        <f>IF(AND(Table4[[#This Row],[Age]]&lt;=28,Table4[[#This Row],[Prefered foot]]="left",Table4[[#This Row],[Value]]&lt;10000000),"candidate","rejected")</f>
        <v>rejected</v>
      </c>
      <c r="R2472" s="17" t="str">
        <f>IF(OR(Table4[[#This Row],[Age]]&lt;=21,Table4[[#This Row],[Rating]]&gt;=85,Table4[[#This Row],[Height (cm)]]&gt;=187),"minimum","")</f>
        <v/>
      </c>
    </row>
    <row r="2473" spans="10:18" x14ac:dyDescent="0.25">
      <c r="J2473" t="s">
        <v>2216</v>
      </c>
      <c r="K2473">
        <v>25</v>
      </c>
      <c r="L2473">
        <v>72</v>
      </c>
      <c r="M2473">
        <v>183</v>
      </c>
      <c r="N2473">
        <v>79</v>
      </c>
      <c r="O2473" t="s">
        <v>2816</v>
      </c>
      <c r="P2473" s="16">
        <v>3000000</v>
      </c>
      <c r="Q2473" s="17" t="str">
        <f>IF(AND(Table4[[#This Row],[Age]]&lt;=28,Table4[[#This Row],[Prefered foot]]="left",Table4[[#This Row],[Value]]&lt;10000000),"candidate","rejected")</f>
        <v>rejected</v>
      </c>
      <c r="R2473" s="17" t="str">
        <f>IF(OR(Table4[[#This Row],[Age]]&lt;=21,Table4[[#This Row],[Rating]]&gt;=85,Table4[[#This Row],[Height (cm)]]&gt;=187),"minimum","")</f>
        <v/>
      </c>
    </row>
    <row r="2474" spans="10:18" x14ac:dyDescent="0.25">
      <c r="J2474" t="s">
        <v>2217</v>
      </c>
      <c r="K2474">
        <v>24</v>
      </c>
      <c r="L2474">
        <v>69</v>
      </c>
      <c r="M2474">
        <v>175</v>
      </c>
      <c r="N2474">
        <v>75</v>
      </c>
      <c r="O2474" t="s">
        <v>2817</v>
      </c>
      <c r="P2474" s="16">
        <v>1900000</v>
      </c>
      <c r="Q2474" s="17" t="str">
        <f>IF(AND(Table4[[#This Row],[Age]]&lt;=28,Table4[[#This Row],[Prefered foot]]="left",Table4[[#This Row],[Value]]&lt;10000000),"candidate","rejected")</f>
        <v>candidate</v>
      </c>
      <c r="R2474" s="17" t="str">
        <f>IF(OR(Table4[[#This Row],[Age]]&lt;=21,Table4[[#This Row],[Rating]]&gt;=85,Table4[[#This Row],[Height (cm)]]&gt;=187),"minimum","")</f>
        <v/>
      </c>
    </row>
    <row r="2475" spans="10:18" x14ac:dyDescent="0.25">
      <c r="J2475" t="s">
        <v>2218</v>
      </c>
      <c r="K2475">
        <v>23</v>
      </c>
      <c r="L2475">
        <v>69</v>
      </c>
      <c r="M2475">
        <v>173</v>
      </c>
      <c r="N2475">
        <v>73</v>
      </c>
      <c r="O2475" t="s">
        <v>2817</v>
      </c>
      <c r="P2475" s="16">
        <v>2100000</v>
      </c>
      <c r="Q2475" s="17" t="str">
        <f>IF(AND(Table4[[#This Row],[Age]]&lt;=28,Table4[[#This Row],[Prefered foot]]="left",Table4[[#This Row],[Value]]&lt;10000000),"candidate","rejected")</f>
        <v>candidate</v>
      </c>
      <c r="R2475" s="17" t="str">
        <f>IF(OR(Table4[[#This Row],[Age]]&lt;=21,Table4[[#This Row],[Rating]]&gt;=85,Table4[[#This Row],[Height (cm)]]&gt;=187),"minimum","")</f>
        <v/>
      </c>
    </row>
    <row r="2476" spans="10:18" x14ac:dyDescent="0.25">
      <c r="J2476" t="s">
        <v>2219</v>
      </c>
      <c r="K2476">
        <v>25</v>
      </c>
      <c r="L2476">
        <v>75</v>
      </c>
      <c r="M2476">
        <v>176</v>
      </c>
      <c r="N2476">
        <v>72</v>
      </c>
      <c r="O2476" t="s">
        <v>2816</v>
      </c>
      <c r="P2476" s="16">
        <v>6500000</v>
      </c>
      <c r="Q2476" s="17" t="str">
        <f>IF(AND(Table4[[#This Row],[Age]]&lt;=28,Table4[[#This Row],[Prefered foot]]="left",Table4[[#This Row],[Value]]&lt;10000000),"candidate","rejected")</f>
        <v>rejected</v>
      </c>
      <c r="R2476" s="17" t="str">
        <f>IF(OR(Table4[[#This Row],[Age]]&lt;=21,Table4[[#This Row],[Rating]]&gt;=85,Table4[[#This Row],[Height (cm)]]&gt;=187),"minimum","")</f>
        <v/>
      </c>
    </row>
    <row r="2477" spans="10:18" x14ac:dyDescent="0.25">
      <c r="J2477" t="s">
        <v>2220</v>
      </c>
      <c r="K2477">
        <v>23</v>
      </c>
      <c r="L2477">
        <v>70</v>
      </c>
      <c r="M2477">
        <v>180</v>
      </c>
      <c r="N2477">
        <v>81</v>
      </c>
      <c r="O2477" t="s">
        <v>2816</v>
      </c>
      <c r="P2477" s="16">
        <v>2100000</v>
      </c>
      <c r="Q2477" s="17" t="str">
        <f>IF(AND(Table4[[#This Row],[Age]]&lt;=28,Table4[[#This Row],[Prefered foot]]="left",Table4[[#This Row],[Value]]&lt;10000000),"candidate","rejected")</f>
        <v>rejected</v>
      </c>
      <c r="R2477" s="17" t="str">
        <f>IF(OR(Table4[[#This Row],[Age]]&lt;=21,Table4[[#This Row],[Rating]]&gt;=85,Table4[[#This Row],[Height (cm)]]&gt;=187),"minimum","")</f>
        <v/>
      </c>
    </row>
    <row r="2478" spans="10:18" x14ac:dyDescent="0.25">
      <c r="J2478" t="s">
        <v>2221</v>
      </c>
      <c r="K2478">
        <v>23</v>
      </c>
      <c r="L2478">
        <v>76</v>
      </c>
      <c r="M2478">
        <v>168</v>
      </c>
      <c r="N2478">
        <v>68</v>
      </c>
      <c r="O2478" t="s">
        <v>2817</v>
      </c>
      <c r="P2478" s="16">
        <v>11000000</v>
      </c>
      <c r="Q2478" s="17" t="str">
        <f>IF(AND(Table4[[#This Row],[Age]]&lt;=28,Table4[[#This Row],[Prefered foot]]="left",Table4[[#This Row],[Value]]&lt;10000000),"candidate","rejected")</f>
        <v>rejected</v>
      </c>
      <c r="R2478" s="17" t="str">
        <f>IF(OR(Table4[[#This Row],[Age]]&lt;=21,Table4[[#This Row],[Rating]]&gt;=85,Table4[[#This Row],[Height (cm)]]&gt;=187),"minimum","")</f>
        <v/>
      </c>
    </row>
    <row r="2479" spans="10:18" x14ac:dyDescent="0.25">
      <c r="J2479" t="s">
        <v>2222</v>
      </c>
      <c r="K2479">
        <v>23</v>
      </c>
      <c r="L2479">
        <v>74</v>
      </c>
      <c r="M2479">
        <v>174</v>
      </c>
      <c r="N2479">
        <v>72</v>
      </c>
      <c r="O2479" t="s">
        <v>2816</v>
      </c>
      <c r="P2479" s="16">
        <v>4400000</v>
      </c>
      <c r="Q2479" s="17" t="str">
        <f>IF(AND(Table4[[#This Row],[Age]]&lt;=28,Table4[[#This Row],[Prefered foot]]="left",Table4[[#This Row],[Value]]&lt;10000000),"candidate","rejected")</f>
        <v>rejected</v>
      </c>
      <c r="R2479" s="17" t="str">
        <f>IF(OR(Table4[[#This Row],[Age]]&lt;=21,Table4[[#This Row],[Rating]]&gt;=85,Table4[[#This Row],[Height (cm)]]&gt;=187),"minimum","")</f>
        <v/>
      </c>
    </row>
    <row r="2480" spans="10:18" x14ac:dyDescent="0.25">
      <c r="J2480" t="s">
        <v>2223</v>
      </c>
      <c r="K2480">
        <v>25</v>
      </c>
      <c r="L2480">
        <v>68</v>
      </c>
      <c r="M2480">
        <v>179</v>
      </c>
      <c r="N2480">
        <v>73</v>
      </c>
      <c r="O2480" t="s">
        <v>2817</v>
      </c>
      <c r="P2480" s="16">
        <v>1400000</v>
      </c>
      <c r="Q2480" s="17" t="str">
        <f>IF(AND(Table4[[#This Row],[Age]]&lt;=28,Table4[[#This Row],[Prefered foot]]="left",Table4[[#This Row],[Value]]&lt;10000000),"candidate","rejected")</f>
        <v>candidate</v>
      </c>
      <c r="R2480" s="17" t="str">
        <f>IF(OR(Table4[[#This Row],[Age]]&lt;=21,Table4[[#This Row],[Rating]]&gt;=85,Table4[[#This Row],[Height (cm)]]&gt;=187),"minimum","")</f>
        <v/>
      </c>
    </row>
    <row r="2481" spans="10:18" x14ac:dyDescent="0.25">
      <c r="J2481" t="s">
        <v>2224</v>
      </c>
      <c r="K2481">
        <v>25</v>
      </c>
      <c r="L2481">
        <v>73</v>
      </c>
      <c r="M2481">
        <v>176</v>
      </c>
      <c r="N2481">
        <v>74</v>
      </c>
      <c r="O2481" t="s">
        <v>2816</v>
      </c>
      <c r="P2481" s="16">
        <v>3700000</v>
      </c>
      <c r="Q2481" s="17" t="str">
        <f>IF(AND(Table4[[#This Row],[Age]]&lt;=28,Table4[[#This Row],[Prefered foot]]="left",Table4[[#This Row],[Value]]&lt;10000000),"candidate","rejected")</f>
        <v>rejected</v>
      </c>
      <c r="R2481" s="17" t="str">
        <f>IF(OR(Table4[[#This Row],[Age]]&lt;=21,Table4[[#This Row],[Rating]]&gt;=85,Table4[[#This Row],[Height (cm)]]&gt;=187),"minimum","")</f>
        <v/>
      </c>
    </row>
    <row r="2482" spans="10:18" x14ac:dyDescent="0.25">
      <c r="J2482" t="s">
        <v>1676</v>
      </c>
      <c r="K2482">
        <v>24</v>
      </c>
      <c r="L2482">
        <v>72</v>
      </c>
      <c r="M2482">
        <v>183</v>
      </c>
      <c r="N2482">
        <v>70</v>
      </c>
      <c r="O2482" t="s">
        <v>2816</v>
      </c>
      <c r="P2482" s="16">
        <v>3200000</v>
      </c>
      <c r="Q2482" s="17" t="str">
        <f>IF(AND(Table4[[#This Row],[Age]]&lt;=28,Table4[[#This Row],[Prefered foot]]="left",Table4[[#This Row],[Value]]&lt;10000000),"candidate","rejected")</f>
        <v>rejected</v>
      </c>
      <c r="R2482" s="17" t="str">
        <f>IF(OR(Table4[[#This Row],[Age]]&lt;=21,Table4[[#This Row],[Rating]]&gt;=85,Table4[[#This Row],[Height (cm)]]&gt;=187),"minimum","")</f>
        <v/>
      </c>
    </row>
    <row r="2483" spans="10:18" x14ac:dyDescent="0.25">
      <c r="J2483" t="s">
        <v>2225</v>
      </c>
      <c r="K2483">
        <v>23</v>
      </c>
      <c r="L2483">
        <v>73</v>
      </c>
      <c r="M2483">
        <v>182</v>
      </c>
      <c r="N2483">
        <v>80</v>
      </c>
      <c r="O2483" t="s">
        <v>2816</v>
      </c>
      <c r="P2483" s="16">
        <v>6500000</v>
      </c>
      <c r="Q2483" s="17" t="str">
        <f>IF(AND(Table4[[#This Row],[Age]]&lt;=28,Table4[[#This Row],[Prefered foot]]="left",Table4[[#This Row],[Value]]&lt;10000000),"candidate","rejected")</f>
        <v>rejected</v>
      </c>
      <c r="R2483" s="17" t="str">
        <f>IF(OR(Table4[[#This Row],[Age]]&lt;=21,Table4[[#This Row],[Rating]]&gt;=85,Table4[[#This Row],[Height (cm)]]&gt;=187),"minimum","")</f>
        <v/>
      </c>
    </row>
    <row r="2484" spans="10:18" x14ac:dyDescent="0.25">
      <c r="J2484" t="s">
        <v>2226</v>
      </c>
      <c r="K2484">
        <v>24</v>
      </c>
      <c r="L2484">
        <v>74</v>
      </c>
      <c r="M2484">
        <v>177</v>
      </c>
      <c r="N2484">
        <v>70</v>
      </c>
      <c r="O2484" t="s">
        <v>2816</v>
      </c>
      <c r="P2484" s="16">
        <v>6000000</v>
      </c>
      <c r="Q2484" s="17" t="str">
        <f>IF(AND(Table4[[#This Row],[Age]]&lt;=28,Table4[[#This Row],[Prefered foot]]="left",Table4[[#This Row],[Value]]&lt;10000000),"candidate","rejected")</f>
        <v>rejected</v>
      </c>
      <c r="R2484" s="17" t="str">
        <f>IF(OR(Table4[[#This Row],[Age]]&lt;=21,Table4[[#This Row],[Rating]]&gt;=85,Table4[[#This Row],[Height (cm)]]&gt;=187),"minimum","")</f>
        <v/>
      </c>
    </row>
    <row r="2485" spans="10:18" x14ac:dyDescent="0.25">
      <c r="J2485" t="s">
        <v>2227</v>
      </c>
      <c r="K2485">
        <v>25</v>
      </c>
      <c r="L2485">
        <v>65</v>
      </c>
      <c r="M2485">
        <v>180</v>
      </c>
      <c r="N2485">
        <v>75</v>
      </c>
      <c r="O2485" t="s">
        <v>2817</v>
      </c>
      <c r="P2485" s="16">
        <v>850000</v>
      </c>
      <c r="Q2485" s="17" t="str">
        <f>IF(AND(Table4[[#This Row],[Age]]&lt;=28,Table4[[#This Row],[Prefered foot]]="left",Table4[[#This Row],[Value]]&lt;10000000),"candidate","rejected")</f>
        <v>candidate</v>
      </c>
      <c r="R2485" s="17" t="str">
        <f>IF(OR(Table4[[#This Row],[Age]]&lt;=21,Table4[[#This Row],[Rating]]&gt;=85,Table4[[#This Row],[Height (cm)]]&gt;=187),"minimum","")</f>
        <v/>
      </c>
    </row>
    <row r="2486" spans="10:18" x14ac:dyDescent="0.25">
      <c r="J2486" t="s">
        <v>2228</v>
      </c>
      <c r="K2486">
        <v>26</v>
      </c>
      <c r="L2486">
        <v>76</v>
      </c>
      <c r="M2486">
        <v>186</v>
      </c>
      <c r="N2486">
        <v>84</v>
      </c>
      <c r="O2486" t="s">
        <v>2816</v>
      </c>
      <c r="P2486" s="16">
        <v>9000000</v>
      </c>
      <c r="Q2486" s="17" t="str">
        <f>IF(AND(Table4[[#This Row],[Age]]&lt;=28,Table4[[#This Row],[Prefered foot]]="left",Table4[[#This Row],[Value]]&lt;10000000),"candidate","rejected")</f>
        <v>rejected</v>
      </c>
      <c r="R2486" s="17" t="str">
        <f>IF(OR(Table4[[#This Row],[Age]]&lt;=21,Table4[[#This Row],[Rating]]&gt;=85,Table4[[#This Row],[Height (cm)]]&gt;=187),"minimum","")</f>
        <v/>
      </c>
    </row>
    <row r="2487" spans="10:18" x14ac:dyDescent="0.25">
      <c r="J2487" t="s">
        <v>2229</v>
      </c>
      <c r="K2487">
        <v>25</v>
      </c>
      <c r="L2487">
        <v>76</v>
      </c>
      <c r="M2487">
        <v>195</v>
      </c>
      <c r="N2487">
        <v>85</v>
      </c>
      <c r="O2487" t="s">
        <v>2817</v>
      </c>
      <c r="P2487" s="16">
        <v>9500000</v>
      </c>
      <c r="Q2487" s="17" t="str">
        <f>IF(AND(Table4[[#This Row],[Age]]&lt;=28,Table4[[#This Row],[Prefered foot]]="left",Table4[[#This Row],[Value]]&lt;10000000),"candidate","rejected")</f>
        <v>candidate</v>
      </c>
      <c r="R2487" s="17" t="str">
        <f>IF(OR(Table4[[#This Row],[Age]]&lt;=21,Table4[[#This Row],[Rating]]&gt;=85,Table4[[#This Row],[Height (cm)]]&gt;=187),"minimum","")</f>
        <v>minimum</v>
      </c>
    </row>
    <row r="2488" spans="10:18" x14ac:dyDescent="0.25">
      <c r="J2488" t="s">
        <v>1682</v>
      </c>
      <c r="K2488">
        <v>24</v>
      </c>
      <c r="L2488">
        <v>74</v>
      </c>
      <c r="M2488">
        <v>185</v>
      </c>
      <c r="N2488">
        <v>84</v>
      </c>
      <c r="O2488" t="s">
        <v>2816</v>
      </c>
      <c r="P2488" s="16">
        <v>5500000</v>
      </c>
      <c r="Q2488" s="17" t="str">
        <f>IF(AND(Table4[[#This Row],[Age]]&lt;=28,Table4[[#This Row],[Prefered foot]]="left",Table4[[#This Row],[Value]]&lt;10000000),"candidate","rejected")</f>
        <v>rejected</v>
      </c>
      <c r="R2488" s="17" t="str">
        <f>IF(OR(Table4[[#This Row],[Age]]&lt;=21,Table4[[#This Row],[Rating]]&gt;=85,Table4[[#This Row],[Height (cm)]]&gt;=187),"minimum","")</f>
        <v/>
      </c>
    </row>
    <row r="2489" spans="10:18" x14ac:dyDescent="0.25">
      <c r="J2489" t="s">
        <v>1683</v>
      </c>
      <c r="K2489">
        <v>26</v>
      </c>
      <c r="L2489">
        <v>70</v>
      </c>
      <c r="M2489">
        <v>170</v>
      </c>
      <c r="N2489">
        <v>70</v>
      </c>
      <c r="O2489" t="s">
        <v>2816</v>
      </c>
      <c r="P2489" s="16">
        <v>1900000</v>
      </c>
      <c r="Q2489" s="17" t="str">
        <f>IF(AND(Table4[[#This Row],[Age]]&lt;=28,Table4[[#This Row],[Prefered foot]]="left",Table4[[#This Row],[Value]]&lt;10000000),"candidate","rejected")</f>
        <v>rejected</v>
      </c>
      <c r="R2489" s="17" t="str">
        <f>IF(OR(Table4[[#This Row],[Age]]&lt;=21,Table4[[#This Row],[Rating]]&gt;=85,Table4[[#This Row],[Height (cm)]]&gt;=187),"minimum","")</f>
        <v/>
      </c>
    </row>
    <row r="2490" spans="10:18" x14ac:dyDescent="0.25">
      <c r="J2490" t="s">
        <v>2230</v>
      </c>
      <c r="K2490">
        <v>28</v>
      </c>
      <c r="L2490">
        <v>78</v>
      </c>
      <c r="M2490">
        <v>189</v>
      </c>
      <c r="N2490">
        <v>78</v>
      </c>
      <c r="O2490" t="s">
        <v>2816</v>
      </c>
      <c r="P2490" s="16">
        <v>14000000</v>
      </c>
      <c r="Q2490" s="17" t="str">
        <f>IF(AND(Table4[[#This Row],[Age]]&lt;=28,Table4[[#This Row],[Prefered foot]]="left",Table4[[#This Row],[Value]]&lt;10000000),"candidate","rejected")</f>
        <v>rejected</v>
      </c>
      <c r="R2490" s="17" t="str">
        <f>IF(OR(Table4[[#This Row],[Age]]&lt;=21,Table4[[#This Row],[Rating]]&gt;=85,Table4[[#This Row],[Height (cm)]]&gt;=187),"minimum","")</f>
        <v>minimum</v>
      </c>
    </row>
    <row r="2491" spans="10:18" x14ac:dyDescent="0.25">
      <c r="J2491" t="s">
        <v>1369</v>
      </c>
      <c r="K2491">
        <v>24</v>
      </c>
      <c r="L2491">
        <v>72</v>
      </c>
      <c r="M2491">
        <v>182</v>
      </c>
      <c r="N2491">
        <v>72</v>
      </c>
      <c r="O2491" t="s">
        <v>2817</v>
      </c>
      <c r="P2491" s="16">
        <v>3300000</v>
      </c>
      <c r="Q2491" s="17" t="str">
        <f>IF(AND(Table4[[#This Row],[Age]]&lt;=28,Table4[[#This Row],[Prefered foot]]="left",Table4[[#This Row],[Value]]&lt;10000000),"candidate","rejected")</f>
        <v>candidate</v>
      </c>
      <c r="R2491" s="17" t="str">
        <f>IF(OR(Table4[[#This Row],[Age]]&lt;=21,Table4[[#This Row],[Rating]]&gt;=85,Table4[[#This Row],[Height (cm)]]&gt;=187),"minimum","")</f>
        <v/>
      </c>
    </row>
    <row r="2492" spans="10:18" x14ac:dyDescent="0.25">
      <c r="J2492" t="s">
        <v>2231</v>
      </c>
      <c r="K2492">
        <v>22</v>
      </c>
      <c r="L2492">
        <v>71</v>
      </c>
      <c r="M2492">
        <v>182</v>
      </c>
      <c r="N2492">
        <v>76</v>
      </c>
      <c r="O2492" t="s">
        <v>2816</v>
      </c>
      <c r="P2492" s="16">
        <v>4200000</v>
      </c>
      <c r="Q2492" s="17" t="str">
        <f>IF(AND(Table4[[#This Row],[Age]]&lt;=28,Table4[[#This Row],[Prefered foot]]="left",Table4[[#This Row],[Value]]&lt;10000000),"candidate","rejected")</f>
        <v>rejected</v>
      </c>
      <c r="R2492" s="17" t="str">
        <f>IF(OR(Table4[[#This Row],[Age]]&lt;=21,Table4[[#This Row],[Rating]]&gt;=85,Table4[[#This Row],[Height (cm)]]&gt;=187),"minimum","")</f>
        <v/>
      </c>
    </row>
    <row r="2493" spans="10:18" x14ac:dyDescent="0.25">
      <c r="J2493" t="s">
        <v>2232</v>
      </c>
      <c r="K2493">
        <v>23</v>
      </c>
      <c r="L2493">
        <v>71</v>
      </c>
      <c r="M2493">
        <v>181</v>
      </c>
      <c r="N2493">
        <v>74</v>
      </c>
      <c r="O2493" t="s">
        <v>2817</v>
      </c>
      <c r="P2493" s="16">
        <v>3700000</v>
      </c>
      <c r="Q2493" s="17" t="str">
        <f>IF(AND(Table4[[#This Row],[Age]]&lt;=28,Table4[[#This Row],[Prefered foot]]="left",Table4[[#This Row],[Value]]&lt;10000000),"candidate","rejected")</f>
        <v>candidate</v>
      </c>
      <c r="R2493" s="17" t="str">
        <f>IF(OR(Table4[[#This Row],[Age]]&lt;=21,Table4[[#This Row],[Rating]]&gt;=85,Table4[[#This Row],[Height (cm)]]&gt;=187),"minimum","")</f>
        <v/>
      </c>
    </row>
    <row r="2494" spans="10:18" x14ac:dyDescent="0.25">
      <c r="J2494" t="s">
        <v>2233</v>
      </c>
      <c r="K2494">
        <v>23</v>
      </c>
      <c r="L2494">
        <v>66</v>
      </c>
      <c r="M2494">
        <v>174</v>
      </c>
      <c r="N2494">
        <v>68</v>
      </c>
      <c r="O2494" t="s">
        <v>2816</v>
      </c>
      <c r="P2494" s="16">
        <v>1800000</v>
      </c>
      <c r="Q2494" s="17" t="str">
        <f>IF(AND(Table4[[#This Row],[Age]]&lt;=28,Table4[[#This Row],[Prefered foot]]="left",Table4[[#This Row],[Value]]&lt;10000000),"candidate","rejected")</f>
        <v>rejected</v>
      </c>
      <c r="R2494" s="17" t="str">
        <f>IF(OR(Table4[[#This Row],[Age]]&lt;=21,Table4[[#This Row],[Rating]]&gt;=85,Table4[[#This Row],[Height (cm)]]&gt;=187),"minimum","")</f>
        <v/>
      </c>
    </row>
    <row r="2495" spans="10:18" x14ac:dyDescent="0.25">
      <c r="J2495" t="s">
        <v>2234</v>
      </c>
      <c r="K2495">
        <v>25</v>
      </c>
      <c r="L2495">
        <v>71</v>
      </c>
      <c r="M2495">
        <v>172</v>
      </c>
      <c r="N2495">
        <v>72</v>
      </c>
      <c r="O2495" t="s">
        <v>2816</v>
      </c>
      <c r="P2495" s="16">
        <v>2500000</v>
      </c>
      <c r="Q2495" s="17" t="str">
        <f>IF(AND(Table4[[#This Row],[Age]]&lt;=28,Table4[[#This Row],[Prefered foot]]="left",Table4[[#This Row],[Value]]&lt;10000000),"candidate","rejected")</f>
        <v>rejected</v>
      </c>
      <c r="R2495" s="17" t="str">
        <f>IF(OR(Table4[[#This Row],[Age]]&lt;=21,Table4[[#This Row],[Rating]]&gt;=85,Table4[[#This Row],[Height (cm)]]&gt;=187),"minimum","")</f>
        <v/>
      </c>
    </row>
    <row r="2496" spans="10:18" x14ac:dyDescent="0.25">
      <c r="J2496" t="s">
        <v>2235</v>
      </c>
      <c r="K2496">
        <v>26</v>
      </c>
      <c r="L2496">
        <v>73</v>
      </c>
      <c r="M2496">
        <v>177</v>
      </c>
      <c r="N2496">
        <v>68</v>
      </c>
      <c r="O2496" t="s">
        <v>2817</v>
      </c>
      <c r="P2496" s="16">
        <v>3300000</v>
      </c>
      <c r="Q2496" s="17" t="str">
        <f>IF(AND(Table4[[#This Row],[Age]]&lt;=28,Table4[[#This Row],[Prefered foot]]="left",Table4[[#This Row],[Value]]&lt;10000000),"candidate","rejected")</f>
        <v>candidate</v>
      </c>
      <c r="R2496" s="17" t="str">
        <f>IF(OR(Table4[[#This Row],[Age]]&lt;=21,Table4[[#This Row],[Rating]]&gt;=85,Table4[[#This Row],[Height (cm)]]&gt;=187),"minimum","")</f>
        <v/>
      </c>
    </row>
    <row r="2497" spans="10:18" x14ac:dyDescent="0.25">
      <c r="J2497" t="s">
        <v>2236</v>
      </c>
      <c r="K2497">
        <v>26</v>
      </c>
      <c r="L2497">
        <v>76</v>
      </c>
      <c r="M2497">
        <v>180</v>
      </c>
      <c r="N2497">
        <v>79</v>
      </c>
      <c r="O2497" t="s">
        <v>2817</v>
      </c>
      <c r="P2497" s="16">
        <v>8000000</v>
      </c>
      <c r="Q2497" s="17" t="str">
        <f>IF(AND(Table4[[#This Row],[Age]]&lt;=28,Table4[[#This Row],[Prefered foot]]="left",Table4[[#This Row],[Value]]&lt;10000000),"candidate","rejected")</f>
        <v>candidate</v>
      </c>
      <c r="R2497" s="17" t="str">
        <f>IF(OR(Table4[[#This Row],[Age]]&lt;=21,Table4[[#This Row],[Rating]]&gt;=85,Table4[[#This Row],[Height (cm)]]&gt;=187),"minimum","")</f>
        <v/>
      </c>
    </row>
    <row r="2498" spans="10:18" x14ac:dyDescent="0.25">
      <c r="J2498" t="s">
        <v>2237</v>
      </c>
      <c r="K2498">
        <v>25</v>
      </c>
      <c r="L2498">
        <v>71</v>
      </c>
      <c r="M2498">
        <v>173</v>
      </c>
      <c r="N2498">
        <v>65</v>
      </c>
      <c r="O2498" t="s">
        <v>2816</v>
      </c>
      <c r="P2498" s="16">
        <v>2600000</v>
      </c>
      <c r="Q2498" s="17" t="str">
        <f>IF(AND(Table4[[#This Row],[Age]]&lt;=28,Table4[[#This Row],[Prefered foot]]="left",Table4[[#This Row],[Value]]&lt;10000000),"candidate","rejected")</f>
        <v>rejected</v>
      </c>
      <c r="R2498" s="17" t="str">
        <f>IF(OR(Table4[[#This Row],[Age]]&lt;=21,Table4[[#This Row],[Rating]]&gt;=85,Table4[[#This Row],[Height (cm)]]&gt;=187),"minimum","")</f>
        <v/>
      </c>
    </row>
    <row r="2499" spans="10:18" x14ac:dyDescent="0.25">
      <c r="J2499" t="s">
        <v>2238</v>
      </c>
      <c r="K2499">
        <v>21</v>
      </c>
      <c r="L2499">
        <v>73</v>
      </c>
      <c r="M2499">
        <v>177</v>
      </c>
      <c r="N2499">
        <v>80</v>
      </c>
      <c r="O2499" t="s">
        <v>2816</v>
      </c>
      <c r="P2499" s="16">
        <v>7000000</v>
      </c>
      <c r="Q2499" s="17" t="str">
        <f>IF(AND(Table4[[#This Row],[Age]]&lt;=28,Table4[[#This Row],[Prefered foot]]="left",Table4[[#This Row],[Value]]&lt;10000000),"candidate","rejected")</f>
        <v>rejected</v>
      </c>
      <c r="R2499" s="17" t="str">
        <f>IF(OR(Table4[[#This Row],[Age]]&lt;=21,Table4[[#This Row],[Rating]]&gt;=85,Table4[[#This Row],[Height (cm)]]&gt;=187),"minimum","")</f>
        <v>minimum</v>
      </c>
    </row>
    <row r="2500" spans="10:18" x14ac:dyDescent="0.25">
      <c r="J2500" t="s">
        <v>2239</v>
      </c>
      <c r="K2500">
        <v>24</v>
      </c>
      <c r="L2500">
        <v>70</v>
      </c>
      <c r="M2500">
        <v>177</v>
      </c>
      <c r="N2500">
        <v>68</v>
      </c>
      <c r="O2500" t="s">
        <v>2817</v>
      </c>
      <c r="P2500" s="16">
        <v>2400000</v>
      </c>
      <c r="Q2500" s="17" t="str">
        <f>IF(AND(Table4[[#This Row],[Age]]&lt;=28,Table4[[#This Row],[Prefered foot]]="left",Table4[[#This Row],[Value]]&lt;10000000),"candidate","rejected")</f>
        <v>candidate</v>
      </c>
      <c r="R2500" s="17" t="str">
        <f>IF(OR(Table4[[#This Row],[Age]]&lt;=21,Table4[[#This Row],[Rating]]&gt;=85,Table4[[#This Row],[Height (cm)]]&gt;=187),"minimum","")</f>
        <v/>
      </c>
    </row>
    <row r="2501" spans="10:18" x14ac:dyDescent="0.25">
      <c r="J2501" t="s">
        <v>2240</v>
      </c>
      <c r="K2501">
        <v>25</v>
      </c>
      <c r="L2501">
        <v>70</v>
      </c>
      <c r="M2501">
        <v>183</v>
      </c>
      <c r="N2501">
        <v>78</v>
      </c>
      <c r="O2501" t="s">
        <v>2816</v>
      </c>
      <c r="P2501" s="16">
        <v>2000000</v>
      </c>
      <c r="Q2501" s="17" t="str">
        <f>IF(AND(Table4[[#This Row],[Age]]&lt;=28,Table4[[#This Row],[Prefered foot]]="left",Table4[[#This Row],[Value]]&lt;10000000),"candidate","rejected")</f>
        <v>rejected</v>
      </c>
      <c r="R2501" s="17" t="str">
        <f>IF(OR(Table4[[#This Row],[Age]]&lt;=21,Table4[[#This Row],[Rating]]&gt;=85,Table4[[#This Row],[Height (cm)]]&gt;=187),"minimum","")</f>
        <v/>
      </c>
    </row>
    <row r="2502" spans="10:18" x14ac:dyDescent="0.25">
      <c r="J2502" t="s">
        <v>2241</v>
      </c>
      <c r="K2502">
        <v>23</v>
      </c>
      <c r="L2502">
        <v>73</v>
      </c>
      <c r="M2502">
        <v>175</v>
      </c>
      <c r="N2502">
        <v>70</v>
      </c>
      <c r="O2502" t="s">
        <v>2816</v>
      </c>
      <c r="P2502" s="16">
        <v>4700000</v>
      </c>
      <c r="Q2502" s="17" t="str">
        <f>IF(AND(Table4[[#This Row],[Age]]&lt;=28,Table4[[#This Row],[Prefered foot]]="left",Table4[[#This Row],[Value]]&lt;10000000),"candidate","rejected")</f>
        <v>rejected</v>
      </c>
      <c r="R2502" s="17" t="str">
        <f>IF(OR(Table4[[#This Row],[Age]]&lt;=21,Table4[[#This Row],[Rating]]&gt;=85,Table4[[#This Row],[Height (cm)]]&gt;=187),"minimum","")</f>
        <v/>
      </c>
    </row>
    <row r="2503" spans="10:18" x14ac:dyDescent="0.25">
      <c r="J2503" t="s">
        <v>1687</v>
      </c>
      <c r="K2503">
        <v>26</v>
      </c>
      <c r="L2503">
        <v>78</v>
      </c>
      <c r="M2503">
        <v>185</v>
      </c>
      <c r="N2503">
        <v>82</v>
      </c>
      <c r="O2503" t="s">
        <v>2817</v>
      </c>
      <c r="P2503" s="16">
        <v>17000000</v>
      </c>
      <c r="Q2503" s="17" t="str">
        <f>IF(AND(Table4[[#This Row],[Age]]&lt;=28,Table4[[#This Row],[Prefered foot]]="left",Table4[[#This Row],[Value]]&lt;10000000),"candidate","rejected")</f>
        <v>rejected</v>
      </c>
      <c r="R2503" s="17" t="str">
        <f>IF(OR(Table4[[#This Row],[Age]]&lt;=21,Table4[[#This Row],[Rating]]&gt;=85,Table4[[#This Row],[Height (cm)]]&gt;=187),"minimum","")</f>
        <v/>
      </c>
    </row>
    <row r="2504" spans="10:18" x14ac:dyDescent="0.25">
      <c r="J2504" t="s">
        <v>2242</v>
      </c>
      <c r="K2504">
        <v>23</v>
      </c>
      <c r="L2504">
        <v>73</v>
      </c>
      <c r="M2504">
        <v>178</v>
      </c>
      <c r="N2504">
        <v>78</v>
      </c>
      <c r="O2504" t="s">
        <v>2816</v>
      </c>
      <c r="P2504" s="16">
        <v>4800000</v>
      </c>
      <c r="Q2504" s="17" t="str">
        <f>IF(AND(Table4[[#This Row],[Age]]&lt;=28,Table4[[#This Row],[Prefered foot]]="left",Table4[[#This Row],[Value]]&lt;10000000),"candidate","rejected")</f>
        <v>rejected</v>
      </c>
      <c r="R2504" s="17" t="str">
        <f>IF(OR(Table4[[#This Row],[Age]]&lt;=21,Table4[[#This Row],[Rating]]&gt;=85,Table4[[#This Row],[Height (cm)]]&gt;=187),"minimum","")</f>
        <v/>
      </c>
    </row>
    <row r="2505" spans="10:18" x14ac:dyDescent="0.25">
      <c r="J2505" t="s">
        <v>2243</v>
      </c>
      <c r="K2505">
        <v>27</v>
      </c>
      <c r="L2505">
        <v>72</v>
      </c>
      <c r="M2505">
        <v>193</v>
      </c>
      <c r="N2505">
        <v>83</v>
      </c>
      <c r="O2505" t="s">
        <v>2816</v>
      </c>
      <c r="P2505" s="16">
        <v>2500000</v>
      </c>
      <c r="Q2505" s="17" t="str">
        <f>IF(AND(Table4[[#This Row],[Age]]&lt;=28,Table4[[#This Row],[Prefered foot]]="left",Table4[[#This Row],[Value]]&lt;10000000),"candidate","rejected")</f>
        <v>rejected</v>
      </c>
      <c r="R2505" s="17" t="str">
        <f>IF(OR(Table4[[#This Row],[Age]]&lt;=21,Table4[[#This Row],[Rating]]&gt;=85,Table4[[#This Row],[Height (cm)]]&gt;=187),"minimum","")</f>
        <v>minimum</v>
      </c>
    </row>
    <row r="2506" spans="10:18" x14ac:dyDescent="0.25">
      <c r="J2506" t="s">
        <v>1691</v>
      </c>
      <c r="K2506">
        <v>24</v>
      </c>
      <c r="L2506">
        <v>69</v>
      </c>
      <c r="M2506">
        <v>181</v>
      </c>
      <c r="N2506">
        <v>70</v>
      </c>
      <c r="O2506" t="s">
        <v>2817</v>
      </c>
      <c r="P2506" s="16">
        <v>1900000</v>
      </c>
      <c r="Q2506" s="17" t="str">
        <f>IF(AND(Table4[[#This Row],[Age]]&lt;=28,Table4[[#This Row],[Prefered foot]]="left",Table4[[#This Row],[Value]]&lt;10000000),"candidate","rejected")</f>
        <v>candidate</v>
      </c>
      <c r="R2506" s="17" t="str">
        <f>IF(OR(Table4[[#This Row],[Age]]&lt;=21,Table4[[#This Row],[Rating]]&gt;=85,Table4[[#This Row],[Height (cm)]]&gt;=187),"minimum","")</f>
        <v/>
      </c>
    </row>
    <row r="2507" spans="10:18" x14ac:dyDescent="0.25">
      <c r="J2507" t="s">
        <v>2244</v>
      </c>
      <c r="K2507">
        <v>25</v>
      </c>
      <c r="L2507">
        <v>71</v>
      </c>
      <c r="M2507">
        <v>172</v>
      </c>
      <c r="N2507">
        <v>68</v>
      </c>
      <c r="O2507" t="s">
        <v>2817</v>
      </c>
      <c r="P2507" s="16">
        <v>2300000</v>
      </c>
      <c r="Q2507" s="17" t="str">
        <f>IF(AND(Table4[[#This Row],[Age]]&lt;=28,Table4[[#This Row],[Prefered foot]]="left",Table4[[#This Row],[Value]]&lt;10000000),"candidate","rejected")</f>
        <v>candidate</v>
      </c>
      <c r="R2507" s="17" t="str">
        <f>IF(OR(Table4[[#This Row],[Age]]&lt;=21,Table4[[#This Row],[Rating]]&gt;=85,Table4[[#This Row],[Height (cm)]]&gt;=187),"minimum","")</f>
        <v/>
      </c>
    </row>
    <row r="2508" spans="10:18" x14ac:dyDescent="0.25">
      <c r="J2508" t="s">
        <v>2245</v>
      </c>
      <c r="K2508">
        <v>24</v>
      </c>
      <c r="L2508">
        <v>66</v>
      </c>
      <c r="M2508">
        <v>186</v>
      </c>
      <c r="N2508">
        <v>85</v>
      </c>
      <c r="O2508" t="s">
        <v>2817</v>
      </c>
      <c r="P2508" s="16">
        <v>1300000</v>
      </c>
      <c r="Q2508" s="17" t="str">
        <f>IF(AND(Table4[[#This Row],[Age]]&lt;=28,Table4[[#This Row],[Prefered foot]]="left",Table4[[#This Row],[Value]]&lt;10000000),"candidate","rejected")</f>
        <v>candidate</v>
      </c>
      <c r="R2508" s="17" t="str">
        <f>IF(OR(Table4[[#This Row],[Age]]&lt;=21,Table4[[#This Row],[Rating]]&gt;=85,Table4[[#This Row],[Height (cm)]]&gt;=187),"minimum","")</f>
        <v/>
      </c>
    </row>
    <row r="2509" spans="10:18" x14ac:dyDescent="0.25">
      <c r="J2509" t="s">
        <v>2246</v>
      </c>
      <c r="K2509">
        <v>23</v>
      </c>
      <c r="L2509">
        <v>67</v>
      </c>
      <c r="M2509">
        <v>185</v>
      </c>
      <c r="N2509">
        <v>80</v>
      </c>
      <c r="O2509" t="s">
        <v>2816</v>
      </c>
      <c r="P2509" s="16">
        <v>1600000</v>
      </c>
      <c r="Q2509" s="17" t="str">
        <f>IF(AND(Table4[[#This Row],[Age]]&lt;=28,Table4[[#This Row],[Prefered foot]]="left",Table4[[#This Row],[Value]]&lt;10000000),"candidate","rejected")</f>
        <v>rejected</v>
      </c>
      <c r="R2509" s="17" t="str">
        <f>IF(OR(Table4[[#This Row],[Age]]&lt;=21,Table4[[#This Row],[Rating]]&gt;=85,Table4[[#This Row],[Height (cm)]]&gt;=187),"minimum","")</f>
        <v/>
      </c>
    </row>
    <row r="2510" spans="10:18" x14ac:dyDescent="0.25">
      <c r="J2510" t="s">
        <v>2247</v>
      </c>
      <c r="K2510">
        <v>25</v>
      </c>
      <c r="L2510">
        <v>70</v>
      </c>
      <c r="M2510">
        <v>172</v>
      </c>
      <c r="N2510">
        <v>68</v>
      </c>
      <c r="O2510" t="s">
        <v>2816</v>
      </c>
      <c r="P2510" s="16">
        <v>1800000</v>
      </c>
      <c r="Q2510" s="17" t="str">
        <f>IF(AND(Table4[[#This Row],[Age]]&lt;=28,Table4[[#This Row],[Prefered foot]]="left",Table4[[#This Row],[Value]]&lt;10000000),"candidate","rejected")</f>
        <v>rejected</v>
      </c>
      <c r="R2510" s="17" t="str">
        <f>IF(OR(Table4[[#This Row],[Age]]&lt;=21,Table4[[#This Row],[Rating]]&gt;=85,Table4[[#This Row],[Height (cm)]]&gt;=187),"minimum","")</f>
        <v/>
      </c>
    </row>
    <row r="2511" spans="10:18" x14ac:dyDescent="0.25">
      <c r="J2511" t="s">
        <v>2248</v>
      </c>
      <c r="K2511">
        <v>24</v>
      </c>
      <c r="L2511">
        <v>75</v>
      </c>
      <c r="M2511">
        <v>190</v>
      </c>
      <c r="N2511">
        <v>86</v>
      </c>
      <c r="O2511" t="s">
        <v>2816</v>
      </c>
      <c r="P2511" s="16">
        <v>7000000</v>
      </c>
      <c r="Q2511" s="17" t="str">
        <f>IF(AND(Table4[[#This Row],[Age]]&lt;=28,Table4[[#This Row],[Prefered foot]]="left",Table4[[#This Row],[Value]]&lt;10000000),"candidate","rejected")</f>
        <v>rejected</v>
      </c>
      <c r="R2511" s="17" t="str">
        <f>IF(OR(Table4[[#This Row],[Age]]&lt;=21,Table4[[#This Row],[Rating]]&gt;=85,Table4[[#This Row],[Height (cm)]]&gt;=187),"minimum","")</f>
        <v>minimum</v>
      </c>
    </row>
    <row r="2512" spans="10:18" x14ac:dyDescent="0.25">
      <c r="J2512" t="s">
        <v>2249</v>
      </c>
      <c r="K2512">
        <v>25</v>
      </c>
      <c r="L2512">
        <v>74</v>
      </c>
      <c r="M2512">
        <v>178</v>
      </c>
      <c r="N2512">
        <v>70</v>
      </c>
      <c r="O2512" t="s">
        <v>2817</v>
      </c>
      <c r="P2512" s="16">
        <v>4900000</v>
      </c>
      <c r="Q2512" s="17" t="str">
        <f>IF(AND(Table4[[#This Row],[Age]]&lt;=28,Table4[[#This Row],[Prefered foot]]="left",Table4[[#This Row],[Value]]&lt;10000000),"candidate","rejected")</f>
        <v>candidate</v>
      </c>
      <c r="R2512" s="17" t="str">
        <f>IF(OR(Table4[[#This Row],[Age]]&lt;=21,Table4[[#This Row],[Rating]]&gt;=85,Table4[[#This Row],[Height (cm)]]&gt;=187),"minimum","")</f>
        <v/>
      </c>
    </row>
    <row r="2513" spans="10:18" x14ac:dyDescent="0.25">
      <c r="J2513" t="s">
        <v>2250</v>
      </c>
      <c r="K2513">
        <v>25</v>
      </c>
      <c r="L2513">
        <v>68</v>
      </c>
      <c r="M2513">
        <v>188</v>
      </c>
      <c r="N2513">
        <v>79</v>
      </c>
      <c r="O2513" t="s">
        <v>2817</v>
      </c>
      <c r="P2513" s="16">
        <v>1600000</v>
      </c>
      <c r="Q2513" s="17" t="str">
        <f>IF(AND(Table4[[#This Row],[Age]]&lt;=28,Table4[[#This Row],[Prefered foot]]="left",Table4[[#This Row],[Value]]&lt;10000000),"candidate","rejected")</f>
        <v>candidate</v>
      </c>
      <c r="R2513" s="17" t="str">
        <f>IF(OR(Table4[[#This Row],[Age]]&lt;=21,Table4[[#This Row],[Rating]]&gt;=85,Table4[[#This Row],[Height (cm)]]&gt;=187),"minimum","")</f>
        <v>minimum</v>
      </c>
    </row>
    <row r="2514" spans="10:18" x14ac:dyDescent="0.25">
      <c r="J2514" t="s">
        <v>2251</v>
      </c>
      <c r="K2514">
        <v>25</v>
      </c>
      <c r="L2514">
        <v>73</v>
      </c>
      <c r="M2514">
        <v>188</v>
      </c>
      <c r="N2514">
        <v>76</v>
      </c>
      <c r="O2514" t="s">
        <v>2816</v>
      </c>
      <c r="P2514" s="16">
        <v>4300000</v>
      </c>
      <c r="Q2514" s="17" t="str">
        <f>IF(AND(Table4[[#This Row],[Age]]&lt;=28,Table4[[#This Row],[Prefered foot]]="left",Table4[[#This Row],[Value]]&lt;10000000),"candidate","rejected")</f>
        <v>rejected</v>
      </c>
      <c r="R2514" s="17" t="str">
        <f>IF(OR(Table4[[#This Row],[Age]]&lt;=21,Table4[[#This Row],[Rating]]&gt;=85,Table4[[#This Row],[Height (cm)]]&gt;=187),"minimum","")</f>
        <v>minimum</v>
      </c>
    </row>
    <row r="2515" spans="10:18" x14ac:dyDescent="0.25">
      <c r="J2515" t="s">
        <v>2252</v>
      </c>
      <c r="K2515">
        <v>27</v>
      </c>
      <c r="L2515">
        <v>76</v>
      </c>
      <c r="M2515">
        <v>176</v>
      </c>
      <c r="N2515">
        <v>75</v>
      </c>
      <c r="O2515" t="s">
        <v>2816</v>
      </c>
      <c r="P2515" s="16">
        <v>7000000</v>
      </c>
      <c r="Q2515" s="17" t="str">
        <f>IF(AND(Table4[[#This Row],[Age]]&lt;=28,Table4[[#This Row],[Prefered foot]]="left",Table4[[#This Row],[Value]]&lt;10000000),"candidate","rejected")</f>
        <v>rejected</v>
      </c>
      <c r="R2515" s="17" t="str">
        <f>IF(OR(Table4[[#This Row],[Age]]&lt;=21,Table4[[#This Row],[Rating]]&gt;=85,Table4[[#This Row],[Height (cm)]]&gt;=187),"minimum","")</f>
        <v/>
      </c>
    </row>
    <row r="2516" spans="10:18" x14ac:dyDescent="0.25">
      <c r="J2516" t="s">
        <v>2253</v>
      </c>
      <c r="K2516">
        <v>25</v>
      </c>
      <c r="L2516">
        <v>75</v>
      </c>
      <c r="M2516">
        <v>170</v>
      </c>
      <c r="N2516">
        <v>66</v>
      </c>
      <c r="O2516" t="s">
        <v>2816</v>
      </c>
      <c r="P2516" s="16">
        <v>6500000</v>
      </c>
      <c r="Q2516" s="17" t="str">
        <f>IF(AND(Table4[[#This Row],[Age]]&lt;=28,Table4[[#This Row],[Prefered foot]]="left",Table4[[#This Row],[Value]]&lt;10000000),"candidate","rejected")</f>
        <v>rejected</v>
      </c>
      <c r="R2516" s="17" t="str">
        <f>IF(OR(Table4[[#This Row],[Age]]&lt;=21,Table4[[#This Row],[Rating]]&gt;=85,Table4[[#This Row],[Height (cm)]]&gt;=187),"minimum","")</f>
        <v/>
      </c>
    </row>
    <row r="2517" spans="10:18" x14ac:dyDescent="0.25">
      <c r="J2517" t="s">
        <v>2254</v>
      </c>
      <c r="K2517">
        <v>24</v>
      </c>
      <c r="L2517">
        <v>70</v>
      </c>
      <c r="M2517">
        <v>182</v>
      </c>
      <c r="N2517">
        <v>73</v>
      </c>
      <c r="O2517" t="s">
        <v>2816</v>
      </c>
      <c r="P2517" s="16">
        <v>2400000</v>
      </c>
      <c r="Q2517" s="17" t="str">
        <f>IF(AND(Table4[[#This Row],[Age]]&lt;=28,Table4[[#This Row],[Prefered foot]]="left",Table4[[#This Row],[Value]]&lt;10000000),"candidate","rejected")</f>
        <v>rejected</v>
      </c>
      <c r="R2517" s="17" t="str">
        <f>IF(OR(Table4[[#This Row],[Age]]&lt;=21,Table4[[#This Row],[Rating]]&gt;=85,Table4[[#This Row],[Height (cm)]]&gt;=187),"minimum","")</f>
        <v/>
      </c>
    </row>
    <row r="2518" spans="10:18" x14ac:dyDescent="0.25">
      <c r="J2518" t="s">
        <v>2255</v>
      </c>
      <c r="K2518">
        <v>26</v>
      </c>
      <c r="L2518">
        <v>74</v>
      </c>
      <c r="M2518">
        <v>185</v>
      </c>
      <c r="N2518">
        <v>84</v>
      </c>
      <c r="O2518" t="s">
        <v>2817</v>
      </c>
      <c r="P2518" s="16">
        <v>4200000</v>
      </c>
      <c r="Q2518" s="17" t="str">
        <f>IF(AND(Table4[[#This Row],[Age]]&lt;=28,Table4[[#This Row],[Prefered foot]]="left",Table4[[#This Row],[Value]]&lt;10000000),"candidate","rejected")</f>
        <v>candidate</v>
      </c>
      <c r="R2518" s="17" t="str">
        <f>IF(OR(Table4[[#This Row],[Age]]&lt;=21,Table4[[#This Row],[Rating]]&gt;=85,Table4[[#This Row],[Height (cm)]]&gt;=187),"minimum","")</f>
        <v/>
      </c>
    </row>
    <row r="2519" spans="10:18" x14ac:dyDescent="0.25">
      <c r="J2519" t="s">
        <v>2256</v>
      </c>
      <c r="K2519">
        <v>28</v>
      </c>
      <c r="L2519">
        <v>77</v>
      </c>
      <c r="M2519">
        <v>175</v>
      </c>
      <c r="N2519">
        <v>67</v>
      </c>
      <c r="O2519" t="s">
        <v>2816</v>
      </c>
      <c r="P2519" s="16">
        <v>10500000</v>
      </c>
      <c r="Q2519" s="17" t="str">
        <f>IF(AND(Table4[[#This Row],[Age]]&lt;=28,Table4[[#This Row],[Prefered foot]]="left",Table4[[#This Row],[Value]]&lt;10000000),"candidate","rejected")</f>
        <v>rejected</v>
      </c>
      <c r="R2519" s="17" t="str">
        <f>IF(OR(Table4[[#This Row],[Age]]&lt;=21,Table4[[#This Row],[Rating]]&gt;=85,Table4[[#This Row],[Height (cm)]]&gt;=187),"minimum","")</f>
        <v/>
      </c>
    </row>
    <row r="2520" spans="10:18" x14ac:dyDescent="0.25">
      <c r="J2520" t="s">
        <v>2257</v>
      </c>
      <c r="K2520">
        <v>22</v>
      </c>
      <c r="L2520">
        <v>70</v>
      </c>
      <c r="M2520">
        <v>184</v>
      </c>
      <c r="N2520">
        <v>82</v>
      </c>
      <c r="O2520" t="s">
        <v>2816</v>
      </c>
      <c r="P2520" s="16">
        <v>3300000</v>
      </c>
      <c r="Q2520" s="17" t="str">
        <f>IF(AND(Table4[[#This Row],[Age]]&lt;=28,Table4[[#This Row],[Prefered foot]]="left",Table4[[#This Row],[Value]]&lt;10000000),"candidate","rejected")</f>
        <v>rejected</v>
      </c>
      <c r="R2520" s="17" t="str">
        <f>IF(OR(Table4[[#This Row],[Age]]&lt;=21,Table4[[#This Row],[Rating]]&gt;=85,Table4[[#This Row],[Height (cm)]]&gt;=187),"minimum","")</f>
        <v/>
      </c>
    </row>
    <row r="2521" spans="10:18" x14ac:dyDescent="0.25">
      <c r="J2521" t="s">
        <v>2258</v>
      </c>
      <c r="K2521">
        <v>27</v>
      </c>
      <c r="L2521">
        <v>73</v>
      </c>
      <c r="M2521">
        <v>175</v>
      </c>
      <c r="N2521">
        <v>69</v>
      </c>
      <c r="O2521" t="s">
        <v>2816</v>
      </c>
      <c r="P2521" s="16">
        <v>3300000</v>
      </c>
      <c r="Q2521" s="17" t="str">
        <f>IF(AND(Table4[[#This Row],[Age]]&lt;=28,Table4[[#This Row],[Prefered foot]]="left",Table4[[#This Row],[Value]]&lt;10000000),"candidate","rejected")</f>
        <v>rejected</v>
      </c>
      <c r="R2521" s="17" t="str">
        <f>IF(OR(Table4[[#This Row],[Age]]&lt;=21,Table4[[#This Row],[Rating]]&gt;=85,Table4[[#This Row],[Height (cm)]]&gt;=187),"minimum","")</f>
        <v/>
      </c>
    </row>
    <row r="2522" spans="10:18" x14ac:dyDescent="0.25">
      <c r="J2522" t="s">
        <v>2259</v>
      </c>
      <c r="K2522">
        <v>25</v>
      </c>
      <c r="L2522">
        <v>77</v>
      </c>
      <c r="M2522">
        <v>197</v>
      </c>
      <c r="N2522">
        <v>98</v>
      </c>
      <c r="O2522" t="s">
        <v>2816</v>
      </c>
      <c r="P2522" s="16">
        <v>12500000</v>
      </c>
      <c r="Q2522" s="17" t="str">
        <f>IF(AND(Table4[[#This Row],[Age]]&lt;=28,Table4[[#This Row],[Prefered foot]]="left",Table4[[#This Row],[Value]]&lt;10000000),"candidate","rejected")</f>
        <v>rejected</v>
      </c>
      <c r="R2522" s="17" t="str">
        <f>IF(OR(Table4[[#This Row],[Age]]&lt;=21,Table4[[#This Row],[Rating]]&gt;=85,Table4[[#This Row],[Height (cm)]]&gt;=187),"minimum","")</f>
        <v>minimum</v>
      </c>
    </row>
    <row r="2523" spans="10:18" x14ac:dyDescent="0.25">
      <c r="J2523" t="s">
        <v>2260</v>
      </c>
      <c r="K2523">
        <v>26</v>
      </c>
      <c r="L2523">
        <v>67</v>
      </c>
      <c r="M2523">
        <v>170</v>
      </c>
      <c r="N2523">
        <v>75</v>
      </c>
      <c r="O2523" t="s">
        <v>2817</v>
      </c>
      <c r="P2523" s="16">
        <v>1100000</v>
      </c>
      <c r="Q2523" s="17" t="str">
        <f>IF(AND(Table4[[#This Row],[Age]]&lt;=28,Table4[[#This Row],[Prefered foot]]="left",Table4[[#This Row],[Value]]&lt;10000000),"candidate","rejected")</f>
        <v>candidate</v>
      </c>
      <c r="R2523" s="17" t="str">
        <f>IF(OR(Table4[[#This Row],[Age]]&lt;=21,Table4[[#This Row],[Rating]]&gt;=85,Table4[[#This Row],[Height (cm)]]&gt;=187),"minimum","")</f>
        <v/>
      </c>
    </row>
    <row r="2524" spans="10:18" x14ac:dyDescent="0.25">
      <c r="J2524" t="s">
        <v>2261</v>
      </c>
      <c r="K2524">
        <v>25</v>
      </c>
      <c r="L2524">
        <v>73</v>
      </c>
      <c r="M2524">
        <v>169</v>
      </c>
      <c r="N2524">
        <v>60</v>
      </c>
      <c r="O2524" t="s">
        <v>2817</v>
      </c>
      <c r="P2524" s="16">
        <v>3600000</v>
      </c>
      <c r="Q2524" s="17" t="str">
        <f>IF(AND(Table4[[#This Row],[Age]]&lt;=28,Table4[[#This Row],[Prefered foot]]="left",Table4[[#This Row],[Value]]&lt;10000000),"candidate","rejected")</f>
        <v>candidate</v>
      </c>
      <c r="R2524" s="17" t="str">
        <f>IF(OR(Table4[[#This Row],[Age]]&lt;=21,Table4[[#This Row],[Rating]]&gt;=85,Table4[[#This Row],[Height (cm)]]&gt;=187),"minimum","")</f>
        <v/>
      </c>
    </row>
    <row r="2525" spans="10:18" x14ac:dyDescent="0.25">
      <c r="J2525" t="s">
        <v>2262</v>
      </c>
      <c r="K2525">
        <v>25</v>
      </c>
      <c r="L2525">
        <v>79</v>
      </c>
      <c r="M2525">
        <v>187</v>
      </c>
      <c r="N2525">
        <v>77</v>
      </c>
      <c r="O2525" t="s">
        <v>2817</v>
      </c>
      <c r="P2525" s="16">
        <v>21000000</v>
      </c>
      <c r="Q2525" s="17" t="str">
        <f>IF(AND(Table4[[#This Row],[Age]]&lt;=28,Table4[[#This Row],[Prefered foot]]="left",Table4[[#This Row],[Value]]&lt;10000000),"candidate","rejected")</f>
        <v>rejected</v>
      </c>
      <c r="R2525" s="17" t="str">
        <f>IF(OR(Table4[[#This Row],[Age]]&lt;=21,Table4[[#This Row],[Rating]]&gt;=85,Table4[[#This Row],[Height (cm)]]&gt;=187),"minimum","")</f>
        <v>minimum</v>
      </c>
    </row>
    <row r="2526" spans="10:18" x14ac:dyDescent="0.25">
      <c r="J2526" t="s">
        <v>2263</v>
      </c>
      <c r="K2526">
        <v>27</v>
      </c>
      <c r="L2526">
        <v>78</v>
      </c>
      <c r="M2526">
        <v>172</v>
      </c>
      <c r="N2526">
        <v>65</v>
      </c>
      <c r="O2526" t="s">
        <v>2817</v>
      </c>
      <c r="P2526" s="16">
        <v>15000000</v>
      </c>
      <c r="Q2526" s="17" t="str">
        <f>IF(AND(Table4[[#This Row],[Age]]&lt;=28,Table4[[#This Row],[Prefered foot]]="left",Table4[[#This Row],[Value]]&lt;10000000),"candidate","rejected")</f>
        <v>rejected</v>
      </c>
      <c r="R2526" s="17" t="str">
        <f>IF(OR(Table4[[#This Row],[Age]]&lt;=21,Table4[[#This Row],[Rating]]&gt;=85,Table4[[#This Row],[Height (cm)]]&gt;=187),"minimum","")</f>
        <v/>
      </c>
    </row>
    <row r="2527" spans="10:18" x14ac:dyDescent="0.25">
      <c r="J2527" t="s">
        <v>2264</v>
      </c>
      <c r="K2527">
        <v>25</v>
      </c>
      <c r="L2527">
        <v>72</v>
      </c>
      <c r="M2527">
        <v>190</v>
      </c>
      <c r="N2527">
        <v>83</v>
      </c>
      <c r="O2527" t="s">
        <v>2816</v>
      </c>
      <c r="P2527" s="16">
        <v>3300000</v>
      </c>
      <c r="Q2527" s="17" t="str">
        <f>IF(AND(Table4[[#This Row],[Age]]&lt;=28,Table4[[#This Row],[Prefered foot]]="left",Table4[[#This Row],[Value]]&lt;10000000),"candidate","rejected")</f>
        <v>rejected</v>
      </c>
      <c r="R2527" s="17" t="str">
        <f>IF(OR(Table4[[#This Row],[Age]]&lt;=21,Table4[[#This Row],[Rating]]&gt;=85,Table4[[#This Row],[Height (cm)]]&gt;=187),"minimum","")</f>
        <v>minimum</v>
      </c>
    </row>
    <row r="2528" spans="10:18" x14ac:dyDescent="0.25">
      <c r="J2528" t="s">
        <v>2265</v>
      </c>
      <c r="K2528">
        <v>24</v>
      </c>
      <c r="L2528">
        <v>76</v>
      </c>
      <c r="M2528">
        <v>178</v>
      </c>
      <c r="N2528">
        <v>68</v>
      </c>
      <c r="O2528" t="s">
        <v>2816</v>
      </c>
      <c r="P2528" s="16">
        <v>10000000</v>
      </c>
      <c r="Q2528" s="17" t="str">
        <f>IF(AND(Table4[[#This Row],[Age]]&lt;=28,Table4[[#This Row],[Prefered foot]]="left",Table4[[#This Row],[Value]]&lt;10000000),"candidate","rejected")</f>
        <v>rejected</v>
      </c>
      <c r="R2528" s="17" t="str">
        <f>IF(OR(Table4[[#This Row],[Age]]&lt;=21,Table4[[#This Row],[Rating]]&gt;=85,Table4[[#This Row],[Height (cm)]]&gt;=187),"minimum","")</f>
        <v/>
      </c>
    </row>
    <row r="2529" spans="10:18" x14ac:dyDescent="0.25">
      <c r="J2529" t="s">
        <v>2266</v>
      </c>
      <c r="K2529">
        <v>26</v>
      </c>
      <c r="L2529">
        <v>68</v>
      </c>
      <c r="M2529">
        <v>174</v>
      </c>
      <c r="N2529">
        <v>75</v>
      </c>
      <c r="O2529" t="s">
        <v>2816</v>
      </c>
      <c r="P2529" s="16">
        <v>1300000</v>
      </c>
      <c r="Q2529" s="17" t="str">
        <f>IF(AND(Table4[[#This Row],[Age]]&lt;=28,Table4[[#This Row],[Prefered foot]]="left",Table4[[#This Row],[Value]]&lt;10000000),"candidate","rejected")</f>
        <v>rejected</v>
      </c>
      <c r="R2529" s="17" t="str">
        <f>IF(OR(Table4[[#This Row],[Age]]&lt;=21,Table4[[#This Row],[Rating]]&gt;=85,Table4[[#This Row],[Height (cm)]]&gt;=187),"minimum","")</f>
        <v/>
      </c>
    </row>
    <row r="2530" spans="10:18" x14ac:dyDescent="0.25">
      <c r="J2530" t="s">
        <v>2267</v>
      </c>
      <c r="K2530">
        <v>26</v>
      </c>
      <c r="L2530">
        <v>72</v>
      </c>
      <c r="M2530">
        <v>174</v>
      </c>
      <c r="N2530">
        <v>69</v>
      </c>
      <c r="O2530" t="s">
        <v>2816</v>
      </c>
      <c r="P2530" s="16">
        <v>2500000</v>
      </c>
      <c r="Q2530" s="17" t="str">
        <f>IF(AND(Table4[[#This Row],[Age]]&lt;=28,Table4[[#This Row],[Prefered foot]]="left",Table4[[#This Row],[Value]]&lt;10000000),"candidate","rejected")</f>
        <v>rejected</v>
      </c>
      <c r="R2530" s="17" t="str">
        <f>IF(OR(Table4[[#This Row],[Age]]&lt;=21,Table4[[#This Row],[Rating]]&gt;=85,Table4[[#This Row],[Height (cm)]]&gt;=187),"minimum","")</f>
        <v/>
      </c>
    </row>
    <row r="2531" spans="10:18" x14ac:dyDescent="0.25">
      <c r="J2531" t="s">
        <v>2268</v>
      </c>
      <c r="K2531">
        <v>25</v>
      </c>
      <c r="L2531">
        <v>74</v>
      </c>
      <c r="M2531">
        <v>171</v>
      </c>
      <c r="N2531">
        <v>64</v>
      </c>
      <c r="O2531" t="s">
        <v>2817</v>
      </c>
      <c r="P2531" s="16">
        <v>5000000</v>
      </c>
      <c r="Q2531" s="17" t="str">
        <f>IF(AND(Table4[[#This Row],[Age]]&lt;=28,Table4[[#This Row],[Prefered foot]]="left",Table4[[#This Row],[Value]]&lt;10000000),"candidate","rejected")</f>
        <v>candidate</v>
      </c>
      <c r="R2531" s="17" t="str">
        <f>IF(OR(Table4[[#This Row],[Age]]&lt;=21,Table4[[#This Row],[Rating]]&gt;=85,Table4[[#This Row],[Height (cm)]]&gt;=187),"minimum","")</f>
        <v/>
      </c>
    </row>
    <row r="2532" spans="10:18" x14ac:dyDescent="0.25">
      <c r="J2532" t="s">
        <v>2269</v>
      </c>
      <c r="K2532">
        <v>26</v>
      </c>
      <c r="L2532">
        <v>75</v>
      </c>
      <c r="M2532">
        <v>180</v>
      </c>
      <c r="N2532">
        <v>67</v>
      </c>
      <c r="O2532" t="s">
        <v>2816</v>
      </c>
      <c r="P2532" s="16">
        <v>9000000</v>
      </c>
      <c r="Q2532" s="17" t="str">
        <f>IF(AND(Table4[[#This Row],[Age]]&lt;=28,Table4[[#This Row],[Prefered foot]]="left",Table4[[#This Row],[Value]]&lt;10000000),"candidate","rejected")</f>
        <v>rejected</v>
      </c>
      <c r="R2532" s="17" t="str">
        <f>IF(OR(Table4[[#This Row],[Age]]&lt;=21,Table4[[#This Row],[Rating]]&gt;=85,Table4[[#This Row],[Height (cm)]]&gt;=187),"minimum","")</f>
        <v/>
      </c>
    </row>
    <row r="2533" spans="10:18" x14ac:dyDescent="0.25">
      <c r="J2533" t="s">
        <v>2270</v>
      </c>
      <c r="K2533">
        <v>26</v>
      </c>
      <c r="L2533">
        <v>66</v>
      </c>
      <c r="M2533">
        <v>191</v>
      </c>
      <c r="N2533">
        <v>93</v>
      </c>
      <c r="O2533" t="s">
        <v>2816</v>
      </c>
      <c r="P2533" s="16">
        <v>1300000</v>
      </c>
      <c r="Q2533" s="17" t="str">
        <f>IF(AND(Table4[[#This Row],[Age]]&lt;=28,Table4[[#This Row],[Prefered foot]]="left",Table4[[#This Row],[Value]]&lt;10000000),"candidate","rejected")</f>
        <v>rejected</v>
      </c>
      <c r="R2533" s="17" t="str">
        <f>IF(OR(Table4[[#This Row],[Age]]&lt;=21,Table4[[#This Row],[Rating]]&gt;=85,Table4[[#This Row],[Height (cm)]]&gt;=187),"minimum","")</f>
        <v>minimum</v>
      </c>
    </row>
    <row r="2534" spans="10:18" x14ac:dyDescent="0.25">
      <c r="J2534" t="s">
        <v>1754</v>
      </c>
      <c r="K2534">
        <v>25</v>
      </c>
      <c r="L2534">
        <v>73</v>
      </c>
      <c r="M2534">
        <v>190</v>
      </c>
      <c r="N2534">
        <v>80</v>
      </c>
      <c r="O2534" t="s">
        <v>2817</v>
      </c>
      <c r="P2534" s="16">
        <v>3800000</v>
      </c>
      <c r="Q2534" s="17" t="str">
        <f>IF(AND(Table4[[#This Row],[Age]]&lt;=28,Table4[[#This Row],[Prefered foot]]="left",Table4[[#This Row],[Value]]&lt;10000000),"candidate","rejected")</f>
        <v>candidate</v>
      </c>
      <c r="R2534" s="17" t="str">
        <f>IF(OR(Table4[[#This Row],[Age]]&lt;=21,Table4[[#This Row],[Rating]]&gt;=85,Table4[[#This Row],[Height (cm)]]&gt;=187),"minimum","")</f>
        <v>minimum</v>
      </c>
    </row>
    <row r="2535" spans="10:18" x14ac:dyDescent="0.25">
      <c r="J2535" t="s">
        <v>2271</v>
      </c>
      <c r="K2535">
        <v>32</v>
      </c>
      <c r="L2535">
        <v>76</v>
      </c>
      <c r="M2535">
        <v>173</v>
      </c>
      <c r="N2535">
        <v>72</v>
      </c>
      <c r="O2535" t="s">
        <v>2816</v>
      </c>
      <c r="P2535" s="16">
        <v>6000000</v>
      </c>
      <c r="Q2535" s="17" t="str">
        <f>IF(AND(Table4[[#This Row],[Age]]&lt;=28,Table4[[#This Row],[Prefered foot]]="left",Table4[[#This Row],[Value]]&lt;10000000),"candidate","rejected")</f>
        <v>rejected</v>
      </c>
      <c r="R2535" s="17" t="str">
        <f>IF(OR(Table4[[#This Row],[Age]]&lt;=21,Table4[[#This Row],[Rating]]&gt;=85,Table4[[#This Row],[Height (cm)]]&gt;=187),"minimum","")</f>
        <v/>
      </c>
    </row>
    <row r="2536" spans="10:18" x14ac:dyDescent="0.25">
      <c r="J2536" t="s">
        <v>2272</v>
      </c>
      <c r="K2536">
        <v>23</v>
      </c>
      <c r="L2536">
        <v>70</v>
      </c>
      <c r="M2536">
        <v>180</v>
      </c>
      <c r="N2536">
        <v>81</v>
      </c>
      <c r="O2536" t="s">
        <v>2816</v>
      </c>
      <c r="P2536" s="16">
        <v>3300000</v>
      </c>
      <c r="Q2536" s="17" t="str">
        <f>IF(AND(Table4[[#This Row],[Age]]&lt;=28,Table4[[#This Row],[Prefered foot]]="left",Table4[[#This Row],[Value]]&lt;10000000),"candidate","rejected")</f>
        <v>rejected</v>
      </c>
      <c r="R2536" s="17" t="str">
        <f>IF(OR(Table4[[#This Row],[Age]]&lt;=21,Table4[[#This Row],[Rating]]&gt;=85,Table4[[#This Row],[Height (cm)]]&gt;=187),"minimum","")</f>
        <v/>
      </c>
    </row>
    <row r="2537" spans="10:18" x14ac:dyDescent="0.25">
      <c r="J2537" t="s">
        <v>1756</v>
      </c>
      <c r="K2537">
        <v>24</v>
      </c>
      <c r="L2537">
        <v>74</v>
      </c>
      <c r="M2537">
        <v>181</v>
      </c>
      <c r="N2537">
        <v>71</v>
      </c>
      <c r="O2537" t="s">
        <v>2817</v>
      </c>
      <c r="P2537" s="16">
        <v>6000000</v>
      </c>
      <c r="Q2537" s="17" t="str">
        <f>IF(AND(Table4[[#This Row],[Age]]&lt;=28,Table4[[#This Row],[Prefered foot]]="left",Table4[[#This Row],[Value]]&lt;10000000),"candidate","rejected")</f>
        <v>candidate</v>
      </c>
      <c r="R2537" s="17" t="str">
        <f>IF(OR(Table4[[#This Row],[Age]]&lt;=21,Table4[[#This Row],[Rating]]&gt;=85,Table4[[#This Row],[Height (cm)]]&gt;=187),"minimum","")</f>
        <v/>
      </c>
    </row>
    <row r="2538" spans="10:18" x14ac:dyDescent="0.25">
      <c r="J2538" t="s">
        <v>2273</v>
      </c>
      <c r="K2538">
        <v>26</v>
      </c>
      <c r="L2538">
        <v>76</v>
      </c>
      <c r="M2538">
        <v>188</v>
      </c>
      <c r="N2538">
        <v>80</v>
      </c>
      <c r="O2538" t="s">
        <v>2816</v>
      </c>
      <c r="P2538" s="16">
        <v>8000000</v>
      </c>
      <c r="Q2538" s="17" t="str">
        <f>IF(AND(Table4[[#This Row],[Age]]&lt;=28,Table4[[#This Row],[Prefered foot]]="left",Table4[[#This Row],[Value]]&lt;10000000),"candidate","rejected")</f>
        <v>rejected</v>
      </c>
      <c r="R2538" s="17" t="str">
        <f>IF(OR(Table4[[#This Row],[Age]]&lt;=21,Table4[[#This Row],[Rating]]&gt;=85,Table4[[#This Row],[Height (cm)]]&gt;=187),"minimum","")</f>
        <v>minimum</v>
      </c>
    </row>
    <row r="2539" spans="10:18" x14ac:dyDescent="0.25">
      <c r="J2539" t="s">
        <v>2274</v>
      </c>
      <c r="K2539">
        <v>25</v>
      </c>
      <c r="L2539">
        <v>71</v>
      </c>
      <c r="M2539">
        <v>190</v>
      </c>
      <c r="N2539">
        <v>75</v>
      </c>
      <c r="O2539" t="s">
        <v>2816</v>
      </c>
      <c r="P2539" s="16">
        <v>2200000</v>
      </c>
      <c r="Q2539" s="17" t="str">
        <f>IF(AND(Table4[[#This Row],[Age]]&lt;=28,Table4[[#This Row],[Prefered foot]]="left",Table4[[#This Row],[Value]]&lt;10000000),"candidate","rejected")</f>
        <v>rejected</v>
      </c>
      <c r="R2539" s="17" t="str">
        <f>IF(OR(Table4[[#This Row],[Age]]&lt;=21,Table4[[#This Row],[Rating]]&gt;=85,Table4[[#This Row],[Height (cm)]]&gt;=187),"minimum","")</f>
        <v>minimum</v>
      </c>
    </row>
    <row r="2540" spans="10:18" x14ac:dyDescent="0.25">
      <c r="J2540" t="s">
        <v>2275</v>
      </c>
      <c r="K2540">
        <v>25</v>
      </c>
      <c r="L2540">
        <v>74</v>
      </c>
      <c r="M2540">
        <v>190</v>
      </c>
      <c r="N2540">
        <v>86</v>
      </c>
      <c r="O2540" t="s">
        <v>2816</v>
      </c>
      <c r="P2540" s="16">
        <v>5500000</v>
      </c>
      <c r="Q2540" s="17" t="str">
        <f>IF(AND(Table4[[#This Row],[Age]]&lt;=28,Table4[[#This Row],[Prefered foot]]="left",Table4[[#This Row],[Value]]&lt;10000000),"candidate","rejected")</f>
        <v>rejected</v>
      </c>
      <c r="R2540" s="17" t="str">
        <f>IF(OR(Table4[[#This Row],[Age]]&lt;=21,Table4[[#This Row],[Rating]]&gt;=85,Table4[[#This Row],[Height (cm)]]&gt;=187),"minimum","")</f>
        <v>minimum</v>
      </c>
    </row>
    <row r="2541" spans="10:18" x14ac:dyDescent="0.25">
      <c r="J2541" t="s">
        <v>2276</v>
      </c>
      <c r="K2541">
        <v>25</v>
      </c>
      <c r="L2541">
        <v>69</v>
      </c>
      <c r="M2541">
        <v>176</v>
      </c>
      <c r="N2541">
        <v>70</v>
      </c>
      <c r="O2541" t="s">
        <v>2816</v>
      </c>
      <c r="P2541" s="16">
        <v>1700000</v>
      </c>
      <c r="Q2541" s="17" t="str">
        <f>IF(AND(Table4[[#This Row],[Age]]&lt;=28,Table4[[#This Row],[Prefered foot]]="left",Table4[[#This Row],[Value]]&lt;10000000),"candidate","rejected")</f>
        <v>rejected</v>
      </c>
      <c r="R2541" s="17" t="str">
        <f>IF(OR(Table4[[#This Row],[Age]]&lt;=21,Table4[[#This Row],[Rating]]&gt;=85,Table4[[#This Row],[Height (cm)]]&gt;=187),"minimum","")</f>
        <v/>
      </c>
    </row>
    <row r="2542" spans="10:18" x14ac:dyDescent="0.25">
      <c r="J2542" t="s">
        <v>2277</v>
      </c>
      <c r="K2542">
        <v>25</v>
      </c>
      <c r="L2542">
        <v>74</v>
      </c>
      <c r="M2542">
        <v>175</v>
      </c>
      <c r="N2542">
        <v>72</v>
      </c>
      <c r="O2542" t="s">
        <v>2816</v>
      </c>
      <c r="P2542" s="16">
        <v>5000000</v>
      </c>
      <c r="Q2542" s="17" t="str">
        <f>IF(AND(Table4[[#This Row],[Age]]&lt;=28,Table4[[#This Row],[Prefered foot]]="left",Table4[[#This Row],[Value]]&lt;10000000),"candidate","rejected")</f>
        <v>rejected</v>
      </c>
      <c r="R2542" s="17" t="str">
        <f>IF(OR(Table4[[#This Row],[Age]]&lt;=21,Table4[[#This Row],[Rating]]&gt;=85,Table4[[#This Row],[Height (cm)]]&gt;=187),"minimum","")</f>
        <v/>
      </c>
    </row>
    <row r="2543" spans="10:18" x14ac:dyDescent="0.25">
      <c r="J2543" t="s">
        <v>2278</v>
      </c>
      <c r="K2543">
        <v>25</v>
      </c>
      <c r="L2543">
        <v>76</v>
      </c>
      <c r="M2543">
        <v>187</v>
      </c>
      <c r="N2543">
        <v>70</v>
      </c>
      <c r="O2543" t="s">
        <v>2816</v>
      </c>
      <c r="P2543" s="16">
        <v>8500000</v>
      </c>
      <c r="Q2543" s="17" t="str">
        <f>IF(AND(Table4[[#This Row],[Age]]&lt;=28,Table4[[#This Row],[Prefered foot]]="left",Table4[[#This Row],[Value]]&lt;10000000),"candidate","rejected")</f>
        <v>rejected</v>
      </c>
      <c r="R2543" s="17" t="str">
        <f>IF(OR(Table4[[#This Row],[Age]]&lt;=21,Table4[[#This Row],[Rating]]&gt;=85,Table4[[#This Row],[Height (cm)]]&gt;=187),"minimum","")</f>
        <v>minimum</v>
      </c>
    </row>
    <row r="2544" spans="10:18" x14ac:dyDescent="0.25">
      <c r="J2544" t="s">
        <v>2279</v>
      </c>
      <c r="K2544">
        <v>24</v>
      </c>
      <c r="L2544">
        <v>71</v>
      </c>
      <c r="M2544">
        <v>173</v>
      </c>
      <c r="N2544">
        <v>58</v>
      </c>
      <c r="O2544" t="s">
        <v>2817</v>
      </c>
      <c r="P2544" s="16">
        <v>2600000</v>
      </c>
      <c r="Q2544" s="17" t="str">
        <f>IF(AND(Table4[[#This Row],[Age]]&lt;=28,Table4[[#This Row],[Prefered foot]]="left",Table4[[#This Row],[Value]]&lt;10000000),"candidate","rejected")</f>
        <v>candidate</v>
      </c>
      <c r="R2544" s="17" t="str">
        <f>IF(OR(Table4[[#This Row],[Age]]&lt;=21,Table4[[#This Row],[Rating]]&gt;=85,Table4[[#This Row],[Height (cm)]]&gt;=187),"minimum","")</f>
        <v/>
      </c>
    </row>
    <row r="2545" spans="10:18" x14ac:dyDescent="0.25">
      <c r="J2545" t="s">
        <v>2280</v>
      </c>
      <c r="K2545">
        <v>29</v>
      </c>
      <c r="L2545">
        <v>73</v>
      </c>
      <c r="M2545">
        <v>188</v>
      </c>
      <c r="N2545">
        <v>84</v>
      </c>
      <c r="O2545" t="s">
        <v>2816</v>
      </c>
      <c r="P2545" s="16">
        <v>2500000</v>
      </c>
      <c r="Q2545" s="17" t="str">
        <f>IF(AND(Table4[[#This Row],[Age]]&lt;=28,Table4[[#This Row],[Prefered foot]]="left",Table4[[#This Row],[Value]]&lt;10000000),"candidate","rejected")</f>
        <v>rejected</v>
      </c>
      <c r="R2545" s="17" t="str">
        <f>IF(OR(Table4[[#This Row],[Age]]&lt;=21,Table4[[#This Row],[Rating]]&gt;=85,Table4[[#This Row],[Height (cm)]]&gt;=187),"minimum","")</f>
        <v>minimum</v>
      </c>
    </row>
    <row r="2546" spans="10:18" x14ac:dyDescent="0.25">
      <c r="J2546" t="s">
        <v>2281</v>
      </c>
      <c r="K2546">
        <v>24</v>
      </c>
      <c r="L2546">
        <v>73</v>
      </c>
      <c r="M2546">
        <v>178</v>
      </c>
      <c r="N2546">
        <v>72</v>
      </c>
      <c r="O2546" t="s">
        <v>2817</v>
      </c>
      <c r="P2546" s="16">
        <v>4200000</v>
      </c>
      <c r="Q2546" s="17" t="str">
        <f>IF(AND(Table4[[#This Row],[Age]]&lt;=28,Table4[[#This Row],[Prefered foot]]="left",Table4[[#This Row],[Value]]&lt;10000000),"candidate","rejected")</f>
        <v>candidate</v>
      </c>
      <c r="R2546" s="17" t="str">
        <f>IF(OR(Table4[[#This Row],[Age]]&lt;=21,Table4[[#This Row],[Rating]]&gt;=85,Table4[[#This Row],[Height (cm)]]&gt;=187),"minimum","")</f>
        <v/>
      </c>
    </row>
    <row r="2547" spans="10:18" x14ac:dyDescent="0.25">
      <c r="J2547" t="s">
        <v>2282</v>
      </c>
      <c r="K2547">
        <v>26</v>
      </c>
      <c r="L2547">
        <v>69</v>
      </c>
      <c r="M2547">
        <v>170</v>
      </c>
      <c r="N2547">
        <v>65</v>
      </c>
      <c r="O2547" t="s">
        <v>2816</v>
      </c>
      <c r="P2547" s="16">
        <v>1500000</v>
      </c>
      <c r="Q2547" s="17" t="str">
        <f>IF(AND(Table4[[#This Row],[Age]]&lt;=28,Table4[[#This Row],[Prefered foot]]="left",Table4[[#This Row],[Value]]&lt;10000000),"candidate","rejected")</f>
        <v>rejected</v>
      </c>
      <c r="R2547" s="17" t="str">
        <f>IF(OR(Table4[[#This Row],[Age]]&lt;=21,Table4[[#This Row],[Rating]]&gt;=85,Table4[[#This Row],[Height (cm)]]&gt;=187),"minimum","")</f>
        <v/>
      </c>
    </row>
    <row r="2548" spans="10:18" x14ac:dyDescent="0.25">
      <c r="J2548" t="s">
        <v>2283</v>
      </c>
      <c r="K2548">
        <v>25</v>
      </c>
      <c r="L2548">
        <v>62</v>
      </c>
      <c r="M2548">
        <v>183</v>
      </c>
      <c r="N2548">
        <v>78</v>
      </c>
      <c r="O2548" t="s">
        <v>2817</v>
      </c>
      <c r="P2548" s="16">
        <v>500000</v>
      </c>
      <c r="Q2548" s="17" t="str">
        <f>IF(AND(Table4[[#This Row],[Age]]&lt;=28,Table4[[#This Row],[Prefered foot]]="left",Table4[[#This Row],[Value]]&lt;10000000),"candidate","rejected")</f>
        <v>candidate</v>
      </c>
      <c r="R2548" s="17" t="str">
        <f>IF(OR(Table4[[#This Row],[Age]]&lt;=21,Table4[[#This Row],[Rating]]&gt;=85,Table4[[#This Row],[Height (cm)]]&gt;=187),"minimum","")</f>
        <v/>
      </c>
    </row>
    <row r="2549" spans="10:18" x14ac:dyDescent="0.25">
      <c r="J2549" t="s">
        <v>2284</v>
      </c>
      <c r="K2549">
        <v>25</v>
      </c>
      <c r="L2549">
        <v>74</v>
      </c>
      <c r="M2549">
        <v>183</v>
      </c>
      <c r="N2549">
        <v>80</v>
      </c>
      <c r="O2549" t="s">
        <v>2816</v>
      </c>
      <c r="P2549" s="16">
        <v>4700000</v>
      </c>
      <c r="Q2549" s="17" t="str">
        <f>IF(AND(Table4[[#This Row],[Age]]&lt;=28,Table4[[#This Row],[Prefered foot]]="left",Table4[[#This Row],[Value]]&lt;10000000),"candidate","rejected")</f>
        <v>rejected</v>
      </c>
      <c r="R2549" s="17" t="str">
        <f>IF(OR(Table4[[#This Row],[Age]]&lt;=21,Table4[[#This Row],[Rating]]&gt;=85,Table4[[#This Row],[Height (cm)]]&gt;=187),"minimum","")</f>
        <v/>
      </c>
    </row>
    <row r="2550" spans="10:18" x14ac:dyDescent="0.25">
      <c r="J2550" t="s">
        <v>2285</v>
      </c>
      <c r="K2550">
        <v>26</v>
      </c>
      <c r="L2550">
        <v>67</v>
      </c>
      <c r="M2550">
        <v>189</v>
      </c>
      <c r="N2550">
        <v>79</v>
      </c>
      <c r="O2550" t="s">
        <v>2816</v>
      </c>
      <c r="P2550" s="16">
        <v>1200000</v>
      </c>
      <c r="Q2550" s="17" t="str">
        <f>IF(AND(Table4[[#This Row],[Age]]&lt;=28,Table4[[#This Row],[Prefered foot]]="left",Table4[[#This Row],[Value]]&lt;10000000),"candidate","rejected")</f>
        <v>rejected</v>
      </c>
      <c r="R2550" s="17" t="str">
        <f>IF(OR(Table4[[#This Row],[Age]]&lt;=21,Table4[[#This Row],[Rating]]&gt;=85,Table4[[#This Row],[Height (cm)]]&gt;=187),"minimum","")</f>
        <v>minimum</v>
      </c>
    </row>
    <row r="2551" spans="10:18" x14ac:dyDescent="0.25">
      <c r="J2551" t="s">
        <v>2286</v>
      </c>
      <c r="K2551">
        <v>23</v>
      </c>
      <c r="L2551">
        <v>72</v>
      </c>
      <c r="M2551">
        <v>185</v>
      </c>
      <c r="N2551">
        <v>75</v>
      </c>
      <c r="O2551" t="s">
        <v>2816</v>
      </c>
      <c r="P2551" s="16">
        <v>3000000</v>
      </c>
      <c r="Q2551" s="17" t="str">
        <f>IF(AND(Table4[[#This Row],[Age]]&lt;=28,Table4[[#This Row],[Prefered foot]]="left",Table4[[#This Row],[Value]]&lt;10000000),"candidate","rejected")</f>
        <v>rejected</v>
      </c>
      <c r="R2551" s="17" t="str">
        <f>IF(OR(Table4[[#This Row],[Age]]&lt;=21,Table4[[#This Row],[Rating]]&gt;=85,Table4[[#This Row],[Height (cm)]]&gt;=187),"minimum","")</f>
        <v/>
      </c>
    </row>
    <row r="2552" spans="10:18" x14ac:dyDescent="0.25">
      <c r="J2552" t="s">
        <v>2287</v>
      </c>
      <c r="K2552">
        <v>26</v>
      </c>
      <c r="L2552">
        <v>77</v>
      </c>
      <c r="M2552">
        <v>183</v>
      </c>
      <c r="N2552">
        <v>75</v>
      </c>
      <c r="O2552" t="s">
        <v>2816</v>
      </c>
      <c r="P2552" s="16">
        <v>11500000</v>
      </c>
      <c r="Q2552" s="17" t="str">
        <f>IF(AND(Table4[[#This Row],[Age]]&lt;=28,Table4[[#This Row],[Prefered foot]]="left",Table4[[#This Row],[Value]]&lt;10000000),"candidate","rejected")</f>
        <v>rejected</v>
      </c>
      <c r="R2552" s="17" t="str">
        <f>IF(OR(Table4[[#This Row],[Age]]&lt;=21,Table4[[#This Row],[Rating]]&gt;=85,Table4[[#This Row],[Height (cm)]]&gt;=187),"minimum","")</f>
        <v/>
      </c>
    </row>
    <row r="2553" spans="10:18" x14ac:dyDescent="0.25">
      <c r="J2553" t="s">
        <v>2288</v>
      </c>
      <c r="K2553">
        <v>26</v>
      </c>
      <c r="L2553">
        <v>70</v>
      </c>
      <c r="M2553">
        <v>170</v>
      </c>
      <c r="N2553">
        <v>65</v>
      </c>
      <c r="O2553" t="s">
        <v>2817</v>
      </c>
      <c r="P2553" s="16">
        <v>1700000</v>
      </c>
      <c r="Q2553" s="17" t="str">
        <f>IF(AND(Table4[[#This Row],[Age]]&lt;=28,Table4[[#This Row],[Prefered foot]]="left",Table4[[#This Row],[Value]]&lt;10000000),"candidate","rejected")</f>
        <v>candidate</v>
      </c>
      <c r="R2553" s="17" t="str">
        <f>IF(OR(Table4[[#This Row],[Age]]&lt;=21,Table4[[#This Row],[Rating]]&gt;=85,Table4[[#This Row],[Height (cm)]]&gt;=187),"minimum","")</f>
        <v/>
      </c>
    </row>
    <row r="2554" spans="10:18" x14ac:dyDescent="0.25">
      <c r="J2554" t="s">
        <v>2289</v>
      </c>
      <c r="K2554">
        <v>25</v>
      </c>
      <c r="L2554">
        <v>65</v>
      </c>
      <c r="M2554">
        <v>184</v>
      </c>
      <c r="N2554">
        <v>82</v>
      </c>
      <c r="O2554" t="s">
        <v>2816</v>
      </c>
      <c r="P2554" s="16">
        <v>775000</v>
      </c>
      <c r="Q2554" s="17" t="str">
        <f>IF(AND(Table4[[#This Row],[Age]]&lt;=28,Table4[[#This Row],[Prefered foot]]="left",Table4[[#This Row],[Value]]&lt;10000000),"candidate","rejected")</f>
        <v>rejected</v>
      </c>
      <c r="R2554" s="17" t="str">
        <f>IF(OR(Table4[[#This Row],[Age]]&lt;=21,Table4[[#This Row],[Rating]]&gt;=85,Table4[[#This Row],[Height (cm)]]&gt;=187),"minimum","")</f>
        <v/>
      </c>
    </row>
    <row r="2555" spans="10:18" x14ac:dyDescent="0.25">
      <c r="J2555" t="s">
        <v>2290</v>
      </c>
      <c r="K2555">
        <v>25</v>
      </c>
      <c r="L2555">
        <v>70</v>
      </c>
      <c r="M2555">
        <v>183</v>
      </c>
      <c r="N2555">
        <v>75</v>
      </c>
      <c r="O2555" t="s">
        <v>2816</v>
      </c>
      <c r="P2555" s="16">
        <v>2000000</v>
      </c>
      <c r="Q2555" s="17" t="str">
        <f>IF(AND(Table4[[#This Row],[Age]]&lt;=28,Table4[[#This Row],[Prefered foot]]="left",Table4[[#This Row],[Value]]&lt;10000000),"candidate","rejected")</f>
        <v>rejected</v>
      </c>
      <c r="R2555" s="17" t="str">
        <f>IF(OR(Table4[[#This Row],[Age]]&lt;=21,Table4[[#This Row],[Rating]]&gt;=85,Table4[[#This Row],[Height (cm)]]&gt;=187),"minimum","")</f>
        <v/>
      </c>
    </row>
    <row r="2556" spans="10:18" x14ac:dyDescent="0.25">
      <c r="J2556" t="s">
        <v>2291</v>
      </c>
      <c r="K2556">
        <v>27</v>
      </c>
      <c r="L2556">
        <v>78</v>
      </c>
      <c r="M2556">
        <v>185</v>
      </c>
      <c r="N2556">
        <v>80</v>
      </c>
      <c r="O2556" t="s">
        <v>2817</v>
      </c>
      <c r="P2556" s="16">
        <v>16000000</v>
      </c>
      <c r="Q2556" s="17" t="str">
        <f>IF(AND(Table4[[#This Row],[Age]]&lt;=28,Table4[[#This Row],[Prefered foot]]="left",Table4[[#This Row],[Value]]&lt;10000000),"candidate","rejected")</f>
        <v>rejected</v>
      </c>
      <c r="R2556" s="17" t="str">
        <f>IF(OR(Table4[[#This Row],[Age]]&lt;=21,Table4[[#This Row],[Rating]]&gt;=85,Table4[[#This Row],[Height (cm)]]&gt;=187),"minimum","")</f>
        <v/>
      </c>
    </row>
    <row r="2557" spans="10:18" x14ac:dyDescent="0.25">
      <c r="J2557" t="s">
        <v>2292</v>
      </c>
      <c r="K2557">
        <v>27</v>
      </c>
      <c r="L2557">
        <v>79</v>
      </c>
      <c r="M2557">
        <v>176</v>
      </c>
      <c r="N2557">
        <v>67</v>
      </c>
      <c r="O2557" t="s">
        <v>2817</v>
      </c>
      <c r="P2557" s="16">
        <v>18500000</v>
      </c>
      <c r="Q2557" s="17" t="str">
        <f>IF(AND(Table4[[#This Row],[Age]]&lt;=28,Table4[[#This Row],[Prefered foot]]="left",Table4[[#This Row],[Value]]&lt;10000000),"candidate","rejected")</f>
        <v>rejected</v>
      </c>
      <c r="R2557" s="17" t="str">
        <f>IF(OR(Table4[[#This Row],[Age]]&lt;=21,Table4[[#This Row],[Rating]]&gt;=85,Table4[[#This Row],[Height (cm)]]&gt;=187),"minimum","")</f>
        <v/>
      </c>
    </row>
    <row r="2558" spans="10:18" x14ac:dyDescent="0.25">
      <c r="J2558" t="s">
        <v>2293</v>
      </c>
      <c r="K2558">
        <v>32</v>
      </c>
      <c r="L2558">
        <v>70</v>
      </c>
      <c r="M2558">
        <v>181</v>
      </c>
      <c r="N2558">
        <v>72</v>
      </c>
      <c r="O2558" t="s">
        <v>2816</v>
      </c>
      <c r="P2558" s="16">
        <v>1100000</v>
      </c>
      <c r="Q2558" s="17" t="str">
        <f>IF(AND(Table4[[#This Row],[Age]]&lt;=28,Table4[[#This Row],[Prefered foot]]="left",Table4[[#This Row],[Value]]&lt;10000000),"candidate","rejected")</f>
        <v>rejected</v>
      </c>
      <c r="R2558" s="17" t="str">
        <f>IF(OR(Table4[[#This Row],[Age]]&lt;=21,Table4[[#This Row],[Rating]]&gt;=85,Table4[[#This Row],[Height (cm)]]&gt;=187),"minimum","")</f>
        <v/>
      </c>
    </row>
    <row r="2559" spans="10:18" x14ac:dyDescent="0.25">
      <c r="J2559" t="s">
        <v>2294</v>
      </c>
      <c r="K2559">
        <v>31</v>
      </c>
      <c r="L2559">
        <v>81</v>
      </c>
      <c r="M2559">
        <v>197</v>
      </c>
      <c r="N2559">
        <v>86</v>
      </c>
      <c r="O2559" t="s">
        <v>2816</v>
      </c>
      <c r="P2559" s="16">
        <v>13500000</v>
      </c>
      <c r="Q2559" s="17" t="str">
        <f>IF(AND(Table4[[#This Row],[Age]]&lt;=28,Table4[[#This Row],[Prefered foot]]="left",Table4[[#This Row],[Value]]&lt;10000000),"candidate","rejected")</f>
        <v>rejected</v>
      </c>
      <c r="R2559" s="17" t="str">
        <f>IF(OR(Table4[[#This Row],[Age]]&lt;=21,Table4[[#This Row],[Rating]]&gt;=85,Table4[[#This Row],[Height (cm)]]&gt;=187),"minimum","")</f>
        <v>minimum</v>
      </c>
    </row>
    <row r="2560" spans="10:18" x14ac:dyDescent="0.25">
      <c r="J2560" t="s">
        <v>2295</v>
      </c>
      <c r="K2560">
        <v>24</v>
      </c>
      <c r="L2560">
        <v>74</v>
      </c>
      <c r="M2560">
        <v>190</v>
      </c>
      <c r="N2560">
        <v>80</v>
      </c>
      <c r="O2560" t="s">
        <v>2817</v>
      </c>
      <c r="P2560" s="16">
        <v>4200000</v>
      </c>
      <c r="Q2560" s="17" t="str">
        <f>IF(AND(Table4[[#This Row],[Age]]&lt;=28,Table4[[#This Row],[Prefered foot]]="left",Table4[[#This Row],[Value]]&lt;10000000),"candidate","rejected")</f>
        <v>candidate</v>
      </c>
      <c r="R2560" s="17" t="str">
        <f>IF(OR(Table4[[#This Row],[Age]]&lt;=21,Table4[[#This Row],[Rating]]&gt;=85,Table4[[#This Row],[Height (cm)]]&gt;=187),"minimum","")</f>
        <v>minimum</v>
      </c>
    </row>
    <row r="2561" spans="10:18" x14ac:dyDescent="0.25">
      <c r="J2561" t="s">
        <v>2296</v>
      </c>
      <c r="K2561">
        <v>25</v>
      </c>
      <c r="L2561">
        <v>73</v>
      </c>
      <c r="M2561">
        <v>181</v>
      </c>
      <c r="N2561">
        <v>72</v>
      </c>
      <c r="O2561" t="s">
        <v>2817</v>
      </c>
      <c r="P2561" s="16">
        <v>4000000</v>
      </c>
      <c r="Q2561" s="17" t="str">
        <f>IF(AND(Table4[[#This Row],[Age]]&lt;=28,Table4[[#This Row],[Prefered foot]]="left",Table4[[#This Row],[Value]]&lt;10000000),"candidate","rejected")</f>
        <v>candidate</v>
      </c>
      <c r="R2561" s="17" t="str">
        <f>IF(OR(Table4[[#This Row],[Age]]&lt;=21,Table4[[#This Row],[Rating]]&gt;=85,Table4[[#This Row],[Height (cm)]]&gt;=187),"minimum","")</f>
        <v/>
      </c>
    </row>
    <row r="2562" spans="10:18" x14ac:dyDescent="0.25">
      <c r="J2562" t="s">
        <v>2297</v>
      </c>
      <c r="K2562">
        <v>25</v>
      </c>
      <c r="L2562">
        <v>73</v>
      </c>
      <c r="M2562">
        <v>193</v>
      </c>
      <c r="N2562">
        <v>89</v>
      </c>
      <c r="O2562" t="s">
        <v>2816</v>
      </c>
      <c r="P2562" s="16">
        <v>3300000</v>
      </c>
      <c r="Q2562" s="17" t="str">
        <f>IF(AND(Table4[[#This Row],[Age]]&lt;=28,Table4[[#This Row],[Prefered foot]]="left",Table4[[#This Row],[Value]]&lt;10000000),"candidate","rejected")</f>
        <v>rejected</v>
      </c>
      <c r="R2562" s="17" t="str">
        <f>IF(OR(Table4[[#This Row],[Age]]&lt;=21,Table4[[#This Row],[Rating]]&gt;=85,Table4[[#This Row],[Height (cm)]]&gt;=187),"minimum","")</f>
        <v>minimum</v>
      </c>
    </row>
    <row r="2563" spans="10:18" x14ac:dyDescent="0.25">
      <c r="J2563" t="s">
        <v>2298</v>
      </c>
      <c r="K2563">
        <v>25</v>
      </c>
      <c r="L2563">
        <v>72</v>
      </c>
      <c r="M2563">
        <v>174</v>
      </c>
      <c r="N2563">
        <v>70</v>
      </c>
      <c r="O2563" t="s">
        <v>2817</v>
      </c>
      <c r="P2563" s="16">
        <v>3200000</v>
      </c>
      <c r="Q2563" s="17" t="str">
        <f>IF(AND(Table4[[#This Row],[Age]]&lt;=28,Table4[[#This Row],[Prefered foot]]="left",Table4[[#This Row],[Value]]&lt;10000000),"candidate","rejected")</f>
        <v>candidate</v>
      </c>
      <c r="R2563" s="17" t="str">
        <f>IF(OR(Table4[[#This Row],[Age]]&lt;=21,Table4[[#This Row],[Rating]]&gt;=85,Table4[[#This Row],[Height (cm)]]&gt;=187),"minimum","")</f>
        <v/>
      </c>
    </row>
    <row r="2564" spans="10:18" x14ac:dyDescent="0.25">
      <c r="J2564" t="s">
        <v>2299</v>
      </c>
      <c r="K2564">
        <v>26</v>
      </c>
      <c r="L2564">
        <v>76</v>
      </c>
      <c r="M2564">
        <v>171</v>
      </c>
      <c r="N2564">
        <v>64</v>
      </c>
      <c r="O2564" t="s">
        <v>2816</v>
      </c>
      <c r="P2564" s="16">
        <v>0</v>
      </c>
      <c r="Q2564" s="17" t="str">
        <f>IF(AND(Table4[[#This Row],[Age]]&lt;=28,Table4[[#This Row],[Prefered foot]]="left",Table4[[#This Row],[Value]]&lt;10000000),"candidate","rejected")</f>
        <v>rejected</v>
      </c>
      <c r="R2564" s="17" t="str">
        <f>IF(OR(Table4[[#This Row],[Age]]&lt;=21,Table4[[#This Row],[Rating]]&gt;=85,Table4[[#This Row],[Height (cm)]]&gt;=187),"minimum","")</f>
        <v/>
      </c>
    </row>
    <row r="2565" spans="10:18" x14ac:dyDescent="0.25">
      <c r="J2565" t="s">
        <v>2300</v>
      </c>
      <c r="K2565">
        <v>24</v>
      </c>
      <c r="L2565">
        <v>73</v>
      </c>
      <c r="M2565">
        <v>183</v>
      </c>
      <c r="N2565">
        <v>75</v>
      </c>
      <c r="O2565" t="s">
        <v>2817</v>
      </c>
      <c r="P2565" s="16">
        <v>3700000</v>
      </c>
      <c r="Q2565" s="17" t="str">
        <f>IF(AND(Table4[[#This Row],[Age]]&lt;=28,Table4[[#This Row],[Prefered foot]]="left",Table4[[#This Row],[Value]]&lt;10000000),"candidate","rejected")</f>
        <v>candidate</v>
      </c>
      <c r="R2565" s="17" t="str">
        <f>IF(OR(Table4[[#This Row],[Age]]&lt;=21,Table4[[#This Row],[Rating]]&gt;=85,Table4[[#This Row],[Height (cm)]]&gt;=187),"minimum","")</f>
        <v/>
      </c>
    </row>
    <row r="2566" spans="10:18" x14ac:dyDescent="0.25">
      <c r="J2566" t="s">
        <v>2301</v>
      </c>
      <c r="K2566">
        <v>24</v>
      </c>
      <c r="L2566">
        <v>77</v>
      </c>
      <c r="M2566">
        <v>185</v>
      </c>
      <c r="N2566">
        <v>78</v>
      </c>
      <c r="O2566" t="s">
        <v>2816</v>
      </c>
      <c r="P2566" s="16">
        <v>13000000</v>
      </c>
      <c r="Q2566" s="17" t="str">
        <f>IF(AND(Table4[[#This Row],[Age]]&lt;=28,Table4[[#This Row],[Prefered foot]]="left",Table4[[#This Row],[Value]]&lt;10000000),"candidate","rejected")</f>
        <v>rejected</v>
      </c>
      <c r="R2566" s="17" t="str">
        <f>IF(OR(Table4[[#This Row],[Age]]&lt;=21,Table4[[#This Row],[Rating]]&gt;=85,Table4[[#This Row],[Height (cm)]]&gt;=187),"minimum","")</f>
        <v/>
      </c>
    </row>
    <row r="2567" spans="10:18" x14ac:dyDescent="0.25">
      <c r="J2567" t="s">
        <v>2302</v>
      </c>
      <c r="K2567">
        <v>25</v>
      </c>
      <c r="L2567">
        <v>75</v>
      </c>
      <c r="M2567">
        <v>184</v>
      </c>
      <c r="N2567">
        <v>76</v>
      </c>
      <c r="O2567" t="s">
        <v>2816</v>
      </c>
      <c r="P2567" s="16">
        <v>7000000</v>
      </c>
      <c r="Q2567" s="17" t="str">
        <f>IF(AND(Table4[[#This Row],[Age]]&lt;=28,Table4[[#This Row],[Prefered foot]]="left",Table4[[#This Row],[Value]]&lt;10000000),"candidate","rejected")</f>
        <v>rejected</v>
      </c>
      <c r="R2567" s="17" t="str">
        <f>IF(OR(Table4[[#This Row],[Age]]&lt;=21,Table4[[#This Row],[Rating]]&gt;=85,Table4[[#This Row],[Height (cm)]]&gt;=187),"minimum","")</f>
        <v/>
      </c>
    </row>
    <row r="2568" spans="10:18" x14ac:dyDescent="0.25">
      <c r="J2568" t="s">
        <v>2303</v>
      </c>
      <c r="K2568">
        <v>24</v>
      </c>
      <c r="L2568">
        <v>69</v>
      </c>
      <c r="M2568">
        <v>180</v>
      </c>
      <c r="N2568">
        <v>83</v>
      </c>
      <c r="O2568" t="s">
        <v>2816</v>
      </c>
      <c r="P2568" s="16">
        <v>2100000</v>
      </c>
      <c r="Q2568" s="17" t="str">
        <f>IF(AND(Table4[[#This Row],[Age]]&lt;=28,Table4[[#This Row],[Prefered foot]]="left",Table4[[#This Row],[Value]]&lt;10000000),"candidate","rejected")</f>
        <v>rejected</v>
      </c>
      <c r="R2568" s="17" t="str">
        <f>IF(OR(Table4[[#This Row],[Age]]&lt;=21,Table4[[#This Row],[Rating]]&gt;=85,Table4[[#This Row],[Height (cm)]]&gt;=187),"minimum","")</f>
        <v/>
      </c>
    </row>
    <row r="2569" spans="10:18" x14ac:dyDescent="0.25">
      <c r="J2569" t="s">
        <v>2304</v>
      </c>
      <c r="K2569">
        <v>23</v>
      </c>
      <c r="L2569">
        <v>65</v>
      </c>
      <c r="M2569">
        <v>183</v>
      </c>
      <c r="N2569">
        <v>72</v>
      </c>
      <c r="O2569" t="s">
        <v>2816</v>
      </c>
      <c r="P2569" s="16">
        <v>1400000</v>
      </c>
      <c r="Q2569" s="17" t="str">
        <f>IF(AND(Table4[[#This Row],[Age]]&lt;=28,Table4[[#This Row],[Prefered foot]]="left",Table4[[#This Row],[Value]]&lt;10000000),"candidate","rejected")</f>
        <v>rejected</v>
      </c>
      <c r="R2569" s="17" t="str">
        <f>IF(OR(Table4[[#This Row],[Age]]&lt;=21,Table4[[#This Row],[Rating]]&gt;=85,Table4[[#This Row],[Height (cm)]]&gt;=187),"minimum","")</f>
        <v/>
      </c>
    </row>
    <row r="2570" spans="10:18" x14ac:dyDescent="0.25">
      <c r="J2570" t="s">
        <v>2305</v>
      </c>
      <c r="K2570">
        <v>24</v>
      </c>
      <c r="L2570">
        <v>62</v>
      </c>
      <c r="M2570">
        <v>196</v>
      </c>
      <c r="N2570">
        <v>85</v>
      </c>
      <c r="O2570" t="s">
        <v>2817</v>
      </c>
      <c r="P2570" s="16">
        <v>0</v>
      </c>
      <c r="Q2570" s="17" t="str">
        <f>IF(AND(Table4[[#This Row],[Age]]&lt;=28,Table4[[#This Row],[Prefered foot]]="left",Table4[[#This Row],[Value]]&lt;10000000),"candidate","rejected")</f>
        <v>candidate</v>
      </c>
      <c r="R2570" s="17" t="str">
        <f>IF(OR(Table4[[#This Row],[Age]]&lt;=21,Table4[[#This Row],[Rating]]&gt;=85,Table4[[#This Row],[Height (cm)]]&gt;=187),"minimum","")</f>
        <v>minimum</v>
      </c>
    </row>
    <row r="2571" spans="10:18" x14ac:dyDescent="0.25">
      <c r="J2571" t="s">
        <v>1764</v>
      </c>
      <c r="K2571">
        <v>23</v>
      </c>
      <c r="L2571">
        <v>69</v>
      </c>
      <c r="M2571">
        <v>174</v>
      </c>
      <c r="N2571">
        <v>68</v>
      </c>
      <c r="O2571" t="s">
        <v>2816</v>
      </c>
      <c r="P2571" s="16">
        <v>0</v>
      </c>
      <c r="Q2571" s="17" t="str">
        <f>IF(AND(Table4[[#This Row],[Age]]&lt;=28,Table4[[#This Row],[Prefered foot]]="left",Table4[[#This Row],[Value]]&lt;10000000),"candidate","rejected")</f>
        <v>rejected</v>
      </c>
      <c r="R2571" s="17" t="str">
        <f>IF(OR(Table4[[#This Row],[Age]]&lt;=21,Table4[[#This Row],[Rating]]&gt;=85,Table4[[#This Row],[Height (cm)]]&gt;=187),"minimum","")</f>
        <v/>
      </c>
    </row>
    <row r="2572" spans="10:18" x14ac:dyDescent="0.25">
      <c r="J2572" t="s">
        <v>2306</v>
      </c>
      <c r="K2572">
        <v>25</v>
      </c>
      <c r="L2572">
        <v>74</v>
      </c>
      <c r="M2572">
        <v>175</v>
      </c>
      <c r="N2572">
        <v>62</v>
      </c>
      <c r="O2572" t="s">
        <v>2816</v>
      </c>
      <c r="P2572" s="16">
        <v>5500000</v>
      </c>
      <c r="Q2572" s="17" t="str">
        <f>IF(AND(Table4[[#This Row],[Age]]&lt;=28,Table4[[#This Row],[Prefered foot]]="left",Table4[[#This Row],[Value]]&lt;10000000),"candidate","rejected")</f>
        <v>rejected</v>
      </c>
      <c r="R2572" s="17" t="str">
        <f>IF(OR(Table4[[#This Row],[Age]]&lt;=21,Table4[[#This Row],[Rating]]&gt;=85,Table4[[#This Row],[Height (cm)]]&gt;=187),"minimum","")</f>
        <v/>
      </c>
    </row>
    <row r="2573" spans="10:18" x14ac:dyDescent="0.25">
      <c r="J2573" t="s">
        <v>1767</v>
      </c>
      <c r="K2573">
        <v>25</v>
      </c>
      <c r="L2573">
        <v>74</v>
      </c>
      <c r="M2573">
        <v>186</v>
      </c>
      <c r="N2573">
        <v>75</v>
      </c>
      <c r="O2573" t="s">
        <v>2817</v>
      </c>
      <c r="P2573" s="16">
        <v>4600000</v>
      </c>
      <c r="Q2573" s="17" t="str">
        <f>IF(AND(Table4[[#This Row],[Age]]&lt;=28,Table4[[#This Row],[Prefered foot]]="left",Table4[[#This Row],[Value]]&lt;10000000),"candidate","rejected")</f>
        <v>candidate</v>
      </c>
      <c r="R2573" s="17" t="str">
        <f>IF(OR(Table4[[#This Row],[Age]]&lt;=21,Table4[[#This Row],[Rating]]&gt;=85,Table4[[#This Row],[Height (cm)]]&gt;=187),"minimum","")</f>
        <v/>
      </c>
    </row>
    <row r="2574" spans="10:18" x14ac:dyDescent="0.25">
      <c r="J2574" t="s">
        <v>2307</v>
      </c>
      <c r="K2574">
        <v>25</v>
      </c>
      <c r="L2574">
        <v>73</v>
      </c>
      <c r="M2574">
        <v>170</v>
      </c>
      <c r="N2574">
        <v>69</v>
      </c>
      <c r="O2574" t="s">
        <v>2817</v>
      </c>
      <c r="P2574" s="16">
        <v>4000000</v>
      </c>
      <c r="Q2574" s="17" t="str">
        <f>IF(AND(Table4[[#This Row],[Age]]&lt;=28,Table4[[#This Row],[Prefered foot]]="left",Table4[[#This Row],[Value]]&lt;10000000),"candidate","rejected")</f>
        <v>candidate</v>
      </c>
      <c r="R2574" s="17" t="str">
        <f>IF(OR(Table4[[#This Row],[Age]]&lt;=21,Table4[[#This Row],[Rating]]&gt;=85,Table4[[#This Row],[Height (cm)]]&gt;=187),"minimum","")</f>
        <v/>
      </c>
    </row>
    <row r="2575" spans="10:18" x14ac:dyDescent="0.25">
      <c r="J2575" t="s">
        <v>2308</v>
      </c>
      <c r="K2575">
        <v>24</v>
      </c>
      <c r="L2575">
        <v>73</v>
      </c>
      <c r="M2575">
        <v>180</v>
      </c>
      <c r="N2575">
        <v>65</v>
      </c>
      <c r="O2575" t="s">
        <v>2816</v>
      </c>
      <c r="P2575" s="16">
        <v>4300000</v>
      </c>
      <c r="Q2575" s="17" t="str">
        <f>IF(AND(Table4[[#This Row],[Age]]&lt;=28,Table4[[#This Row],[Prefered foot]]="left",Table4[[#This Row],[Value]]&lt;10000000),"candidate","rejected")</f>
        <v>rejected</v>
      </c>
      <c r="R2575" s="17" t="str">
        <f>IF(OR(Table4[[#This Row],[Age]]&lt;=21,Table4[[#This Row],[Rating]]&gt;=85,Table4[[#This Row],[Height (cm)]]&gt;=187),"minimum","")</f>
        <v/>
      </c>
    </row>
    <row r="2576" spans="10:18" x14ac:dyDescent="0.25">
      <c r="J2576" t="s">
        <v>2309</v>
      </c>
      <c r="K2576">
        <v>24</v>
      </c>
      <c r="L2576">
        <v>70</v>
      </c>
      <c r="M2576">
        <v>191</v>
      </c>
      <c r="N2576">
        <v>81</v>
      </c>
      <c r="O2576" t="s">
        <v>2816</v>
      </c>
      <c r="P2576" s="16">
        <v>2200000</v>
      </c>
      <c r="Q2576" s="17" t="str">
        <f>IF(AND(Table4[[#This Row],[Age]]&lt;=28,Table4[[#This Row],[Prefered foot]]="left",Table4[[#This Row],[Value]]&lt;10000000),"candidate","rejected")</f>
        <v>rejected</v>
      </c>
      <c r="R2576" s="17" t="str">
        <f>IF(OR(Table4[[#This Row],[Age]]&lt;=21,Table4[[#This Row],[Rating]]&gt;=85,Table4[[#This Row],[Height (cm)]]&gt;=187),"minimum","")</f>
        <v>minimum</v>
      </c>
    </row>
    <row r="2577" spans="10:18" x14ac:dyDescent="0.25">
      <c r="J2577" t="s">
        <v>2207</v>
      </c>
      <c r="K2577">
        <v>25</v>
      </c>
      <c r="L2577">
        <v>72</v>
      </c>
      <c r="M2577">
        <v>189</v>
      </c>
      <c r="N2577">
        <v>82</v>
      </c>
      <c r="O2577" t="s">
        <v>2816</v>
      </c>
      <c r="P2577" s="16">
        <v>3300000</v>
      </c>
      <c r="Q2577" s="17" t="str">
        <f>IF(AND(Table4[[#This Row],[Age]]&lt;=28,Table4[[#This Row],[Prefered foot]]="left",Table4[[#This Row],[Value]]&lt;10000000),"candidate","rejected")</f>
        <v>rejected</v>
      </c>
      <c r="R2577" s="17" t="str">
        <f>IF(OR(Table4[[#This Row],[Age]]&lt;=21,Table4[[#This Row],[Rating]]&gt;=85,Table4[[#This Row],[Height (cm)]]&gt;=187),"minimum","")</f>
        <v>minimum</v>
      </c>
    </row>
    <row r="2578" spans="10:18" x14ac:dyDescent="0.25">
      <c r="J2578" t="s">
        <v>2209</v>
      </c>
      <c r="K2578">
        <v>26</v>
      </c>
      <c r="L2578">
        <v>64</v>
      </c>
      <c r="M2578">
        <v>179</v>
      </c>
      <c r="N2578">
        <v>69</v>
      </c>
      <c r="O2578" t="s">
        <v>2816</v>
      </c>
      <c r="P2578" s="16">
        <v>675000</v>
      </c>
      <c r="Q2578" s="17" t="str">
        <f>IF(AND(Table4[[#This Row],[Age]]&lt;=28,Table4[[#This Row],[Prefered foot]]="left",Table4[[#This Row],[Value]]&lt;10000000),"candidate","rejected")</f>
        <v>rejected</v>
      </c>
      <c r="R2578" s="17" t="str">
        <f>IF(OR(Table4[[#This Row],[Age]]&lt;=21,Table4[[#This Row],[Rating]]&gt;=85,Table4[[#This Row],[Height (cm)]]&gt;=187),"minimum","")</f>
        <v/>
      </c>
    </row>
    <row r="2579" spans="10:18" x14ac:dyDescent="0.25">
      <c r="J2579" t="s">
        <v>2210</v>
      </c>
      <c r="K2579">
        <v>23</v>
      </c>
      <c r="L2579">
        <v>75</v>
      </c>
      <c r="M2579">
        <v>182</v>
      </c>
      <c r="N2579">
        <v>77</v>
      </c>
      <c r="O2579" t="s">
        <v>2817</v>
      </c>
      <c r="P2579" s="16">
        <v>8500000</v>
      </c>
      <c r="Q2579" s="17" t="str">
        <f>IF(AND(Table4[[#This Row],[Age]]&lt;=28,Table4[[#This Row],[Prefered foot]]="left",Table4[[#This Row],[Value]]&lt;10000000),"candidate","rejected")</f>
        <v>candidate</v>
      </c>
      <c r="R2579" s="17" t="str">
        <f>IF(OR(Table4[[#This Row],[Age]]&lt;=21,Table4[[#This Row],[Rating]]&gt;=85,Table4[[#This Row],[Height (cm)]]&gt;=187),"minimum","")</f>
        <v/>
      </c>
    </row>
    <row r="2580" spans="10:18" x14ac:dyDescent="0.25">
      <c r="J2580" t="s">
        <v>2211</v>
      </c>
      <c r="K2580">
        <v>27</v>
      </c>
      <c r="L2580">
        <v>68</v>
      </c>
      <c r="M2580">
        <v>199</v>
      </c>
      <c r="N2580">
        <v>90</v>
      </c>
      <c r="O2580" t="s">
        <v>2817</v>
      </c>
      <c r="P2580" s="16">
        <v>1300000</v>
      </c>
      <c r="Q2580" s="17" t="str">
        <f>IF(AND(Table4[[#This Row],[Age]]&lt;=28,Table4[[#This Row],[Prefered foot]]="left",Table4[[#This Row],[Value]]&lt;10000000),"candidate","rejected")</f>
        <v>candidate</v>
      </c>
      <c r="R2580" s="17" t="str">
        <f>IF(OR(Table4[[#This Row],[Age]]&lt;=21,Table4[[#This Row],[Rating]]&gt;=85,Table4[[#This Row],[Height (cm)]]&gt;=187),"minimum","")</f>
        <v>minimum</v>
      </c>
    </row>
    <row r="2581" spans="10:18" x14ac:dyDescent="0.25">
      <c r="J2581" t="s">
        <v>2212</v>
      </c>
      <c r="K2581">
        <v>24</v>
      </c>
      <c r="L2581">
        <v>71</v>
      </c>
      <c r="M2581">
        <v>179</v>
      </c>
      <c r="N2581">
        <v>71</v>
      </c>
      <c r="O2581" t="s">
        <v>2817</v>
      </c>
      <c r="P2581" s="16">
        <v>2600000</v>
      </c>
      <c r="Q2581" s="17" t="str">
        <f>IF(AND(Table4[[#This Row],[Age]]&lt;=28,Table4[[#This Row],[Prefered foot]]="left",Table4[[#This Row],[Value]]&lt;10000000),"candidate","rejected")</f>
        <v>candidate</v>
      </c>
      <c r="R2581" s="17" t="str">
        <f>IF(OR(Table4[[#This Row],[Age]]&lt;=21,Table4[[#This Row],[Rating]]&gt;=85,Table4[[#This Row],[Height (cm)]]&gt;=187),"minimum","")</f>
        <v/>
      </c>
    </row>
    <row r="2582" spans="10:18" x14ac:dyDescent="0.25">
      <c r="J2582" t="s">
        <v>2310</v>
      </c>
      <c r="K2582">
        <v>29</v>
      </c>
      <c r="L2582">
        <v>80</v>
      </c>
      <c r="M2582">
        <v>194</v>
      </c>
      <c r="N2582">
        <v>92</v>
      </c>
      <c r="O2582" t="s">
        <v>2817</v>
      </c>
      <c r="P2582" s="16">
        <v>21000000</v>
      </c>
      <c r="Q2582" s="17" t="str">
        <f>IF(AND(Table4[[#This Row],[Age]]&lt;=28,Table4[[#This Row],[Prefered foot]]="left",Table4[[#This Row],[Value]]&lt;10000000),"candidate","rejected")</f>
        <v>rejected</v>
      </c>
      <c r="R2582" s="17" t="str">
        <f>IF(OR(Table4[[#This Row],[Age]]&lt;=21,Table4[[#This Row],[Rating]]&gt;=85,Table4[[#This Row],[Height (cm)]]&gt;=187),"minimum","")</f>
        <v>minimum</v>
      </c>
    </row>
    <row r="2583" spans="10:18" x14ac:dyDescent="0.25">
      <c r="J2583" t="s">
        <v>2311</v>
      </c>
      <c r="K2583">
        <v>25</v>
      </c>
      <c r="L2583">
        <v>75</v>
      </c>
      <c r="M2583">
        <v>180</v>
      </c>
      <c r="N2583">
        <v>75</v>
      </c>
      <c r="O2583" t="s">
        <v>2816</v>
      </c>
      <c r="P2583" s="16">
        <v>7500000</v>
      </c>
      <c r="Q2583" s="17" t="str">
        <f>IF(AND(Table4[[#This Row],[Age]]&lt;=28,Table4[[#This Row],[Prefered foot]]="left",Table4[[#This Row],[Value]]&lt;10000000),"candidate","rejected")</f>
        <v>rejected</v>
      </c>
      <c r="R2583" s="17" t="str">
        <f>IF(OR(Table4[[#This Row],[Age]]&lt;=21,Table4[[#This Row],[Rating]]&gt;=85,Table4[[#This Row],[Height (cm)]]&gt;=187),"minimum","")</f>
        <v/>
      </c>
    </row>
    <row r="2584" spans="10:18" x14ac:dyDescent="0.25">
      <c r="J2584" t="s">
        <v>2312</v>
      </c>
      <c r="K2584">
        <v>26</v>
      </c>
      <c r="L2584">
        <v>73</v>
      </c>
      <c r="M2584">
        <v>175</v>
      </c>
      <c r="N2584">
        <v>66</v>
      </c>
      <c r="O2584" t="s">
        <v>2816</v>
      </c>
      <c r="P2584" s="16">
        <v>3300000</v>
      </c>
      <c r="Q2584" s="17" t="str">
        <f>IF(AND(Table4[[#This Row],[Age]]&lt;=28,Table4[[#This Row],[Prefered foot]]="left",Table4[[#This Row],[Value]]&lt;10000000),"candidate","rejected")</f>
        <v>rejected</v>
      </c>
      <c r="R2584" s="17" t="str">
        <f>IF(OR(Table4[[#This Row],[Age]]&lt;=21,Table4[[#This Row],[Rating]]&gt;=85,Table4[[#This Row],[Height (cm)]]&gt;=187),"minimum","")</f>
        <v/>
      </c>
    </row>
    <row r="2585" spans="10:18" x14ac:dyDescent="0.25">
      <c r="J2585" t="s">
        <v>1831</v>
      </c>
      <c r="K2585">
        <v>26</v>
      </c>
      <c r="L2585">
        <v>77</v>
      </c>
      <c r="M2585">
        <v>172</v>
      </c>
      <c r="N2585">
        <v>68</v>
      </c>
      <c r="O2585" t="s">
        <v>2816</v>
      </c>
      <c r="P2585" s="16">
        <v>11500000</v>
      </c>
      <c r="Q2585" s="17" t="str">
        <f>IF(AND(Table4[[#This Row],[Age]]&lt;=28,Table4[[#This Row],[Prefered foot]]="left",Table4[[#This Row],[Value]]&lt;10000000),"candidate","rejected")</f>
        <v>rejected</v>
      </c>
      <c r="R2585" s="17" t="str">
        <f>IF(OR(Table4[[#This Row],[Age]]&lt;=21,Table4[[#This Row],[Rating]]&gt;=85,Table4[[#This Row],[Height (cm)]]&gt;=187),"minimum","")</f>
        <v/>
      </c>
    </row>
    <row r="2586" spans="10:18" x14ac:dyDescent="0.25">
      <c r="J2586" t="s">
        <v>2099</v>
      </c>
      <c r="K2586">
        <v>26</v>
      </c>
      <c r="L2586">
        <v>74</v>
      </c>
      <c r="M2586">
        <v>193</v>
      </c>
      <c r="N2586">
        <v>88</v>
      </c>
      <c r="O2586" t="s">
        <v>2817</v>
      </c>
      <c r="P2586" s="16">
        <v>5000000</v>
      </c>
      <c r="Q2586" s="17" t="str">
        <f>IF(AND(Table4[[#This Row],[Age]]&lt;=28,Table4[[#This Row],[Prefered foot]]="left",Table4[[#This Row],[Value]]&lt;10000000),"candidate","rejected")</f>
        <v>candidate</v>
      </c>
      <c r="R2586" s="17" t="str">
        <f>IF(OR(Table4[[#This Row],[Age]]&lt;=21,Table4[[#This Row],[Rating]]&gt;=85,Table4[[#This Row],[Height (cm)]]&gt;=187),"minimum","")</f>
        <v>minimum</v>
      </c>
    </row>
    <row r="2587" spans="10:18" x14ac:dyDescent="0.25">
      <c r="J2587" t="s">
        <v>2313</v>
      </c>
      <c r="K2587">
        <v>26</v>
      </c>
      <c r="L2587">
        <v>76</v>
      </c>
      <c r="M2587">
        <v>188</v>
      </c>
      <c r="N2587">
        <v>77</v>
      </c>
      <c r="O2587" t="s">
        <v>2816</v>
      </c>
      <c r="P2587" s="16">
        <v>8000000</v>
      </c>
      <c r="Q2587" s="17" t="str">
        <f>IF(AND(Table4[[#This Row],[Age]]&lt;=28,Table4[[#This Row],[Prefered foot]]="left",Table4[[#This Row],[Value]]&lt;10000000),"candidate","rejected")</f>
        <v>rejected</v>
      </c>
      <c r="R2587" s="17" t="str">
        <f>IF(OR(Table4[[#This Row],[Age]]&lt;=21,Table4[[#This Row],[Rating]]&gt;=85,Table4[[#This Row],[Height (cm)]]&gt;=187),"minimum","")</f>
        <v>minimum</v>
      </c>
    </row>
    <row r="2588" spans="10:18" x14ac:dyDescent="0.25">
      <c r="J2588" t="s">
        <v>2314</v>
      </c>
      <c r="K2588">
        <v>31</v>
      </c>
      <c r="L2588">
        <v>72</v>
      </c>
      <c r="M2588">
        <v>189</v>
      </c>
      <c r="N2588">
        <v>82</v>
      </c>
      <c r="O2588" t="s">
        <v>2817</v>
      </c>
      <c r="P2588" s="16">
        <v>1600000</v>
      </c>
      <c r="Q2588" s="17" t="str">
        <f>IF(AND(Table4[[#This Row],[Age]]&lt;=28,Table4[[#This Row],[Prefered foot]]="left",Table4[[#This Row],[Value]]&lt;10000000),"candidate","rejected")</f>
        <v>rejected</v>
      </c>
      <c r="R2588" s="17" t="str">
        <f>IF(OR(Table4[[#This Row],[Age]]&lt;=21,Table4[[#This Row],[Rating]]&gt;=85,Table4[[#This Row],[Height (cm)]]&gt;=187),"minimum","")</f>
        <v>minimum</v>
      </c>
    </row>
    <row r="2589" spans="10:18" x14ac:dyDescent="0.25">
      <c r="J2589" t="s">
        <v>2315</v>
      </c>
      <c r="K2589">
        <v>27</v>
      </c>
      <c r="L2589">
        <v>75</v>
      </c>
      <c r="M2589">
        <v>175</v>
      </c>
      <c r="N2589">
        <v>76</v>
      </c>
      <c r="O2589" t="s">
        <v>2816</v>
      </c>
      <c r="P2589" s="16">
        <v>5500000</v>
      </c>
      <c r="Q2589" s="17" t="str">
        <f>IF(AND(Table4[[#This Row],[Age]]&lt;=28,Table4[[#This Row],[Prefered foot]]="left",Table4[[#This Row],[Value]]&lt;10000000),"candidate","rejected")</f>
        <v>rejected</v>
      </c>
      <c r="R2589" s="17" t="str">
        <f>IF(OR(Table4[[#This Row],[Age]]&lt;=21,Table4[[#This Row],[Rating]]&gt;=85,Table4[[#This Row],[Height (cm)]]&gt;=187),"minimum","")</f>
        <v/>
      </c>
    </row>
    <row r="2590" spans="10:18" x14ac:dyDescent="0.25">
      <c r="J2590" t="s">
        <v>2316</v>
      </c>
      <c r="K2590">
        <v>28</v>
      </c>
      <c r="L2590">
        <v>74</v>
      </c>
      <c r="M2590">
        <v>195</v>
      </c>
      <c r="N2590">
        <v>88</v>
      </c>
      <c r="O2590" t="s">
        <v>2816</v>
      </c>
      <c r="P2590" s="16">
        <v>4200000</v>
      </c>
      <c r="Q2590" s="17" t="str">
        <f>IF(AND(Table4[[#This Row],[Age]]&lt;=28,Table4[[#This Row],[Prefered foot]]="left",Table4[[#This Row],[Value]]&lt;10000000),"candidate","rejected")</f>
        <v>rejected</v>
      </c>
      <c r="R2590" s="17" t="str">
        <f>IF(OR(Table4[[#This Row],[Age]]&lt;=21,Table4[[#This Row],[Rating]]&gt;=85,Table4[[#This Row],[Height (cm)]]&gt;=187),"minimum","")</f>
        <v>minimum</v>
      </c>
    </row>
    <row r="2591" spans="10:18" x14ac:dyDescent="0.25">
      <c r="J2591" t="s">
        <v>2317</v>
      </c>
      <c r="K2591">
        <v>27</v>
      </c>
      <c r="L2591">
        <v>77</v>
      </c>
      <c r="M2591">
        <v>176</v>
      </c>
      <c r="N2591">
        <v>75</v>
      </c>
      <c r="O2591" t="s">
        <v>2817</v>
      </c>
      <c r="P2591" s="16">
        <v>11000000</v>
      </c>
      <c r="Q2591" s="17" t="str">
        <f>IF(AND(Table4[[#This Row],[Age]]&lt;=28,Table4[[#This Row],[Prefered foot]]="left",Table4[[#This Row],[Value]]&lt;10000000),"candidate","rejected")</f>
        <v>rejected</v>
      </c>
      <c r="R2591" s="17" t="str">
        <f>IF(OR(Table4[[#This Row],[Age]]&lt;=21,Table4[[#This Row],[Rating]]&gt;=85,Table4[[#This Row],[Height (cm)]]&gt;=187),"minimum","")</f>
        <v/>
      </c>
    </row>
    <row r="2592" spans="10:18" x14ac:dyDescent="0.25">
      <c r="J2592" t="s">
        <v>2318</v>
      </c>
      <c r="K2592">
        <v>26</v>
      </c>
      <c r="L2592">
        <v>76</v>
      </c>
      <c r="M2592">
        <v>183</v>
      </c>
      <c r="N2592">
        <v>75</v>
      </c>
      <c r="O2592" t="s">
        <v>2817</v>
      </c>
      <c r="P2592" s="16">
        <v>9500000</v>
      </c>
      <c r="Q2592" s="17" t="str">
        <f>IF(AND(Table4[[#This Row],[Age]]&lt;=28,Table4[[#This Row],[Prefered foot]]="left",Table4[[#This Row],[Value]]&lt;10000000),"candidate","rejected")</f>
        <v>candidate</v>
      </c>
      <c r="R2592" s="17" t="str">
        <f>IF(OR(Table4[[#This Row],[Age]]&lt;=21,Table4[[#This Row],[Rating]]&gt;=85,Table4[[#This Row],[Height (cm)]]&gt;=187),"minimum","")</f>
        <v/>
      </c>
    </row>
    <row r="2593" spans="10:18" x14ac:dyDescent="0.25">
      <c r="J2593" t="s">
        <v>1726</v>
      </c>
      <c r="K2593">
        <v>26</v>
      </c>
      <c r="L2593">
        <v>70</v>
      </c>
      <c r="M2593">
        <v>181</v>
      </c>
      <c r="N2593">
        <v>68</v>
      </c>
      <c r="O2593" t="s">
        <v>2816</v>
      </c>
      <c r="P2593" s="16">
        <v>1900000</v>
      </c>
      <c r="Q2593" s="17" t="str">
        <f>IF(AND(Table4[[#This Row],[Age]]&lt;=28,Table4[[#This Row],[Prefered foot]]="left",Table4[[#This Row],[Value]]&lt;10000000),"candidate","rejected")</f>
        <v>rejected</v>
      </c>
      <c r="R2593" s="17" t="str">
        <f>IF(OR(Table4[[#This Row],[Age]]&lt;=21,Table4[[#This Row],[Rating]]&gt;=85,Table4[[#This Row],[Height (cm)]]&gt;=187),"minimum","")</f>
        <v/>
      </c>
    </row>
    <row r="2594" spans="10:18" x14ac:dyDescent="0.25">
      <c r="J2594" t="s">
        <v>1727</v>
      </c>
      <c r="K2594">
        <v>26</v>
      </c>
      <c r="L2594">
        <v>68</v>
      </c>
      <c r="M2594">
        <v>188</v>
      </c>
      <c r="N2594">
        <v>82</v>
      </c>
      <c r="O2594" t="s">
        <v>2816</v>
      </c>
      <c r="P2594" s="16">
        <v>1300000</v>
      </c>
      <c r="Q2594" s="17" t="str">
        <f>IF(AND(Table4[[#This Row],[Age]]&lt;=28,Table4[[#This Row],[Prefered foot]]="left",Table4[[#This Row],[Value]]&lt;10000000),"candidate","rejected")</f>
        <v>rejected</v>
      </c>
      <c r="R2594" s="17" t="str">
        <f>IF(OR(Table4[[#This Row],[Age]]&lt;=21,Table4[[#This Row],[Rating]]&gt;=85,Table4[[#This Row],[Height (cm)]]&gt;=187),"minimum","")</f>
        <v>minimum</v>
      </c>
    </row>
    <row r="2595" spans="10:18" x14ac:dyDescent="0.25">
      <c r="J2595" t="s">
        <v>2319</v>
      </c>
      <c r="K2595">
        <v>27</v>
      </c>
      <c r="L2595">
        <v>72</v>
      </c>
      <c r="M2595">
        <v>183</v>
      </c>
      <c r="N2595">
        <v>90</v>
      </c>
      <c r="O2595" t="s">
        <v>2816</v>
      </c>
      <c r="P2595" s="16">
        <v>2500000</v>
      </c>
      <c r="Q2595" s="17" t="str">
        <f>IF(AND(Table4[[#This Row],[Age]]&lt;=28,Table4[[#This Row],[Prefered foot]]="left",Table4[[#This Row],[Value]]&lt;10000000),"candidate","rejected")</f>
        <v>rejected</v>
      </c>
      <c r="R2595" s="17" t="str">
        <f>IF(OR(Table4[[#This Row],[Age]]&lt;=21,Table4[[#This Row],[Rating]]&gt;=85,Table4[[#This Row],[Height (cm)]]&gt;=187),"minimum","")</f>
        <v/>
      </c>
    </row>
    <row r="2596" spans="10:18" x14ac:dyDescent="0.25">
      <c r="J2596" t="s">
        <v>2320</v>
      </c>
      <c r="K2596">
        <v>25</v>
      </c>
      <c r="L2596">
        <v>72</v>
      </c>
      <c r="M2596">
        <v>182</v>
      </c>
      <c r="N2596">
        <v>70</v>
      </c>
      <c r="O2596" t="s">
        <v>2816</v>
      </c>
      <c r="P2596" s="16">
        <v>2800000</v>
      </c>
      <c r="Q2596" s="17" t="str">
        <f>IF(AND(Table4[[#This Row],[Age]]&lt;=28,Table4[[#This Row],[Prefered foot]]="left",Table4[[#This Row],[Value]]&lt;10000000),"candidate","rejected")</f>
        <v>rejected</v>
      </c>
      <c r="R2596" s="17" t="str">
        <f>IF(OR(Table4[[#This Row],[Age]]&lt;=21,Table4[[#This Row],[Rating]]&gt;=85,Table4[[#This Row],[Height (cm)]]&gt;=187),"minimum","")</f>
        <v/>
      </c>
    </row>
    <row r="2597" spans="10:18" x14ac:dyDescent="0.25">
      <c r="J2597" t="s">
        <v>2321</v>
      </c>
      <c r="K2597">
        <v>26</v>
      </c>
      <c r="L2597">
        <v>76</v>
      </c>
      <c r="M2597">
        <v>185</v>
      </c>
      <c r="N2597">
        <v>82</v>
      </c>
      <c r="O2597" t="s">
        <v>2817</v>
      </c>
      <c r="P2597" s="16">
        <v>8500000</v>
      </c>
      <c r="Q2597" s="17" t="str">
        <f>IF(AND(Table4[[#This Row],[Age]]&lt;=28,Table4[[#This Row],[Prefered foot]]="left",Table4[[#This Row],[Value]]&lt;10000000),"candidate","rejected")</f>
        <v>candidate</v>
      </c>
      <c r="R2597" s="17" t="str">
        <f>IF(OR(Table4[[#This Row],[Age]]&lt;=21,Table4[[#This Row],[Rating]]&gt;=85,Table4[[#This Row],[Height (cm)]]&gt;=187),"minimum","")</f>
        <v/>
      </c>
    </row>
    <row r="2598" spans="10:18" x14ac:dyDescent="0.25">
      <c r="J2598" t="s">
        <v>2322</v>
      </c>
      <c r="K2598">
        <v>25</v>
      </c>
      <c r="L2598">
        <v>75</v>
      </c>
      <c r="M2598">
        <v>185</v>
      </c>
      <c r="N2598">
        <v>64</v>
      </c>
      <c r="O2598" t="s">
        <v>2816</v>
      </c>
      <c r="P2598" s="16">
        <v>7500000</v>
      </c>
      <c r="Q2598" s="17" t="str">
        <f>IF(AND(Table4[[#This Row],[Age]]&lt;=28,Table4[[#This Row],[Prefered foot]]="left",Table4[[#This Row],[Value]]&lt;10000000),"candidate","rejected")</f>
        <v>rejected</v>
      </c>
      <c r="R2598" s="17" t="str">
        <f>IF(OR(Table4[[#This Row],[Age]]&lt;=21,Table4[[#This Row],[Rating]]&gt;=85,Table4[[#This Row],[Height (cm)]]&gt;=187),"minimum","")</f>
        <v/>
      </c>
    </row>
    <row r="2599" spans="10:18" x14ac:dyDescent="0.25">
      <c r="J2599" t="s">
        <v>2323</v>
      </c>
      <c r="K2599">
        <v>27</v>
      </c>
      <c r="L2599">
        <v>74</v>
      </c>
      <c r="M2599">
        <v>173</v>
      </c>
      <c r="N2599">
        <v>72</v>
      </c>
      <c r="O2599" t="s">
        <v>2817</v>
      </c>
      <c r="P2599" s="16">
        <v>4400000</v>
      </c>
      <c r="Q2599" s="17" t="str">
        <f>IF(AND(Table4[[#This Row],[Age]]&lt;=28,Table4[[#This Row],[Prefered foot]]="left",Table4[[#This Row],[Value]]&lt;10000000),"candidate","rejected")</f>
        <v>candidate</v>
      </c>
      <c r="R2599" s="17" t="str">
        <f>IF(OR(Table4[[#This Row],[Age]]&lt;=21,Table4[[#This Row],[Rating]]&gt;=85,Table4[[#This Row],[Height (cm)]]&gt;=187),"minimum","")</f>
        <v/>
      </c>
    </row>
    <row r="2600" spans="10:18" x14ac:dyDescent="0.25">
      <c r="J2600" t="s">
        <v>2324</v>
      </c>
      <c r="K2600">
        <v>25</v>
      </c>
      <c r="L2600">
        <v>73</v>
      </c>
      <c r="M2600">
        <v>175</v>
      </c>
      <c r="N2600">
        <v>74</v>
      </c>
      <c r="O2600" t="s">
        <v>2817</v>
      </c>
      <c r="P2600" s="16">
        <v>4900000</v>
      </c>
      <c r="Q2600" s="17" t="str">
        <f>IF(AND(Table4[[#This Row],[Age]]&lt;=28,Table4[[#This Row],[Prefered foot]]="left",Table4[[#This Row],[Value]]&lt;10000000),"candidate","rejected")</f>
        <v>candidate</v>
      </c>
      <c r="R2600" s="17" t="str">
        <f>IF(OR(Table4[[#This Row],[Age]]&lt;=21,Table4[[#This Row],[Rating]]&gt;=85,Table4[[#This Row],[Height (cm)]]&gt;=187),"minimum","")</f>
        <v/>
      </c>
    </row>
    <row r="2601" spans="10:18" x14ac:dyDescent="0.25">
      <c r="J2601" t="s">
        <v>2325</v>
      </c>
      <c r="K2601">
        <v>28</v>
      </c>
      <c r="L2601">
        <v>71</v>
      </c>
      <c r="M2601">
        <v>190</v>
      </c>
      <c r="N2601">
        <v>80</v>
      </c>
      <c r="O2601" t="s">
        <v>2816</v>
      </c>
      <c r="P2601" s="16">
        <v>1800000</v>
      </c>
      <c r="Q2601" s="17" t="str">
        <f>IF(AND(Table4[[#This Row],[Age]]&lt;=28,Table4[[#This Row],[Prefered foot]]="left",Table4[[#This Row],[Value]]&lt;10000000),"candidate","rejected")</f>
        <v>rejected</v>
      </c>
      <c r="R2601" s="17" t="str">
        <f>IF(OR(Table4[[#This Row],[Age]]&lt;=21,Table4[[#This Row],[Rating]]&gt;=85,Table4[[#This Row],[Height (cm)]]&gt;=187),"minimum","")</f>
        <v>minimum</v>
      </c>
    </row>
    <row r="2602" spans="10:18" x14ac:dyDescent="0.25">
      <c r="J2602" t="s">
        <v>2326</v>
      </c>
      <c r="K2602">
        <v>27</v>
      </c>
      <c r="L2602">
        <v>80</v>
      </c>
      <c r="M2602">
        <v>189</v>
      </c>
      <c r="N2602">
        <v>70</v>
      </c>
      <c r="O2602" t="s">
        <v>2817</v>
      </c>
      <c r="P2602" s="16">
        <v>22500000</v>
      </c>
      <c r="Q2602" s="17" t="str">
        <f>IF(AND(Table4[[#This Row],[Age]]&lt;=28,Table4[[#This Row],[Prefered foot]]="left",Table4[[#This Row],[Value]]&lt;10000000),"candidate","rejected")</f>
        <v>rejected</v>
      </c>
      <c r="R2602" s="17" t="str">
        <f>IF(OR(Table4[[#This Row],[Age]]&lt;=21,Table4[[#This Row],[Rating]]&gt;=85,Table4[[#This Row],[Height (cm)]]&gt;=187),"minimum","")</f>
        <v>minimum</v>
      </c>
    </row>
    <row r="2603" spans="10:18" x14ac:dyDescent="0.25">
      <c r="J2603" t="s">
        <v>1734</v>
      </c>
      <c r="K2603">
        <v>28</v>
      </c>
      <c r="L2603">
        <v>84</v>
      </c>
      <c r="M2603">
        <v>192</v>
      </c>
      <c r="N2603">
        <v>79</v>
      </c>
      <c r="O2603" t="s">
        <v>2816</v>
      </c>
      <c r="P2603" s="16">
        <v>36000000</v>
      </c>
      <c r="Q2603" s="17" t="str">
        <f>IF(AND(Table4[[#This Row],[Age]]&lt;=28,Table4[[#This Row],[Prefered foot]]="left",Table4[[#This Row],[Value]]&lt;10000000),"candidate","rejected")</f>
        <v>rejected</v>
      </c>
      <c r="R2603" s="17" t="str">
        <f>IF(OR(Table4[[#This Row],[Age]]&lt;=21,Table4[[#This Row],[Rating]]&gt;=85,Table4[[#This Row],[Height (cm)]]&gt;=187),"minimum","")</f>
        <v>minimum</v>
      </c>
    </row>
    <row r="2604" spans="10:18" x14ac:dyDescent="0.25">
      <c r="J2604" t="s">
        <v>2327</v>
      </c>
      <c r="K2604">
        <v>35</v>
      </c>
      <c r="L2604">
        <v>68</v>
      </c>
      <c r="M2604">
        <v>190</v>
      </c>
      <c r="N2604">
        <v>87</v>
      </c>
      <c r="O2604" t="s">
        <v>2816</v>
      </c>
      <c r="P2604" s="16">
        <v>130000</v>
      </c>
      <c r="Q2604" s="17" t="str">
        <f>IF(AND(Table4[[#This Row],[Age]]&lt;=28,Table4[[#This Row],[Prefered foot]]="left",Table4[[#This Row],[Value]]&lt;10000000),"candidate","rejected")</f>
        <v>rejected</v>
      </c>
      <c r="R2604" s="17" t="str">
        <f>IF(OR(Table4[[#This Row],[Age]]&lt;=21,Table4[[#This Row],[Rating]]&gt;=85,Table4[[#This Row],[Height (cm)]]&gt;=187),"minimum","")</f>
        <v>minimum</v>
      </c>
    </row>
    <row r="2605" spans="10:18" x14ac:dyDescent="0.25">
      <c r="J2605" t="s">
        <v>2328</v>
      </c>
      <c r="K2605">
        <v>28</v>
      </c>
      <c r="L2605">
        <v>75</v>
      </c>
      <c r="M2605">
        <v>178</v>
      </c>
      <c r="N2605">
        <v>78</v>
      </c>
      <c r="O2605" t="s">
        <v>2816</v>
      </c>
      <c r="P2605" s="16">
        <v>5000000</v>
      </c>
      <c r="Q2605" s="17" t="str">
        <f>IF(AND(Table4[[#This Row],[Age]]&lt;=28,Table4[[#This Row],[Prefered foot]]="left",Table4[[#This Row],[Value]]&lt;10000000),"candidate","rejected")</f>
        <v>rejected</v>
      </c>
      <c r="R2605" s="17" t="str">
        <f>IF(OR(Table4[[#This Row],[Age]]&lt;=21,Table4[[#This Row],[Rating]]&gt;=85,Table4[[#This Row],[Height (cm)]]&gt;=187),"minimum","")</f>
        <v/>
      </c>
    </row>
    <row r="2606" spans="10:18" x14ac:dyDescent="0.25">
      <c r="J2606" t="s">
        <v>2329</v>
      </c>
      <c r="K2606">
        <v>24</v>
      </c>
      <c r="L2606">
        <v>73</v>
      </c>
      <c r="M2606">
        <v>183</v>
      </c>
      <c r="N2606">
        <v>77</v>
      </c>
      <c r="O2606" t="s">
        <v>2816</v>
      </c>
      <c r="P2606" s="16">
        <v>4000000</v>
      </c>
      <c r="Q2606" s="17" t="str">
        <f>IF(AND(Table4[[#This Row],[Age]]&lt;=28,Table4[[#This Row],[Prefered foot]]="left",Table4[[#This Row],[Value]]&lt;10000000),"candidate","rejected")</f>
        <v>rejected</v>
      </c>
      <c r="R2606" s="17" t="str">
        <f>IF(OR(Table4[[#This Row],[Age]]&lt;=21,Table4[[#This Row],[Rating]]&gt;=85,Table4[[#This Row],[Height (cm)]]&gt;=187),"minimum","")</f>
        <v/>
      </c>
    </row>
    <row r="2607" spans="10:18" x14ac:dyDescent="0.25">
      <c r="J2607" t="s">
        <v>2330</v>
      </c>
      <c r="K2607">
        <v>27</v>
      </c>
      <c r="L2607">
        <v>78</v>
      </c>
      <c r="M2607">
        <v>182</v>
      </c>
      <c r="N2607">
        <v>71</v>
      </c>
      <c r="O2607" t="s">
        <v>2816</v>
      </c>
      <c r="P2607" s="16">
        <v>15000000</v>
      </c>
      <c r="Q2607" s="17" t="str">
        <f>IF(AND(Table4[[#This Row],[Age]]&lt;=28,Table4[[#This Row],[Prefered foot]]="left",Table4[[#This Row],[Value]]&lt;10000000),"candidate","rejected")</f>
        <v>rejected</v>
      </c>
      <c r="R2607" s="17" t="str">
        <f>IF(OR(Table4[[#This Row],[Age]]&lt;=21,Table4[[#This Row],[Rating]]&gt;=85,Table4[[#This Row],[Height (cm)]]&gt;=187),"minimum","")</f>
        <v/>
      </c>
    </row>
    <row r="2608" spans="10:18" x14ac:dyDescent="0.25">
      <c r="J2608" t="s">
        <v>2331</v>
      </c>
      <c r="K2608">
        <v>25</v>
      </c>
      <c r="L2608">
        <v>66</v>
      </c>
      <c r="M2608">
        <v>180</v>
      </c>
      <c r="N2608">
        <v>77</v>
      </c>
      <c r="O2608" t="s">
        <v>2817</v>
      </c>
      <c r="P2608" s="16">
        <v>0</v>
      </c>
      <c r="Q2608" s="17" t="str">
        <f>IF(AND(Table4[[#This Row],[Age]]&lt;=28,Table4[[#This Row],[Prefered foot]]="left",Table4[[#This Row],[Value]]&lt;10000000),"candidate","rejected")</f>
        <v>candidate</v>
      </c>
      <c r="R2608" s="17" t="str">
        <f>IF(OR(Table4[[#This Row],[Age]]&lt;=21,Table4[[#This Row],[Rating]]&gt;=85,Table4[[#This Row],[Height (cm)]]&gt;=187),"minimum","")</f>
        <v/>
      </c>
    </row>
    <row r="2609" spans="10:18" x14ac:dyDescent="0.25">
      <c r="J2609" t="s">
        <v>2332</v>
      </c>
      <c r="K2609">
        <v>25</v>
      </c>
      <c r="L2609">
        <v>68</v>
      </c>
      <c r="M2609">
        <v>172</v>
      </c>
      <c r="N2609">
        <v>70</v>
      </c>
      <c r="O2609" t="s">
        <v>2816</v>
      </c>
      <c r="P2609" s="16">
        <v>1500000</v>
      </c>
      <c r="Q2609" s="17" t="str">
        <f>IF(AND(Table4[[#This Row],[Age]]&lt;=28,Table4[[#This Row],[Prefered foot]]="left",Table4[[#This Row],[Value]]&lt;10000000),"candidate","rejected")</f>
        <v>rejected</v>
      </c>
      <c r="R2609" s="17" t="str">
        <f>IF(OR(Table4[[#This Row],[Age]]&lt;=21,Table4[[#This Row],[Rating]]&gt;=85,Table4[[#This Row],[Height (cm)]]&gt;=187),"minimum","")</f>
        <v/>
      </c>
    </row>
    <row r="2610" spans="10:18" x14ac:dyDescent="0.25">
      <c r="J2610" t="s">
        <v>2333</v>
      </c>
      <c r="K2610">
        <v>27</v>
      </c>
      <c r="L2610">
        <v>78</v>
      </c>
      <c r="M2610">
        <v>184</v>
      </c>
      <c r="N2610">
        <v>73</v>
      </c>
      <c r="O2610" t="s">
        <v>2817</v>
      </c>
      <c r="P2610" s="16">
        <v>13500000</v>
      </c>
      <c r="Q2610" s="17" t="str">
        <f>IF(AND(Table4[[#This Row],[Age]]&lt;=28,Table4[[#This Row],[Prefered foot]]="left",Table4[[#This Row],[Value]]&lt;10000000),"candidate","rejected")</f>
        <v>rejected</v>
      </c>
      <c r="R2610" s="17" t="str">
        <f>IF(OR(Table4[[#This Row],[Age]]&lt;=21,Table4[[#This Row],[Rating]]&gt;=85,Table4[[#This Row],[Height (cm)]]&gt;=187),"minimum","")</f>
        <v/>
      </c>
    </row>
    <row r="2611" spans="10:18" x14ac:dyDescent="0.25">
      <c r="J2611" t="s">
        <v>2334</v>
      </c>
      <c r="K2611">
        <v>27</v>
      </c>
      <c r="L2611">
        <v>76</v>
      </c>
      <c r="M2611">
        <v>187</v>
      </c>
      <c r="N2611">
        <v>77</v>
      </c>
      <c r="O2611" t="s">
        <v>2816</v>
      </c>
      <c r="P2611" s="16">
        <v>7500000</v>
      </c>
      <c r="Q2611" s="17" t="str">
        <f>IF(AND(Table4[[#This Row],[Age]]&lt;=28,Table4[[#This Row],[Prefered foot]]="left",Table4[[#This Row],[Value]]&lt;10000000),"candidate","rejected")</f>
        <v>rejected</v>
      </c>
      <c r="R2611" s="17" t="str">
        <f>IF(OR(Table4[[#This Row],[Age]]&lt;=21,Table4[[#This Row],[Rating]]&gt;=85,Table4[[#This Row],[Height (cm)]]&gt;=187),"minimum","")</f>
        <v>minimum</v>
      </c>
    </row>
    <row r="2612" spans="10:18" x14ac:dyDescent="0.25">
      <c r="J2612" t="s">
        <v>2335</v>
      </c>
      <c r="K2612">
        <v>26</v>
      </c>
      <c r="L2612">
        <v>79</v>
      </c>
      <c r="M2612">
        <v>192</v>
      </c>
      <c r="N2612">
        <v>83</v>
      </c>
      <c r="O2612" t="s">
        <v>2816</v>
      </c>
      <c r="P2612" s="16">
        <v>17500000</v>
      </c>
      <c r="Q2612" s="17" t="str">
        <f>IF(AND(Table4[[#This Row],[Age]]&lt;=28,Table4[[#This Row],[Prefered foot]]="left",Table4[[#This Row],[Value]]&lt;10000000),"candidate","rejected")</f>
        <v>rejected</v>
      </c>
      <c r="R2612" s="17" t="str">
        <f>IF(OR(Table4[[#This Row],[Age]]&lt;=21,Table4[[#This Row],[Rating]]&gt;=85,Table4[[#This Row],[Height (cm)]]&gt;=187),"minimum","")</f>
        <v>minimum</v>
      </c>
    </row>
    <row r="2613" spans="10:18" x14ac:dyDescent="0.25">
      <c r="J2613" t="s">
        <v>2336</v>
      </c>
      <c r="K2613">
        <v>25</v>
      </c>
      <c r="L2613">
        <v>71</v>
      </c>
      <c r="M2613">
        <v>184</v>
      </c>
      <c r="N2613">
        <v>75</v>
      </c>
      <c r="O2613" t="s">
        <v>2816</v>
      </c>
      <c r="P2613" s="16">
        <v>2500000</v>
      </c>
      <c r="Q2613" s="17" t="str">
        <f>IF(AND(Table4[[#This Row],[Age]]&lt;=28,Table4[[#This Row],[Prefered foot]]="left",Table4[[#This Row],[Value]]&lt;10000000),"candidate","rejected")</f>
        <v>rejected</v>
      </c>
      <c r="R2613" s="17" t="str">
        <f>IF(OR(Table4[[#This Row],[Age]]&lt;=21,Table4[[#This Row],[Rating]]&gt;=85,Table4[[#This Row],[Height (cm)]]&gt;=187),"minimum","")</f>
        <v/>
      </c>
    </row>
    <row r="2614" spans="10:18" x14ac:dyDescent="0.25">
      <c r="J2614" t="s">
        <v>2337</v>
      </c>
      <c r="K2614">
        <v>28</v>
      </c>
      <c r="L2614">
        <v>77</v>
      </c>
      <c r="M2614">
        <v>184</v>
      </c>
      <c r="N2614">
        <v>81</v>
      </c>
      <c r="O2614" t="s">
        <v>2816</v>
      </c>
      <c r="P2614" s="16">
        <v>10500000</v>
      </c>
      <c r="Q2614" s="17" t="str">
        <f>IF(AND(Table4[[#This Row],[Age]]&lt;=28,Table4[[#This Row],[Prefered foot]]="left",Table4[[#This Row],[Value]]&lt;10000000),"candidate","rejected")</f>
        <v>rejected</v>
      </c>
      <c r="R2614" s="17" t="str">
        <f>IF(OR(Table4[[#This Row],[Age]]&lt;=21,Table4[[#This Row],[Rating]]&gt;=85,Table4[[#This Row],[Height (cm)]]&gt;=187),"minimum","")</f>
        <v/>
      </c>
    </row>
    <row r="2615" spans="10:18" x14ac:dyDescent="0.25">
      <c r="J2615" t="s">
        <v>2338</v>
      </c>
      <c r="K2615">
        <v>27</v>
      </c>
      <c r="L2615">
        <v>80</v>
      </c>
      <c r="M2615">
        <v>185</v>
      </c>
      <c r="N2615">
        <v>80</v>
      </c>
      <c r="O2615" t="s">
        <v>2816</v>
      </c>
      <c r="P2615" s="16">
        <v>23000000</v>
      </c>
      <c r="Q2615" s="17" t="str">
        <f>IF(AND(Table4[[#This Row],[Age]]&lt;=28,Table4[[#This Row],[Prefered foot]]="left",Table4[[#This Row],[Value]]&lt;10000000),"candidate","rejected")</f>
        <v>rejected</v>
      </c>
      <c r="R2615" s="17" t="str">
        <f>IF(OR(Table4[[#This Row],[Age]]&lt;=21,Table4[[#This Row],[Rating]]&gt;=85,Table4[[#This Row],[Height (cm)]]&gt;=187),"minimum","")</f>
        <v/>
      </c>
    </row>
    <row r="2616" spans="10:18" x14ac:dyDescent="0.25">
      <c r="J2616" t="s">
        <v>2339</v>
      </c>
      <c r="K2616">
        <v>26</v>
      </c>
      <c r="L2616">
        <v>71</v>
      </c>
      <c r="M2616">
        <v>183</v>
      </c>
      <c r="N2616">
        <v>78</v>
      </c>
      <c r="O2616" t="s">
        <v>2817</v>
      </c>
      <c r="P2616" s="16">
        <v>2000000</v>
      </c>
      <c r="Q2616" s="17" t="str">
        <f>IF(AND(Table4[[#This Row],[Age]]&lt;=28,Table4[[#This Row],[Prefered foot]]="left",Table4[[#This Row],[Value]]&lt;10000000),"candidate","rejected")</f>
        <v>candidate</v>
      </c>
      <c r="R2616" s="17" t="str">
        <f>IF(OR(Table4[[#This Row],[Age]]&lt;=21,Table4[[#This Row],[Rating]]&gt;=85,Table4[[#This Row],[Height (cm)]]&gt;=187),"minimum","")</f>
        <v/>
      </c>
    </row>
    <row r="2617" spans="10:18" x14ac:dyDescent="0.25">
      <c r="J2617" t="s">
        <v>2340</v>
      </c>
      <c r="K2617">
        <v>26</v>
      </c>
      <c r="L2617">
        <v>69</v>
      </c>
      <c r="M2617">
        <v>185</v>
      </c>
      <c r="N2617">
        <v>75</v>
      </c>
      <c r="O2617" t="s">
        <v>2816</v>
      </c>
      <c r="P2617" s="16">
        <v>1600000</v>
      </c>
      <c r="Q2617" s="17" t="str">
        <f>IF(AND(Table4[[#This Row],[Age]]&lt;=28,Table4[[#This Row],[Prefered foot]]="left",Table4[[#This Row],[Value]]&lt;10000000),"candidate","rejected")</f>
        <v>rejected</v>
      </c>
      <c r="R2617" s="17" t="str">
        <f>IF(OR(Table4[[#This Row],[Age]]&lt;=21,Table4[[#This Row],[Rating]]&gt;=85,Table4[[#This Row],[Height (cm)]]&gt;=187),"minimum","")</f>
        <v/>
      </c>
    </row>
    <row r="2618" spans="10:18" x14ac:dyDescent="0.25">
      <c r="J2618" t="s">
        <v>2341</v>
      </c>
      <c r="K2618">
        <v>27</v>
      </c>
      <c r="L2618">
        <v>76</v>
      </c>
      <c r="M2618">
        <v>182</v>
      </c>
      <c r="N2618">
        <v>74</v>
      </c>
      <c r="O2618" t="s">
        <v>2817</v>
      </c>
      <c r="P2618" s="16">
        <v>8000000</v>
      </c>
      <c r="Q2618" s="17" t="str">
        <f>IF(AND(Table4[[#This Row],[Age]]&lt;=28,Table4[[#This Row],[Prefered foot]]="left",Table4[[#This Row],[Value]]&lt;10000000),"candidate","rejected")</f>
        <v>candidate</v>
      </c>
      <c r="R2618" s="17" t="str">
        <f>IF(OR(Table4[[#This Row],[Age]]&lt;=21,Table4[[#This Row],[Rating]]&gt;=85,Table4[[#This Row],[Height (cm)]]&gt;=187),"minimum","")</f>
        <v/>
      </c>
    </row>
    <row r="2619" spans="10:18" x14ac:dyDescent="0.25">
      <c r="J2619" t="s">
        <v>1740</v>
      </c>
      <c r="K2619">
        <v>24</v>
      </c>
      <c r="L2619">
        <v>72</v>
      </c>
      <c r="M2619">
        <v>198</v>
      </c>
      <c r="N2619">
        <v>79</v>
      </c>
      <c r="O2619" t="s">
        <v>2816</v>
      </c>
      <c r="P2619" s="16">
        <v>2600000</v>
      </c>
      <c r="Q2619" s="17" t="str">
        <f>IF(AND(Table4[[#This Row],[Age]]&lt;=28,Table4[[#This Row],[Prefered foot]]="left",Table4[[#This Row],[Value]]&lt;10000000),"candidate","rejected")</f>
        <v>rejected</v>
      </c>
      <c r="R2619" s="17" t="str">
        <f>IF(OR(Table4[[#This Row],[Age]]&lt;=21,Table4[[#This Row],[Rating]]&gt;=85,Table4[[#This Row],[Height (cm)]]&gt;=187),"minimum","")</f>
        <v>minimum</v>
      </c>
    </row>
    <row r="2620" spans="10:18" x14ac:dyDescent="0.25">
      <c r="J2620" t="s">
        <v>2342</v>
      </c>
      <c r="K2620">
        <v>28</v>
      </c>
      <c r="L2620">
        <v>80</v>
      </c>
      <c r="M2620">
        <v>185</v>
      </c>
      <c r="N2620">
        <v>80</v>
      </c>
      <c r="O2620" t="s">
        <v>2817</v>
      </c>
      <c r="P2620" s="16">
        <v>18000000</v>
      </c>
      <c r="Q2620" s="17" t="str">
        <f>IF(AND(Table4[[#This Row],[Age]]&lt;=28,Table4[[#This Row],[Prefered foot]]="left",Table4[[#This Row],[Value]]&lt;10000000),"candidate","rejected")</f>
        <v>rejected</v>
      </c>
      <c r="R2620" s="17" t="str">
        <f>IF(OR(Table4[[#This Row],[Age]]&lt;=21,Table4[[#This Row],[Rating]]&gt;=85,Table4[[#This Row],[Height (cm)]]&gt;=187),"minimum","")</f>
        <v/>
      </c>
    </row>
    <row r="2621" spans="10:18" x14ac:dyDescent="0.25">
      <c r="J2621" t="s">
        <v>2343</v>
      </c>
      <c r="K2621">
        <v>30</v>
      </c>
      <c r="L2621">
        <v>78</v>
      </c>
      <c r="M2621">
        <v>186</v>
      </c>
      <c r="N2621">
        <v>70</v>
      </c>
      <c r="O2621" t="s">
        <v>2816</v>
      </c>
      <c r="P2621" s="16">
        <v>12000000</v>
      </c>
      <c r="Q2621" s="17" t="str">
        <f>IF(AND(Table4[[#This Row],[Age]]&lt;=28,Table4[[#This Row],[Prefered foot]]="left",Table4[[#This Row],[Value]]&lt;10000000),"candidate","rejected")</f>
        <v>rejected</v>
      </c>
      <c r="R2621" s="17" t="str">
        <f>IF(OR(Table4[[#This Row],[Age]]&lt;=21,Table4[[#This Row],[Rating]]&gt;=85,Table4[[#This Row],[Height (cm)]]&gt;=187),"minimum","")</f>
        <v/>
      </c>
    </row>
    <row r="2622" spans="10:18" x14ac:dyDescent="0.25">
      <c r="J2622" t="s">
        <v>2344</v>
      </c>
      <c r="K2622">
        <v>26</v>
      </c>
      <c r="L2622">
        <v>75</v>
      </c>
      <c r="M2622">
        <v>184</v>
      </c>
      <c r="N2622">
        <v>75</v>
      </c>
      <c r="O2622" t="s">
        <v>2816</v>
      </c>
      <c r="P2622" s="16">
        <v>6500000</v>
      </c>
      <c r="Q2622" s="17" t="str">
        <f>IF(AND(Table4[[#This Row],[Age]]&lt;=28,Table4[[#This Row],[Prefered foot]]="left",Table4[[#This Row],[Value]]&lt;10000000),"candidate","rejected")</f>
        <v>rejected</v>
      </c>
      <c r="R2622" s="17" t="str">
        <f>IF(OR(Table4[[#This Row],[Age]]&lt;=21,Table4[[#This Row],[Rating]]&gt;=85,Table4[[#This Row],[Height (cm)]]&gt;=187),"minimum","")</f>
        <v/>
      </c>
    </row>
    <row r="2623" spans="10:18" x14ac:dyDescent="0.25">
      <c r="J2623" t="s">
        <v>2345</v>
      </c>
      <c r="K2623">
        <v>28</v>
      </c>
      <c r="L2623">
        <v>73</v>
      </c>
      <c r="M2623">
        <v>179</v>
      </c>
      <c r="N2623">
        <v>68</v>
      </c>
      <c r="O2623" t="s">
        <v>2816</v>
      </c>
      <c r="P2623" s="16">
        <v>2800000</v>
      </c>
      <c r="Q2623" s="17" t="str">
        <f>IF(AND(Table4[[#This Row],[Age]]&lt;=28,Table4[[#This Row],[Prefered foot]]="left",Table4[[#This Row],[Value]]&lt;10000000),"candidate","rejected")</f>
        <v>rejected</v>
      </c>
      <c r="R2623" s="17" t="str">
        <f>IF(OR(Table4[[#This Row],[Age]]&lt;=21,Table4[[#This Row],[Rating]]&gt;=85,Table4[[#This Row],[Height (cm)]]&gt;=187),"minimum","")</f>
        <v/>
      </c>
    </row>
    <row r="2624" spans="10:18" x14ac:dyDescent="0.25">
      <c r="J2624" t="s">
        <v>2346</v>
      </c>
      <c r="K2624">
        <v>23</v>
      </c>
      <c r="L2624">
        <v>79</v>
      </c>
      <c r="M2624">
        <v>168</v>
      </c>
      <c r="N2624">
        <v>65</v>
      </c>
      <c r="O2624" t="s">
        <v>2817</v>
      </c>
      <c r="P2624" s="16">
        <v>18500000</v>
      </c>
      <c r="Q2624" s="17" t="str">
        <f>IF(AND(Table4[[#This Row],[Age]]&lt;=28,Table4[[#This Row],[Prefered foot]]="left",Table4[[#This Row],[Value]]&lt;10000000),"candidate","rejected")</f>
        <v>rejected</v>
      </c>
      <c r="R2624" s="17" t="str">
        <f>IF(OR(Table4[[#This Row],[Age]]&lt;=21,Table4[[#This Row],[Rating]]&gt;=85,Table4[[#This Row],[Height (cm)]]&gt;=187),"minimum","")</f>
        <v/>
      </c>
    </row>
    <row r="2625" spans="10:18" x14ac:dyDescent="0.25">
      <c r="J2625" t="s">
        <v>2347</v>
      </c>
      <c r="K2625">
        <v>23</v>
      </c>
      <c r="L2625">
        <v>80</v>
      </c>
      <c r="M2625">
        <v>171</v>
      </c>
      <c r="N2625">
        <v>63</v>
      </c>
      <c r="O2625" t="s">
        <v>2817</v>
      </c>
      <c r="P2625" s="16">
        <v>24500000</v>
      </c>
      <c r="Q2625" s="17" t="str">
        <f>IF(AND(Table4[[#This Row],[Age]]&lt;=28,Table4[[#This Row],[Prefered foot]]="left",Table4[[#This Row],[Value]]&lt;10000000),"candidate","rejected")</f>
        <v>rejected</v>
      </c>
      <c r="R2625" s="17" t="str">
        <f>IF(OR(Table4[[#This Row],[Age]]&lt;=21,Table4[[#This Row],[Rating]]&gt;=85,Table4[[#This Row],[Height (cm)]]&gt;=187),"minimum","")</f>
        <v/>
      </c>
    </row>
    <row r="2626" spans="10:18" x14ac:dyDescent="0.25">
      <c r="J2626" t="s">
        <v>2348</v>
      </c>
      <c r="K2626">
        <v>23</v>
      </c>
      <c r="L2626">
        <v>78</v>
      </c>
      <c r="M2626">
        <v>187</v>
      </c>
      <c r="N2626">
        <v>85</v>
      </c>
      <c r="O2626" t="s">
        <v>2816</v>
      </c>
      <c r="P2626" s="16">
        <v>16500000</v>
      </c>
      <c r="Q2626" s="17" t="str">
        <f>IF(AND(Table4[[#This Row],[Age]]&lt;=28,Table4[[#This Row],[Prefered foot]]="left",Table4[[#This Row],[Value]]&lt;10000000),"candidate","rejected")</f>
        <v>rejected</v>
      </c>
      <c r="R2626" s="17" t="str">
        <f>IF(OR(Table4[[#This Row],[Age]]&lt;=21,Table4[[#This Row],[Rating]]&gt;=85,Table4[[#This Row],[Height (cm)]]&gt;=187),"minimum","")</f>
        <v>minimum</v>
      </c>
    </row>
    <row r="2627" spans="10:18" x14ac:dyDescent="0.25">
      <c r="J2627" t="s">
        <v>2349</v>
      </c>
      <c r="K2627">
        <v>26</v>
      </c>
      <c r="L2627">
        <v>76</v>
      </c>
      <c r="M2627">
        <v>191</v>
      </c>
      <c r="N2627">
        <v>85</v>
      </c>
      <c r="O2627" t="s">
        <v>2816</v>
      </c>
      <c r="P2627" s="16">
        <v>9000000</v>
      </c>
      <c r="Q2627" s="17" t="str">
        <f>IF(AND(Table4[[#This Row],[Age]]&lt;=28,Table4[[#This Row],[Prefered foot]]="left",Table4[[#This Row],[Value]]&lt;10000000),"candidate","rejected")</f>
        <v>rejected</v>
      </c>
      <c r="R2627" s="17" t="str">
        <f>IF(OR(Table4[[#This Row],[Age]]&lt;=21,Table4[[#This Row],[Rating]]&gt;=85,Table4[[#This Row],[Height (cm)]]&gt;=187),"minimum","")</f>
        <v>minimum</v>
      </c>
    </row>
    <row r="2628" spans="10:18" x14ac:dyDescent="0.25">
      <c r="J2628" t="s">
        <v>2259</v>
      </c>
      <c r="K2628">
        <v>25</v>
      </c>
      <c r="L2628">
        <v>77</v>
      </c>
      <c r="M2628">
        <v>197</v>
      </c>
      <c r="N2628">
        <v>98</v>
      </c>
      <c r="O2628" t="s">
        <v>2816</v>
      </c>
      <c r="P2628" s="16">
        <v>12500000</v>
      </c>
      <c r="Q2628" s="17" t="str">
        <f>IF(AND(Table4[[#This Row],[Age]]&lt;=28,Table4[[#This Row],[Prefered foot]]="left",Table4[[#This Row],[Value]]&lt;10000000),"candidate","rejected")</f>
        <v>rejected</v>
      </c>
      <c r="R2628" s="17" t="str">
        <f>IF(OR(Table4[[#This Row],[Age]]&lt;=21,Table4[[#This Row],[Rating]]&gt;=85,Table4[[#This Row],[Height (cm)]]&gt;=187),"minimum","")</f>
        <v>minimum</v>
      </c>
    </row>
    <row r="2629" spans="10:18" x14ac:dyDescent="0.25">
      <c r="J2629" t="s">
        <v>2260</v>
      </c>
      <c r="K2629">
        <v>26</v>
      </c>
      <c r="L2629">
        <v>67</v>
      </c>
      <c r="M2629">
        <v>170</v>
      </c>
      <c r="N2629">
        <v>75</v>
      </c>
      <c r="O2629" t="s">
        <v>2817</v>
      </c>
      <c r="P2629" s="16">
        <v>1100000</v>
      </c>
      <c r="Q2629" s="17" t="str">
        <f>IF(AND(Table4[[#This Row],[Age]]&lt;=28,Table4[[#This Row],[Prefered foot]]="left",Table4[[#This Row],[Value]]&lt;10000000),"candidate","rejected")</f>
        <v>candidate</v>
      </c>
      <c r="R2629" s="17" t="str">
        <f>IF(OR(Table4[[#This Row],[Age]]&lt;=21,Table4[[#This Row],[Rating]]&gt;=85,Table4[[#This Row],[Height (cm)]]&gt;=187),"minimum","")</f>
        <v/>
      </c>
    </row>
    <row r="2630" spans="10:18" x14ac:dyDescent="0.25">
      <c r="J2630" t="s">
        <v>2261</v>
      </c>
      <c r="K2630">
        <v>25</v>
      </c>
      <c r="L2630">
        <v>73</v>
      </c>
      <c r="M2630">
        <v>169</v>
      </c>
      <c r="N2630">
        <v>60</v>
      </c>
      <c r="O2630" t="s">
        <v>2817</v>
      </c>
      <c r="P2630" s="16">
        <v>3600000</v>
      </c>
      <c r="Q2630" s="17" t="str">
        <f>IF(AND(Table4[[#This Row],[Age]]&lt;=28,Table4[[#This Row],[Prefered foot]]="left",Table4[[#This Row],[Value]]&lt;10000000),"candidate","rejected")</f>
        <v>candidate</v>
      </c>
      <c r="R2630" s="17" t="str">
        <f>IF(OR(Table4[[#This Row],[Age]]&lt;=21,Table4[[#This Row],[Rating]]&gt;=85,Table4[[#This Row],[Height (cm)]]&gt;=187),"minimum","")</f>
        <v/>
      </c>
    </row>
    <row r="2631" spans="10:18" x14ac:dyDescent="0.25">
      <c r="J2631" t="s">
        <v>2262</v>
      </c>
      <c r="K2631">
        <v>25</v>
      </c>
      <c r="L2631">
        <v>79</v>
      </c>
      <c r="M2631">
        <v>187</v>
      </c>
      <c r="N2631">
        <v>77</v>
      </c>
      <c r="O2631" t="s">
        <v>2817</v>
      </c>
      <c r="P2631" s="16">
        <v>21000000</v>
      </c>
      <c r="Q2631" s="17" t="str">
        <f>IF(AND(Table4[[#This Row],[Age]]&lt;=28,Table4[[#This Row],[Prefered foot]]="left",Table4[[#This Row],[Value]]&lt;10000000),"candidate","rejected")</f>
        <v>rejected</v>
      </c>
      <c r="R2631" s="17" t="str">
        <f>IF(OR(Table4[[#This Row],[Age]]&lt;=21,Table4[[#This Row],[Rating]]&gt;=85,Table4[[#This Row],[Height (cm)]]&gt;=187),"minimum","")</f>
        <v>minimum</v>
      </c>
    </row>
    <row r="2632" spans="10:18" x14ac:dyDescent="0.25">
      <c r="J2632" t="s">
        <v>2350</v>
      </c>
      <c r="K2632">
        <v>25</v>
      </c>
      <c r="L2632">
        <v>74</v>
      </c>
      <c r="M2632">
        <v>183</v>
      </c>
      <c r="N2632">
        <v>80</v>
      </c>
      <c r="O2632" t="s">
        <v>2816</v>
      </c>
      <c r="P2632" s="16">
        <v>6000000</v>
      </c>
      <c r="Q2632" s="17" t="str">
        <f>IF(AND(Table4[[#This Row],[Age]]&lt;=28,Table4[[#This Row],[Prefered foot]]="left",Table4[[#This Row],[Value]]&lt;10000000),"candidate","rejected")</f>
        <v>rejected</v>
      </c>
      <c r="R2632" s="17" t="str">
        <f>IF(OR(Table4[[#This Row],[Age]]&lt;=21,Table4[[#This Row],[Rating]]&gt;=85,Table4[[#This Row],[Height (cm)]]&gt;=187),"minimum","")</f>
        <v/>
      </c>
    </row>
    <row r="2633" spans="10:18" x14ac:dyDescent="0.25">
      <c r="J2633" t="s">
        <v>1228</v>
      </c>
      <c r="K2633">
        <v>28</v>
      </c>
      <c r="L2633">
        <v>80</v>
      </c>
      <c r="M2633">
        <v>172</v>
      </c>
      <c r="N2633">
        <v>70</v>
      </c>
      <c r="O2633" t="s">
        <v>2817</v>
      </c>
      <c r="P2633" s="16">
        <v>19000000</v>
      </c>
      <c r="Q2633" s="17" t="str">
        <f>IF(AND(Table4[[#This Row],[Age]]&lt;=28,Table4[[#This Row],[Prefered foot]]="left",Table4[[#This Row],[Value]]&lt;10000000),"candidate","rejected")</f>
        <v>rejected</v>
      </c>
      <c r="R2633" s="17" t="str">
        <f>IF(OR(Table4[[#This Row],[Age]]&lt;=21,Table4[[#This Row],[Rating]]&gt;=85,Table4[[#This Row],[Height (cm)]]&gt;=187),"minimum","")</f>
        <v/>
      </c>
    </row>
    <row r="2634" spans="10:18" x14ac:dyDescent="0.25">
      <c r="J2634" t="s">
        <v>2263</v>
      </c>
      <c r="K2634">
        <v>27</v>
      </c>
      <c r="L2634">
        <v>78</v>
      </c>
      <c r="M2634">
        <v>172</v>
      </c>
      <c r="N2634">
        <v>65</v>
      </c>
      <c r="O2634" t="s">
        <v>2817</v>
      </c>
      <c r="P2634" s="16">
        <v>15000000</v>
      </c>
      <c r="Q2634" s="17" t="str">
        <f>IF(AND(Table4[[#This Row],[Age]]&lt;=28,Table4[[#This Row],[Prefered foot]]="left",Table4[[#This Row],[Value]]&lt;10000000),"candidate","rejected")</f>
        <v>rejected</v>
      </c>
      <c r="R2634" s="17" t="str">
        <f>IF(OR(Table4[[#This Row],[Age]]&lt;=21,Table4[[#This Row],[Rating]]&gt;=85,Table4[[#This Row],[Height (cm)]]&gt;=187),"minimum","")</f>
        <v/>
      </c>
    </row>
    <row r="2635" spans="10:18" x14ac:dyDescent="0.25">
      <c r="J2635" t="s">
        <v>2264</v>
      </c>
      <c r="K2635">
        <v>25</v>
      </c>
      <c r="L2635">
        <v>72</v>
      </c>
      <c r="M2635">
        <v>190</v>
      </c>
      <c r="N2635">
        <v>83</v>
      </c>
      <c r="O2635" t="s">
        <v>2816</v>
      </c>
      <c r="P2635" s="16">
        <v>3300000</v>
      </c>
      <c r="Q2635" s="17" t="str">
        <f>IF(AND(Table4[[#This Row],[Age]]&lt;=28,Table4[[#This Row],[Prefered foot]]="left",Table4[[#This Row],[Value]]&lt;10000000),"candidate","rejected")</f>
        <v>rejected</v>
      </c>
      <c r="R2635" s="17" t="str">
        <f>IF(OR(Table4[[#This Row],[Age]]&lt;=21,Table4[[#This Row],[Rating]]&gt;=85,Table4[[#This Row],[Height (cm)]]&gt;=187),"minimum","")</f>
        <v>minimum</v>
      </c>
    </row>
    <row r="2636" spans="10:18" x14ac:dyDescent="0.25">
      <c r="J2636" t="s">
        <v>2265</v>
      </c>
      <c r="K2636">
        <v>24</v>
      </c>
      <c r="L2636">
        <v>76</v>
      </c>
      <c r="M2636">
        <v>178</v>
      </c>
      <c r="N2636">
        <v>68</v>
      </c>
      <c r="O2636" t="s">
        <v>2816</v>
      </c>
      <c r="P2636" s="16">
        <v>10000000</v>
      </c>
      <c r="Q2636" s="17" t="str">
        <f>IF(AND(Table4[[#This Row],[Age]]&lt;=28,Table4[[#This Row],[Prefered foot]]="left",Table4[[#This Row],[Value]]&lt;10000000),"candidate","rejected")</f>
        <v>rejected</v>
      </c>
      <c r="R2636" s="17" t="str">
        <f>IF(OR(Table4[[#This Row],[Age]]&lt;=21,Table4[[#This Row],[Rating]]&gt;=85,Table4[[#This Row],[Height (cm)]]&gt;=187),"minimum","")</f>
        <v/>
      </c>
    </row>
    <row r="2637" spans="10:18" x14ac:dyDescent="0.25">
      <c r="J2637" t="s">
        <v>2266</v>
      </c>
      <c r="K2637">
        <v>26</v>
      </c>
      <c r="L2637">
        <v>68</v>
      </c>
      <c r="M2637">
        <v>174</v>
      </c>
      <c r="N2637">
        <v>75</v>
      </c>
      <c r="O2637" t="s">
        <v>2816</v>
      </c>
      <c r="P2637" s="16">
        <v>1300000</v>
      </c>
      <c r="Q2637" s="17" t="str">
        <f>IF(AND(Table4[[#This Row],[Age]]&lt;=28,Table4[[#This Row],[Prefered foot]]="left",Table4[[#This Row],[Value]]&lt;10000000),"candidate","rejected")</f>
        <v>rejected</v>
      </c>
      <c r="R2637" s="17" t="str">
        <f>IF(OR(Table4[[#This Row],[Age]]&lt;=21,Table4[[#This Row],[Rating]]&gt;=85,Table4[[#This Row],[Height (cm)]]&gt;=187),"minimum","")</f>
        <v/>
      </c>
    </row>
    <row r="2638" spans="10:18" x14ac:dyDescent="0.25">
      <c r="J2638" t="s">
        <v>2267</v>
      </c>
      <c r="K2638">
        <v>26</v>
      </c>
      <c r="L2638">
        <v>72</v>
      </c>
      <c r="M2638">
        <v>174</v>
      </c>
      <c r="N2638">
        <v>69</v>
      </c>
      <c r="O2638" t="s">
        <v>2816</v>
      </c>
      <c r="P2638" s="16">
        <v>2500000</v>
      </c>
      <c r="Q2638" s="17" t="str">
        <f>IF(AND(Table4[[#This Row],[Age]]&lt;=28,Table4[[#This Row],[Prefered foot]]="left",Table4[[#This Row],[Value]]&lt;10000000),"candidate","rejected")</f>
        <v>rejected</v>
      </c>
      <c r="R2638" s="17" t="str">
        <f>IF(OR(Table4[[#This Row],[Age]]&lt;=21,Table4[[#This Row],[Rating]]&gt;=85,Table4[[#This Row],[Height (cm)]]&gt;=187),"minimum","")</f>
        <v/>
      </c>
    </row>
    <row r="2639" spans="10:18" x14ac:dyDescent="0.25">
      <c r="J2639" t="s">
        <v>1749</v>
      </c>
      <c r="K2639">
        <v>26</v>
      </c>
      <c r="L2639">
        <v>75</v>
      </c>
      <c r="M2639">
        <v>183</v>
      </c>
      <c r="N2639">
        <v>74</v>
      </c>
      <c r="O2639" t="s">
        <v>2817</v>
      </c>
      <c r="P2639" s="16">
        <v>6500000</v>
      </c>
      <c r="Q2639" s="17" t="str">
        <f>IF(AND(Table4[[#This Row],[Age]]&lt;=28,Table4[[#This Row],[Prefered foot]]="left",Table4[[#This Row],[Value]]&lt;10000000),"candidate","rejected")</f>
        <v>candidate</v>
      </c>
      <c r="R2639" s="17" t="str">
        <f>IF(OR(Table4[[#This Row],[Age]]&lt;=21,Table4[[#This Row],[Rating]]&gt;=85,Table4[[#This Row],[Height (cm)]]&gt;=187),"minimum","")</f>
        <v/>
      </c>
    </row>
    <row r="2640" spans="10:18" x14ac:dyDescent="0.25">
      <c r="J2640" t="s">
        <v>2268</v>
      </c>
      <c r="K2640">
        <v>25</v>
      </c>
      <c r="L2640">
        <v>74</v>
      </c>
      <c r="M2640">
        <v>171</v>
      </c>
      <c r="N2640">
        <v>64</v>
      </c>
      <c r="O2640" t="s">
        <v>2817</v>
      </c>
      <c r="P2640" s="16">
        <v>5000000</v>
      </c>
      <c r="Q2640" s="17" t="str">
        <f>IF(AND(Table4[[#This Row],[Age]]&lt;=28,Table4[[#This Row],[Prefered foot]]="left",Table4[[#This Row],[Value]]&lt;10000000),"candidate","rejected")</f>
        <v>candidate</v>
      </c>
      <c r="R2640" s="17" t="str">
        <f>IF(OR(Table4[[#This Row],[Age]]&lt;=21,Table4[[#This Row],[Rating]]&gt;=85,Table4[[#This Row],[Height (cm)]]&gt;=187),"minimum","")</f>
        <v/>
      </c>
    </row>
    <row r="2641" spans="10:18" x14ac:dyDescent="0.25">
      <c r="J2641" t="s">
        <v>2269</v>
      </c>
      <c r="K2641">
        <v>26</v>
      </c>
      <c r="L2641">
        <v>75</v>
      </c>
      <c r="M2641">
        <v>180</v>
      </c>
      <c r="N2641">
        <v>67</v>
      </c>
      <c r="O2641" t="s">
        <v>2816</v>
      </c>
      <c r="P2641" s="16">
        <v>9000000</v>
      </c>
      <c r="Q2641" s="17" t="str">
        <f>IF(AND(Table4[[#This Row],[Age]]&lt;=28,Table4[[#This Row],[Prefered foot]]="left",Table4[[#This Row],[Value]]&lt;10000000),"candidate","rejected")</f>
        <v>rejected</v>
      </c>
      <c r="R2641" s="17" t="str">
        <f>IF(OR(Table4[[#This Row],[Age]]&lt;=21,Table4[[#This Row],[Rating]]&gt;=85,Table4[[#This Row],[Height (cm)]]&gt;=187),"minimum","")</f>
        <v/>
      </c>
    </row>
    <row r="2642" spans="10:18" x14ac:dyDescent="0.25">
      <c r="J2642" t="s">
        <v>2351</v>
      </c>
      <c r="K2642">
        <v>29</v>
      </c>
      <c r="L2642">
        <v>73</v>
      </c>
      <c r="M2642">
        <v>180</v>
      </c>
      <c r="N2642">
        <v>75</v>
      </c>
      <c r="O2642" t="s">
        <v>2816</v>
      </c>
      <c r="P2642" s="16">
        <v>3000000</v>
      </c>
      <c r="Q2642" s="17" t="str">
        <f>IF(AND(Table4[[#This Row],[Age]]&lt;=28,Table4[[#This Row],[Prefered foot]]="left",Table4[[#This Row],[Value]]&lt;10000000),"candidate","rejected")</f>
        <v>rejected</v>
      </c>
      <c r="R2642" s="17" t="str">
        <f>IF(OR(Table4[[#This Row],[Age]]&lt;=21,Table4[[#This Row],[Rating]]&gt;=85,Table4[[#This Row],[Height (cm)]]&gt;=187),"minimum","")</f>
        <v/>
      </c>
    </row>
    <row r="2643" spans="10:18" x14ac:dyDescent="0.25">
      <c r="J2643" t="s">
        <v>1790</v>
      </c>
      <c r="K2643">
        <v>26</v>
      </c>
      <c r="L2643">
        <v>76</v>
      </c>
      <c r="M2643">
        <v>187</v>
      </c>
      <c r="N2643">
        <v>79</v>
      </c>
      <c r="O2643" t="s">
        <v>2816</v>
      </c>
      <c r="P2643" s="16">
        <v>9000000</v>
      </c>
      <c r="Q2643" s="17" t="str">
        <f>IF(AND(Table4[[#This Row],[Age]]&lt;=28,Table4[[#This Row],[Prefered foot]]="left",Table4[[#This Row],[Value]]&lt;10000000),"candidate","rejected")</f>
        <v>rejected</v>
      </c>
      <c r="R2643" s="17" t="str">
        <f>IF(OR(Table4[[#This Row],[Age]]&lt;=21,Table4[[#This Row],[Rating]]&gt;=85,Table4[[#This Row],[Height (cm)]]&gt;=187),"minimum","")</f>
        <v>minimum</v>
      </c>
    </row>
    <row r="2644" spans="10:18" x14ac:dyDescent="0.25">
      <c r="J2644" t="s">
        <v>2352</v>
      </c>
      <c r="K2644">
        <v>28</v>
      </c>
      <c r="L2644">
        <v>66</v>
      </c>
      <c r="M2644">
        <v>184</v>
      </c>
      <c r="N2644">
        <v>76</v>
      </c>
      <c r="O2644" t="s">
        <v>2816</v>
      </c>
      <c r="P2644" s="16">
        <v>750000</v>
      </c>
      <c r="Q2644" s="17" t="str">
        <f>IF(AND(Table4[[#This Row],[Age]]&lt;=28,Table4[[#This Row],[Prefered foot]]="left",Table4[[#This Row],[Value]]&lt;10000000),"candidate","rejected")</f>
        <v>rejected</v>
      </c>
      <c r="R2644" s="17" t="str">
        <f>IF(OR(Table4[[#This Row],[Age]]&lt;=21,Table4[[#This Row],[Rating]]&gt;=85,Table4[[#This Row],[Height (cm)]]&gt;=187),"minimum","")</f>
        <v/>
      </c>
    </row>
    <row r="2645" spans="10:18" x14ac:dyDescent="0.25">
      <c r="J2645" t="s">
        <v>2353</v>
      </c>
      <c r="K2645">
        <v>29</v>
      </c>
      <c r="L2645">
        <v>75</v>
      </c>
      <c r="M2645">
        <v>183</v>
      </c>
      <c r="N2645">
        <v>80</v>
      </c>
      <c r="O2645" t="s">
        <v>2816</v>
      </c>
      <c r="P2645" s="16">
        <v>4800000</v>
      </c>
      <c r="Q2645" s="17" t="str">
        <f>IF(AND(Table4[[#This Row],[Age]]&lt;=28,Table4[[#This Row],[Prefered foot]]="left",Table4[[#This Row],[Value]]&lt;10000000),"candidate","rejected")</f>
        <v>rejected</v>
      </c>
      <c r="R2645" s="17" t="str">
        <f>IF(OR(Table4[[#This Row],[Age]]&lt;=21,Table4[[#This Row],[Rating]]&gt;=85,Table4[[#This Row],[Height (cm)]]&gt;=187),"minimum","")</f>
        <v/>
      </c>
    </row>
    <row r="2646" spans="10:18" x14ac:dyDescent="0.25">
      <c r="J2646" t="s">
        <v>2354</v>
      </c>
      <c r="K2646">
        <v>31</v>
      </c>
      <c r="L2646">
        <v>69</v>
      </c>
      <c r="M2646">
        <v>188</v>
      </c>
      <c r="N2646">
        <v>80</v>
      </c>
      <c r="O2646" t="s">
        <v>2816</v>
      </c>
      <c r="P2646" s="16">
        <v>1200000</v>
      </c>
      <c r="Q2646" s="17" t="str">
        <f>IF(AND(Table4[[#This Row],[Age]]&lt;=28,Table4[[#This Row],[Prefered foot]]="left",Table4[[#This Row],[Value]]&lt;10000000),"candidate","rejected")</f>
        <v>rejected</v>
      </c>
      <c r="R2646" s="17" t="str">
        <f>IF(OR(Table4[[#This Row],[Age]]&lt;=21,Table4[[#This Row],[Rating]]&gt;=85,Table4[[#This Row],[Height (cm)]]&gt;=187),"minimum","")</f>
        <v>minimum</v>
      </c>
    </row>
    <row r="2647" spans="10:18" x14ac:dyDescent="0.25">
      <c r="J2647" t="s">
        <v>1800</v>
      </c>
      <c r="K2647">
        <v>30</v>
      </c>
      <c r="L2647">
        <v>81</v>
      </c>
      <c r="M2647">
        <v>179</v>
      </c>
      <c r="N2647">
        <v>73</v>
      </c>
      <c r="O2647" t="s">
        <v>2816</v>
      </c>
      <c r="P2647" s="16">
        <v>25000000</v>
      </c>
      <c r="Q2647" s="17" t="str">
        <f>IF(AND(Table4[[#This Row],[Age]]&lt;=28,Table4[[#This Row],[Prefered foot]]="left",Table4[[#This Row],[Value]]&lt;10000000),"candidate","rejected")</f>
        <v>rejected</v>
      </c>
      <c r="R2647" s="17" t="str">
        <f>IF(OR(Table4[[#This Row],[Age]]&lt;=21,Table4[[#This Row],[Rating]]&gt;=85,Table4[[#This Row],[Height (cm)]]&gt;=187),"minimum","")</f>
        <v/>
      </c>
    </row>
    <row r="2648" spans="10:18" x14ac:dyDescent="0.25">
      <c r="J2648" t="s">
        <v>2355</v>
      </c>
      <c r="K2648">
        <v>27</v>
      </c>
      <c r="L2648">
        <v>73</v>
      </c>
      <c r="M2648">
        <v>185</v>
      </c>
      <c r="N2648">
        <v>74</v>
      </c>
      <c r="O2648" t="s">
        <v>2817</v>
      </c>
      <c r="P2648" s="16">
        <v>3200000</v>
      </c>
      <c r="Q2648" s="17" t="str">
        <f>IF(AND(Table4[[#This Row],[Age]]&lt;=28,Table4[[#This Row],[Prefered foot]]="left",Table4[[#This Row],[Value]]&lt;10000000),"candidate","rejected")</f>
        <v>candidate</v>
      </c>
      <c r="R2648" s="17" t="str">
        <f>IF(OR(Table4[[#This Row],[Age]]&lt;=21,Table4[[#This Row],[Rating]]&gt;=85,Table4[[#This Row],[Height (cm)]]&gt;=187),"minimum","")</f>
        <v/>
      </c>
    </row>
    <row r="2649" spans="10:18" x14ac:dyDescent="0.25">
      <c r="J2649" t="s">
        <v>2356</v>
      </c>
      <c r="K2649">
        <v>28</v>
      </c>
      <c r="L2649">
        <v>78</v>
      </c>
      <c r="M2649">
        <v>187</v>
      </c>
      <c r="N2649">
        <v>78</v>
      </c>
      <c r="O2649" t="s">
        <v>2817</v>
      </c>
      <c r="P2649" s="16">
        <v>12500000</v>
      </c>
      <c r="Q2649" s="17" t="str">
        <f>IF(AND(Table4[[#This Row],[Age]]&lt;=28,Table4[[#This Row],[Prefered foot]]="left",Table4[[#This Row],[Value]]&lt;10000000),"candidate","rejected")</f>
        <v>rejected</v>
      </c>
      <c r="R2649" s="17" t="str">
        <f>IF(OR(Table4[[#This Row],[Age]]&lt;=21,Table4[[#This Row],[Rating]]&gt;=85,Table4[[#This Row],[Height (cm)]]&gt;=187),"minimum","")</f>
        <v>minimum</v>
      </c>
    </row>
    <row r="2650" spans="10:18" x14ac:dyDescent="0.25">
      <c r="J2650" t="s">
        <v>2357</v>
      </c>
      <c r="K2650">
        <v>30</v>
      </c>
      <c r="L2650">
        <v>76</v>
      </c>
      <c r="M2650">
        <v>170</v>
      </c>
      <c r="N2650">
        <v>65</v>
      </c>
      <c r="O2650" t="s">
        <v>2816</v>
      </c>
      <c r="P2650" s="16">
        <v>6500000</v>
      </c>
      <c r="Q2650" s="17" t="str">
        <f>IF(AND(Table4[[#This Row],[Age]]&lt;=28,Table4[[#This Row],[Prefered foot]]="left",Table4[[#This Row],[Value]]&lt;10000000),"candidate","rejected")</f>
        <v>rejected</v>
      </c>
      <c r="R2650" s="17" t="str">
        <f>IF(OR(Table4[[#This Row],[Age]]&lt;=21,Table4[[#This Row],[Rating]]&gt;=85,Table4[[#This Row],[Height (cm)]]&gt;=187),"minimum","")</f>
        <v/>
      </c>
    </row>
    <row r="2651" spans="10:18" x14ac:dyDescent="0.25">
      <c r="J2651" t="s">
        <v>2358</v>
      </c>
      <c r="K2651">
        <v>27</v>
      </c>
      <c r="L2651">
        <v>63</v>
      </c>
      <c r="M2651">
        <v>183</v>
      </c>
      <c r="N2651">
        <v>73</v>
      </c>
      <c r="O2651" t="s">
        <v>2817</v>
      </c>
      <c r="P2651" s="16">
        <v>525000</v>
      </c>
      <c r="Q2651" s="17" t="str">
        <f>IF(AND(Table4[[#This Row],[Age]]&lt;=28,Table4[[#This Row],[Prefered foot]]="left",Table4[[#This Row],[Value]]&lt;10000000),"candidate","rejected")</f>
        <v>candidate</v>
      </c>
      <c r="R2651" s="17" t="str">
        <f>IF(OR(Table4[[#This Row],[Age]]&lt;=21,Table4[[#This Row],[Rating]]&gt;=85,Table4[[#This Row],[Height (cm)]]&gt;=187),"minimum","")</f>
        <v/>
      </c>
    </row>
    <row r="2652" spans="10:18" x14ac:dyDescent="0.25">
      <c r="J2652" t="s">
        <v>1803</v>
      </c>
      <c r="K2652">
        <v>27</v>
      </c>
      <c r="L2652">
        <v>74</v>
      </c>
      <c r="M2652">
        <v>181</v>
      </c>
      <c r="N2652">
        <v>73</v>
      </c>
      <c r="O2652" t="s">
        <v>2816</v>
      </c>
      <c r="P2652" s="16">
        <v>4000000</v>
      </c>
      <c r="Q2652" s="17" t="str">
        <f>IF(AND(Table4[[#This Row],[Age]]&lt;=28,Table4[[#This Row],[Prefered foot]]="left",Table4[[#This Row],[Value]]&lt;10000000),"candidate","rejected")</f>
        <v>rejected</v>
      </c>
      <c r="R2652" s="17" t="str">
        <f>IF(OR(Table4[[#This Row],[Age]]&lt;=21,Table4[[#This Row],[Rating]]&gt;=85,Table4[[#This Row],[Height (cm)]]&gt;=187),"minimum","")</f>
        <v/>
      </c>
    </row>
    <row r="2653" spans="10:18" x14ac:dyDescent="0.25">
      <c r="J2653" t="s">
        <v>2359</v>
      </c>
      <c r="K2653">
        <v>32</v>
      </c>
      <c r="L2653">
        <v>77</v>
      </c>
      <c r="M2653">
        <v>179</v>
      </c>
      <c r="N2653">
        <v>75</v>
      </c>
      <c r="O2653" t="s">
        <v>2816</v>
      </c>
      <c r="P2653" s="16">
        <v>8500000</v>
      </c>
      <c r="Q2653" s="17" t="str">
        <f>IF(AND(Table4[[#This Row],[Age]]&lt;=28,Table4[[#This Row],[Prefered foot]]="left",Table4[[#This Row],[Value]]&lt;10000000),"candidate","rejected")</f>
        <v>rejected</v>
      </c>
      <c r="R2653" s="17" t="str">
        <f>IF(OR(Table4[[#This Row],[Age]]&lt;=21,Table4[[#This Row],[Rating]]&gt;=85,Table4[[#This Row],[Height (cm)]]&gt;=187),"minimum","")</f>
        <v/>
      </c>
    </row>
    <row r="2654" spans="10:18" x14ac:dyDescent="0.25">
      <c r="J2654" t="s">
        <v>2360</v>
      </c>
      <c r="K2654">
        <v>27</v>
      </c>
      <c r="L2654">
        <v>69</v>
      </c>
      <c r="M2654">
        <v>193</v>
      </c>
      <c r="N2654">
        <v>84</v>
      </c>
      <c r="O2654" t="s">
        <v>2816</v>
      </c>
      <c r="P2654" s="16">
        <v>1500000</v>
      </c>
      <c r="Q2654" s="17" t="str">
        <f>IF(AND(Table4[[#This Row],[Age]]&lt;=28,Table4[[#This Row],[Prefered foot]]="left",Table4[[#This Row],[Value]]&lt;10000000),"candidate","rejected")</f>
        <v>rejected</v>
      </c>
      <c r="R2654" s="17" t="str">
        <f>IF(OR(Table4[[#This Row],[Age]]&lt;=21,Table4[[#This Row],[Rating]]&gt;=85,Table4[[#This Row],[Height (cm)]]&gt;=187),"minimum","")</f>
        <v>minimum</v>
      </c>
    </row>
    <row r="2655" spans="10:18" x14ac:dyDescent="0.25">
      <c r="J2655" t="s">
        <v>2361</v>
      </c>
      <c r="K2655">
        <v>29</v>
      </c>
      <c r="L2655">
        <v>74</v>
      </c>
      <c r="M2655">
        <v>174</v>
      </c>
      <c r="N2655">
        <v>69</v>
      </c>
      <c r="O2655" t="s">
        <v>2817</v>
      </c>
      <c r="P2655" s="16">
        <v>4099999.9999999995</v>
      </c>
      <c r="Q2655" s="17" t="str">
        <f>IF(AND(Table4[[#This Row],[Age]]&lt;=28,Table4[[#This Row],[Prefered foot]]="left",Table4[[#This Row],[Value]]&lt;10000000),"candidate","rejected")</f>
        <v>rejected</v>
      </c>
      <c r="R2655" s="17" t="str">
        <f>IF(OR(Table4[[#This Row],[Age]]&lt;=21,Table4[[#This Row],[Rating]]&gt;=85,Table4[[#This Row],[Height (cm)]]&gt;=187),"minimum","")</f>
        <v/>
      </c>
    </row>
    <row r="2656" spans="10:18" x14ac:dyDescent="0.25">
      <c r="J2656" t="s">
        <v>2362</v>
      </c>
      <c r="K2656">
        <v>26</v>
      </c>
      <c r="L2656">
        <v>79</v>
      </c>
      <c r="M2656">
        <v>178</v>
      </c>
      <c r="N2656">
        <v>74</v>
      </c>
      <c r="O2656" t="s">
        <v>2816</v>
      </c>
      <c r="P2656" s="16">
        <v>0</v>
      </c>
      <c r="Q2656" s="17" t="str">
        <f>IF(AND(Table4[[#This Row],[Age]]&lt;=28,Table4[[#This Row],[Prefered foot]]="left",Table4[[#This Row],[Value]]&lt;10000000),"candidate","rejected")</f>
        <v>rejected</v>
      </c>
      <c r="R2656" s="17" t="str">
        <f>IF(OR(Table4[[#This Row],[Age]]&lt;=21,Table4[[#This Row],[Rating]]&gt;=85,Table4[[#This Row],[Height (cm)]]&gt;=187),"minimum","")</f>
        <v/>
      </c>
    </row>
    <row r="2657" spans="10:18" x14ac:dyDescent="0.25">
      <c r="J2657" t="s">
        <v>2363</v>
      </c>
      <c r="K2657">
        <v>29</v>
      </c>
      <c r="L2657">
        <v>68</v>
      </c>
      <c r="M2657">
        <v>169</v>
      </c>
      <c r="N2657">
        <v>68</v>
      </c>
      <c r="O2657" t="s">
        <v>2817</v>
      </c>
      <c r="P2657" s="16">
        <v>1100000</v>
      </c>
      <c r="Q2657" s="17" t="str">
        <f>IF(AND(Table4[[#This Row],[Age]]&lt;=28,Table4[[#This Row],[Prefered foot]]="left",Table4[[#This Row],[Value]]&lt;10000000),"candidate","rejected")</f>
        <v>rejected</v>
      </c>
      <c r="R2657" s="17" t="str">
        <f>IF(OR(Table4[[#This Row],[Age]]&lt;=21,Table4[[#This Row],[Rating]]&gt;=85,Table4[[#This Row],[Height (cm)]]&gt;=187),"minimum","")</f>
        <v/>
      </c>
    </row>
    <row r="2658" spans="10:18" x14ac:dyDescent="0.25">
      <c r="J2658" t="s">
        <v>2364</v>
      </c>
      <c r="K2658">
        <v>28</v>
      </c>
      <c r="L2658">
        <v>68</v>
      </c>
      <c r="M2658">
        <v>178</v>
      </c>
      <c r="N2658">
        <v>71</v>
      </c>
      <c r="O2658" t="s">
        <v>2816</v>
      </c>
      <c r="P2658" s="16">
        <v>1200000</v>
      </c>
      <c r="Q2658" s="17" t="str">
        <f>IF(AND(Table4[[#This Row],[Age]]&lt;=28,Table4[[#This Row],[Prefered foot]]="left",Table4[[#This Row],[Value]]&lt;10000000),"candidate","rejected")</f>
        <v>rejected</v>
      </c>
      <c r="R2658" s="17" t="str">
        <f>IF(OR(Table4[[#This Row],[Age]]&lt;=21,Table4[[#This Row],[Rating]]&gt;=85,Table4[[#This Row],[Height (cm)]]&gt;=187),"minimum","")</f>
        <v/>
      </c>
    </row>
    <row r="2659" spans="10:18" x14ac:dyDescent="0.25">
      <c r="J2659" t="s">
        <v>2365</v>
      </c>
      <c r="K2659">
        <v>35</v>
      </c>
      <c r="L2659">
        <v>74</v>
      </c>
      <c r="M2659">
        <v>170</v>
      </c>
      <c r="N2659">
        <v>69</v>
      </c>
      <c r="O2659" t="s">
        <v>2816</v>
      </c>
      <c r="P2659" s="16">
        <v>1300000</v>
      </c>
      <c r="Q2659" s="17" t="str">
        <f>IF(AND(Table4[[#This Row],[Age]]&lt;=28,Table4[[#This Row],[Prefered foot]]="left",Table4[[#This Row],[Value]]&lt;10000000),"candidate","rejected")</f>
        <v>rejected</v>
      </c>
      <c r="R2659" s="17" t="str">
        <f>IF(OR(Table4[[#This Row],[Age]]&lt;=21,Table4[[#This Row],[Rating]]&gt;=85,Table4[[#This Row],[Height (cm)]]&gt;=187),"minimum","")</f>
        <v/>
      </c>
    </row>
    <row r="2660" spans="10:18" x14ac:dyDescent="0.25">
      <c r="J2660" t="s">
        <v>2366</v>
      </c>
      <c r="K2660">
        <v>27</v>
      </c>
      <c r="L2660">
        <v>77</v>
      </c>
      <c r="M2660">
        <v>191</v>
      </c>
      <c r="N2660">
        <v>82</v>
      </c>
      <c r="O2660" t="s">
        <v>2816</v>
      </c>
      <c r="P2660" s="16">
        <v>10500000</v>
      </c>
      <c r="Q2660" s="17" t="str">
        <f>IF(AND(Table4[[#This Row],[Age]]&lt;=28,Table4[[#This Row],[Prefered foot]]="left",Table4[[#This Row],[Value]]&lt;10000000),"candidate","rejected")</f>
        <v>rejected</v>
      </c>
      <c r="R2660" s="17" t="str">
        <f>IF(OR(Table4[[#This Row],[Age]]&lt;=21,Table4[[#This Row],[Rating]]&gt;=85,Table4[[#This Row],[Height (cm)]]&gt;=187),"minimum","")</f>
        <v>minimum</v>
      </c>
    </row>
    <row r="2661" spans="10:18" x14ac:dyDescent="0.25">
      <c r="J2661" t="s">
        <v>2367</v>
      </c>
      <c r="K2661">
        <v>28</v>
      </c>
      <c r="L2661">
        <v>76</v>
      </c>
      <c r="M2661">
        <v>193</v>
      </c>
      <c r="N2661">
        <v>88</v>
      </c>
      <c r="O2661" t="s">
        <v>2816</v>
      </c>
      <c r="P2661" s="16">
        <v>7500000</v>
      </c>
      <c r="Q2661" s="17" t="str">
        <f>IF(AND(Table4[[#This Row],[Age]]&lt;=28,Table4[[#This Row],[Prefered foot]]="left",Table4[[#This Row],[Value]]&lt;10000000),"candidate","rejected")</f>
        <v>rejected</v>
      </c>
      <c r="R2661" s="17" t="str">
        <f>IF(OR(Table4[[#This Row],[Age]]&lt;=21,Table4[[#This Row],[Rating]]&gt;=85,Table4[[#This Row],[Height (cm)]]&gt;=187),"minimum","")</f>
        <v>minimum</v>
      </c>
    </row>
    <row r="2662" spans="10:18" x14ac:dyDescent="0.25">
      <c r="J2662" t="s">
        <v>2368</v>
      </c>
      <c r="K2662">
        <v>28</v>
      </c>
      <c r="L2662">
        <v>74</v>
      </c>
      <c r="M2662">
        <v>190</v>
      </c>
      <c r="N2662">
        <v>85</v>
      </c>
      <c r="O2662" t="s">
        <v>2817</v>
      </c>
      <c r="P2662" s="16">
        <v>4300000</v>
      </c>
      <c r="Q2662" s="17" t="str">
        <f>IF(AND(Table4[[#This Row],[Age]]&lt;=28,Table4[[#This Row],[Prefered foot]]="left",Table4[[#This Row],[Value]]&lt;10000000),"candidate","rejected")</f>
        <v>candidate</v>
      </c>
      <c r="R2662" s="17" t="str">
        <f>IF(OR(Table4[[#This Row],[Age]]&lt;=21,Table4[[#This Row],[Rating]]&gt;=85,Table4[[#This Row],[Height (cm)]]&gt;=187),"minimum","")</f>
        <v>minimum</v>
      </c>
    </row>
    <row r="2663" spans="10:18" x14ac:dyDescent="0.25">
      <c r="J2663" t="s">
        <v>2369</v>
      </c>
      <c r="K2663">
        <v>28</v>
      </c>
      <c r="L2663">
        <v>72</v>
      </c>
      <c r="M2663">
        <v>184</v>
      </c>
      <c r="N2663">
        <v>77</v>
      </c>
      <c r="O2663" t="s">
        <v>2816</v>
      </c>
      <c r="P2663" s="16">
        <v>2400000</v>
      </c>
      <c r="Q2663" s="17" t="str">
        <f>IF(AND(Table4[[#This Row],[Age]]&lt;=28,Table4[[#This Row],[Prefered foot]]="left",Table4[[#This Row],[Value]]&lt;10000000),"candidate","rejected")</f>
        <v>rejected</v>
      </c>
      <c r="R2663" s="17" t="str">
        <f>IF(OR(Table4[[#This Row],[Age]]&lt;=21,Table4[[#This Row],[Rating]]&gt;=85,Table4[[#This Row],[Height (cm)]]&gt;=187),"minimum","")</f>
        <v/>
      </c>
    </row>
    <row r="2664" spans="10:18" x14ac:dyDescent="0.25">
      <c r="J2664" t="s">
        <v>2370</v>
      </c>
      <c r="K2664">
        <v>31</v>
      </c>
      <c r="L2664">
        <v>79</v>
      </c>
      <c r="M2664">
        <v>182</v>
      </c>
      <c r="N2664">
        <v>75</v>
      </c>
      <c r="O2664" t="s">
        <v>2816</v>
      </c>
      <c r="P2664" s="16">
        <v>12500000</v>
      </c>
      <c r="Q2664" s="17" t="str">
        <f>IF(AND(Table4[[#This Row],[Age]]&lt;=28,Table4[[#This Row],[Prefered foot]]="left",Table4[[#This Row],[Value]]&lt;10000000),"candidate","rejected")</f>
        <v>rejected</v>
      </c>
      <c r="R2664" s="17" t="str">
        <f>IF(OR(Table4[[#This Row],[Age]]&lt;=21,Table4[[#This Row],[Rating]]&gt;=85,Table4[[#This Row],[Height (cm)]]&gt;=187),"minimum","")</f>
        <v/>
      </c>
    </row>
    <row r="2665" spans="10:18" x14ac:dyDescent="0.25">
      <c r="J2665" t="s">
        <v>2371</v>
      </c>
      <c r="K2665">
        <v>31</v>
      </c>
      <c r="L2665">
        <v>72</v>
      </c>
      <c r="M2665">
        <v>175</v>
      </c>
      <c r="N2665">
        <v>75</v>
      </c>
      <c r="O2665" t="s">
        <v>2816</v>
      </c>
      <c r="P2665" s="16">
        <v>1700000</v>
      </c>
      <c r="Q2665" s="17" t="str">
        <f>IF(AND(Table4[[#This Row],[Age]]&lt;=28,Table4[[#This Row],[Prefered foot]]="left",Table4[[#This Row],[Value]]&lt;10000000),"candidate","rejected")</f>
        <v>rejected</v>
      </c>
      <c r="R2665" s="17" t="str">
        <f>IF(OR(Table4[[#This Row],[Age]]&lt;=21,Table4[[#This Row],[Rating]]&gt;=85,Table4[[#This Row],[Height (cm)]]&gt;=187),"minimum","")</f>
        <v/>
      </c>
    </row>
    <row r="2666" spans="10:18" x14ac:dyDescent="0.25">
      <c r="J2666" t="s">
        <v>2372</v>
      </c>
      <c r="K2666">
        <v>27</v>
      </c>
      <c r="L2666">
        <v>75</v>
      </c>
      <c r="M2666">
        <v>185</v>
      </c>
      <c r="N2666">
        <v>80</v>
      </c>
      <c r="O2666" t="s">
        <v>2816</v>
      </c>
      <c r="P2666" s="16">
        <v>6000000</v>
      </c>
      <c r="Q2666" s="17" t="str">
        <f>IF(AND(Table4[[#This Row],[Age]]&lt;=28,Table4[[#This Row],[Prefered foot]]="left",Table4[[#This Row],[Value]]&lt;10000000),"candidate","rejected")</f>
        <v>rejected</v>
      </c>
      <c r="R2666" s="17" t="str">
        <f>IF(OR(Table4[[#This Row],[Age]]&lt;=21,Table4[[#This Row],[Rating]]&gt;=85,Table4[[#This Row],[Height (cm)]]&gt;=187),"minimum","")</f>
        <v/>
      </c>
    </row>
    <row r="2667" spans="10:18" x14ac:dyDescent="0.25">
      <c r="J2667" t="s">
        <v>2373</v>
      </c>
      <c r="K2667">
        <v>28</v>
      </c>
      <c r="L2667">
        <v>81</v>
      </c>
      <c r="M2667">
        <v>185</v>
      </c>
      <c r="N2667">
        <v>74</v>
      </c>
      <c r="O2667" t="s">
        <v>2816</v>
      </c>
      <c r="P2667" s="16">
        <v>25500000</v>
      </c>
      <c r="Q2667" s="17" t="str">
        <f>IF(AND(Table4[[#This Row],[Age]]&lt;=28,Table4[[#This Row],[Prefered foot]]="left",Table4[[#This Row],[Value]]&lt;10000000),"candidate","rejected")</f>
        <v>rejected</v>
      </c>
      <c r="R2667" s="17" t="str">
        <f>IF(OR(Table4[[#This Row],[Age]]&lt;=21,Table4[[#This Row],[Rating]]&gt;=85,Table4[[#This Row],[Height (cm)]]&gt;=187),"minimum","")</f>
        <v/>
      </c>
    </row>
    <row r="2668" spans="10:18" x14ac:dyDescent="0.25">
      <c r="J2668" t="s">
        <v>2374</v>
      </c>
      <c r="K2668">
        <v>27</v>
      </c>
      <c r="L2668">
        <v>71</v>
      </c>
      <c r="M2668">
        <v>170</v>
      </c>
      <c r="N2668">
        <v>68</v>
      </c>
      <c r="O2668" t="s">
        <v>2817</v>
      </c>
      <c r="P2668" s="16">
        <v>2000000</v>
      </c>
      <c r="Q2668" s="17" t="str">
        <f>IF(AND(Table4[[#This Row],[Age]]&lt;=28,Table4[[#This Row],[Prefered foot]]="left",Table4[[#This Row],[Value]]&lt;10000000),"candidate","rejected")</f>
        <v>candidate</v>
      </c>
      <c r="R2668" s="17" t="str">
        <f>IF(OR(Table4[[#This Row],[Age]]&lt;=21,Table4[[#This Row],[Rating]]&gt;=85,Table4[[#This Row],[Height (cm)]]&gt;=187),"minimum","")</f>
        <v/>
      </c>
    </row>
    <row r="2669" spans="10:18" x14ac:dyDescent="0.25">
      <c r="J2669" t="s">
        <v>2375</v>
      </c>
      <c r="K2669">
        <v>32</v>
      </c>
      <c r="L2669">
        <v>81</v>
      </c>
      <c r="M2669">
        <v>177</v>
      </c>
      <c r="N2669">
        <v>73</v>
      </c>
      <c r="O2669" t="s">
        <v>2816</v>
      </c>
      <c r="P2669" s="16">
        <v>21000000</v>
      </c>
      <c r="Q2669" s="17" t="str">
        <f>IF(AND(Table4[[#This Row],[Age]]&lt;=28,Table4[[#This Row],[Prefered foot]]="left",Table4[[#This Row],[Value]]&lt;10000000),"candidate","rejected")</f>
        <v>rejected</v>
      </c>
      <c r="R2669" s="17" t="str">
        <f>IF(OR(Table4[[#This Row],[Age]]&lt;=21,Table4[[#This Row],[Rating]]&gt;=85,Table4[[#This Row],[Height (cm)]]&gt;=187),"minimum","")</f>
        <v/>
      </c>
    </row>
    <row r="2670" spans="10:18" x14ac:dyDescent="0.25">
      <c r="J2670" t="s">
        <v>2376</v>
      </c>
      <c r="K2670">
        <v>31</v>
      </c>
      <c r="L2670">
        <v>73</v>
      </c>
      <c r="M2670">
        <v>171</v>
      </c>
      <c r="N2670">
        <v>74</v>
      </c>
      <c r="O2670" t="s">
        <v>2816</v>
      </c>
      <c r="P2670" s="16">
        <v>2100000</v>
      </c>
      <c r="Q2670" s="17" t="str">
        <f>IF(AND(Table4[[#This Row],[Age]]&lt;=28,Table4[[#This Row],[Prefered foot]]="left",Table4[[#This Row],[Value]]&lt;10000000),"candidate","rejected")</f>
        <v>rejected</v>
      </c>
      <c r="R2670" s="17" t="str">
        <f>IF(OR(Table4[[#This Row],[Age]]&lt;=21,Table4[[#This Row],[Rating]]&gt;=85,Table4[[#This Row],[Height (cm)]]&gt;=187),"minimum","")</f>
        <v/>
      </c>
    </row>
    <row r="2671" spans="10:18" x14ac:dyDescent="0.25">
      <c r="J2671" t="s">
        <v>2377</v>
      </c>
      <c r="K2671">
        <v>27</v>
      </c>
      <c r="L2671">
        <v>79</v>
      </c>
      <c r="M2671">
        <v>195</v>
      </c>
      <c r="N2671">
        <v>94</v>
      </c>
      <c r="O2671" t="s">
        <v>2817</v>
      </c>
      <c r="P2671" s="16">
        <v>19000000</v>
      </c>
      <c r="Q2671" s="17" t="str">
        <f>IF(AND(Table4[[#This Row],[Age]]&lt;=28,Table4[[#This Row],[Prefered foot]]="left",Table4[[#This Row],[Value]]&lt;10000000),"candidate","rejected")</f>
        <v>rejected</v>
      </c>
      <c r="R2671" s="17" t="str">
        <f>IF(OR(Table4[[#This Row],[Age]]&lt;=21,Table4[[#This Row],[Rating]]&gt;=85,Table4[[#This Row],[Height (cm)]]&gt;=187),"minimum","")</f>
        <v>minimum</v>
      </c>
    </row>
    <row r="2672" spans="10:18" x14ac:dyDescent="0.25">
      <c r="J2672" t="s">
        <v>1811</v>
      </c>
      <c r="K2672">
        <v>30</v>
      </c>
      <c r="L2672">
        <v>73</v>
      </c>
      <c r="M2672">
        <v>179</v>
      </c>
      <c r="N2672">
        <v>70</v>
      </c>
      <c r="O2672" t="s">
        <v>2816</v>
      </c>
      <c r="P2672" s="16">
        <v>2600000</v>
      </c>
      <c r="Q2672" s="17" t="str">
        <f>IF(AND(Table4[[#This Row],[Age]]&lt;=28,Table4[[#This Row],[Prefered foot]]="left",Table4[[#This Row],[Value]]&lt;10000000),"candidate","rejected")</f>
        <v>rejected</v>
      </c>
      <c r="R2672" s="17" t="str">
        <f>IF(OR(Table4[[#This Row],[Age]]&lt;=21,Table4[[#This Row],[Rating]]&gt;=85,Table4[[#This Row],[Height (cm)]]&gt;=187),"minimum","")</f>
        <v/>
      </c>
    </row>
    <row r="2673" spans="10:18" x14ac:dyDescent="0.25">
      <c r="J2673" t="s">
        <v>2378</v>
      </c>
      <c r="K2673">
        <v>27</v>
      </c>
      <c r="L2673">
        <v>68</v>
      </c>
      <c r="M2673">
        <v>180</v>
      </c>
      <c r="N2673">
        <v>73</v>
      </c>
      <c r="O2673" t="s">
        <v>2817</v>
      </c>
      <c r="P2673" s="16">
        <v>1300000</v>
      </c>
      <c r="Q2673" s="17" t="str">
        <f>IF(AND(Table4[[#This Row],[Age]]&lt;=28,Table4[[#This Row],[Prefered foot]]="left",Table4[[#This Row],[Value]]&lt;10000000),"candidate","rejected")</f>
        <v>candidate</v>
      </c>
      <c r="R2673" s="17" t="str">
        <f>IF(OR(Table4[[#This Row],[Age]]&lt;=21,Table4[[#This Row],[Rating]]&gt;=85,Table4[[#This Row],[Height (cm)]]&gt;=187),"minimum","")</f>
        <v/>
      </c>
    </row>
    <row r="2674" spans="10:18" x14ac:dyDescent="0.25">
      <c r="J2674" t="s">
        <v>2379</v>
      </c>
      <c r="K2674">
        <v>27</v>
      </c>
      <c r="L2674">
        <v>77</v>
      </c>
      <c r="M2674">
        <v>181</v>
      </c>
      <c r="N2674">
        <v>81</v>
      </c>
      <c r="O2674" t="s">
        <v>2816</v>
      </c>
      <c r="P2674" s="16">
        <v>11500000</v>
      </c>
      <c r="Q2674" s="17" t="str">
        <f>IF(AND(Table4[[#This Row],[Age]]&lt;=28,Table4[[#This Row],[Prefered foot]]="left",Table4[[#This Row],[Value]]&lt;10000000),"candidate","rejected")</f>
        <v>rejected</v>
      </c>
      <c r="R2674" s="17" t="str">
        <f>IF(OR(Table4[[#This Row],[Age]]&lt;=21,Table4[[#This Row],[Rating]]&gt;=85,Table4[[#This Row],[Height (cm)]]&gt;=187),"minimum","")</f>
        <v/>
      </c>
    </row>
    <row r="2675" spans="10:18" x14ac:dyDescent="0.25">
      <c r="J2675" t="s">
        <v>2380</v>
      </c>
      <c r="K2675">
        <v>32</v>
      </c>
      <c r="L2675">
        <v>77</v>
      </c>
      <c r="M2675">
        <v>188</v>
      </c>
      <c r="N2675">
        <v>79</v>
      </c>
      <c r="O2675" t="s">
        <v>2816</v>
      </c>
      <c r="P2675" s="16">
        <v>5000000</v>
      </c>
      <c r="Q2675" s="17" t="str">
        <f>IF(AND(Table4[[#This Row],[Age]]&lt;=28,Table4[[#This Row],[Prefered foot]]="left",Table4[[#This Row],[Value]]&lt;10000000),"candidate","rejected")</f>
        <v>rejected</v>
      </c>
      <c r="R2675" s="17" t="str">
        <f>IF(OR(Table4[[#This Row],[Age]]&lt;=21,Table4[[#This Row],[Rating]]&gt;=85,Table4[[#This Row],[Height (cm)]]&gt;=187),"minimum","")</f>
        <v>minimum</v>
      </c>
    </row>
    <row r="2676" spans="10:18" x14ac:dyDescent="0.25">
      <c r="J2676" t="s">
        <v>2381</v>
      </c>
      <c r="K2676">
        <v>30</v>
      </c>
      <c r="L2676">
        <v>67</v>
      </c>
      <c r="M2676">
        <v>185</v>
      </c>
      <c r="N2676">
        <v>82</v>
      </c>
      <c r="O2676" t="s">
        <v>2816</v>
      </c>
      <c r="P2676" s="16">
        <v>850000</v>
      </c>
      <c r="Q2676" s="17" t="str">
        <f>IF(AND(Table4[[#This Row],[Age]]&lt;=28,Table4[[#This Row],[Prefered foot]]="left",Table4[[#This Row],[Value]]&lt;10000000),"candidate","rejected")</f>
        <v>rejected</v>
      </c>
      <c r="R2676" s="17" t="str">
        <f>IF(OR(Table4[[#This Row],[Age]]&lt;=21,Table4[[#This Row],[Rating]]&gt;=85,Table4[[#This Row],[Height (cm)]]&gt;=187),"minimum","")</f>
        <v/>
      </c>
    </row>
    <row r="2677" spans="10:18" x14ac:dyDescent="0.25">
      <c r="J2677" t="s">
        <v>2382</v>
      </c>
      <c r="K2677">
        <v>28</v>
      </c>
      <c r="L2677">
        <v>74</v>
      </c>
      <c r="M2677">
        <v>173</v>
      </c>
      <c r="N2677">
        <v>67</v>
      </c>
      <c r="O2677" t="s">
        <v>2817</v>
      </c>
      <c r="P2677" s="16">
        <v>3800000</v>
      </c>
      <c r="Q2677" s="17" t="str">
        <f>IF(AND(Table4[[#This Row],[Age]]&lt;=28,Table4[[#This Row],[Prefered foot]]="left",Table4[[#This Row],[Value]]&lt;10000000),"candidate","rejected")</f>
        <v>candidate</v>
      </c>
      <c r="R2677" s="17" t="str">
        <f>IF(OR(Table4[[#This Row],[Age]]&lt;=21,Table4[[#This Row],[Rating]]&gt;=85,Table4[[#This Row],[Height (cm)]]&gt;=187),"minimum","")</f>
        <v/>
      </c>
    </row>
    <row r="2678" spans="10:18" x14ac:dyDescent="0.25">
      <c r="J2678" t="s">
        <v>2383</v>
      </c>
      <c r="K2678">
        <v>27</v>
      </c>
      <c r="L2678">
        <v>70</v>
      </c>
      <c r="M2678">
        <v>180</v>
      </c>
      <c r="N2678">
        <v>74</v>
      </c>
      <c r="O2678" t="s">
        <v>2816</v>
      </c>
      <c r="P2678" s="16">
        <v>1700000</v>
      </c>
      <c r="Q2678" s="17" t="str">
        <f>IF(AND(Table4[[#This Row],[Age]]&lt;=28,Table4[[#This Row],[Prefered foot]]="left",Table4[[#This Row],[Value]]&lt;10000000),"candidate","rejected")</f>
        <v>rejected</v>
      </c>
      <c r="R2678" s="17" t="str">
        <f>IF(OR(Table4[[#This Row],[Age]]&lt;=21,Table4[[#This Row],[Rating]]&gt;=85,Table4[[#This Row],[Height (cm)]]&gt;=187),"minimum","")</f>
        <v/>
      </c>
    </row>
    <row r="2679" spans="10:18" x14ac:dyDescent="0.25">
      <c r="J2679" t="s">
        <v>2384</v>
      </c>
      <c r="K2679">
        <v>29</v>
      </c>
      <c r="L2679">
        <v>76</v>
      </c>
      <c r="M2679">
        <v>187</v>
      </c>
      <c r="N2679">
        <v>83</v>
      </c>
      <c r="O2679" t="s">
        <v>2816</v>
      </c>
      <c r="P2679" s="16">
        <v>9000000</v>
      </c>
      <c r="Q2679" s="17" t="str">
        <f>IF(AND(Table4[[#This Row],[Age]]&lt;=28,Table4[[#This Row],[Prefered foot]]="left",Table4[[#This Row],[Value]]&lt;10000000),"candidate","rejected")</f>
        <v>rejected</v>
      </c>
      <c r="R2679" s="17" t="str">
        <f>IF(OR(Table4[[#This Row],[Age]]&lt;=21,Table4[[#This Row],[Rating]]&gt;=85,Table4[[#This Row],[Height (cm)]]&gt;=187),"minimum","")</f>
        <v>minimum</v>
      </c>
    </row>
    <row r="2680" spans="10:18" x14ac:dyDescent="0.25">
      <c r="J2680" t="s">
        <v>2385</v>
      </c>
      <c r="K2680">
        <v>28</v>
      </c>
      <c r="L2680">
        <v>73</v>
      </c>
      <c r="M2680">
        <v>189</v>
      </c>
      <c r="N2680">
        <v>85</v>
      </c>
      <c r="O2680" t="s">
        <v>2816</v>
      </c>
      <c r="P2680" s="16">
        <v>2700000</v>
      </c>
      <c r="Q2680" s="17" t="str">
        <f>IF(AND(Table4[[#This Row],[Age]]&lt;=28,Table4[[#This Row],[Prefered foot]]="left",Table4[[#This Row],[Value]]&lt;10000000),"candidate","rejected")</f>
        <v>rejected</v>
      </c>
      <c r="R2680" s="17" t="str">
        <f>IF(OR(Table4[[#This Row],[Age]]&lt;=21,Table4[[#This Row],[Rating]]&gt;=85,Table4[[#This Row],[Height (cm)]]&gt;=187),"minimum","")</f>
        <v>minimum</v>
      </c>
    </row>
    <row r="2681" spans="10:18" x14ac:dyDescent="0.25">
      <c r="J2681" t="s">
        <v>2386</v>
      </c>
      <c r="K2681">
        <v>27</v>
      </c>
      <c r="L2681">
        <v>73</v>
      </c>
      <c r="M2681">
        <v>193</v>
      </c>
      <c r="N2681">
        <v>77</v>
      </c>
      <c r="O2681" t="s">
        <v>2816</v>
      </c>
      <c r="P2681" s="16">
        <v>3000000</v>
      </c>
      <c r="Q2681" s="17" t="str">
        <f>IF(AND(Table4[[#This Row],[Age]]&lt;=28,Table4[[#This Row],[Prefered foot]]="left",Table4[[#This Row],[Value]]&lt;10000000),"candidate","rejected")</f>
        <v>rejected</v>
      </c>
      <c r="R2681" s="17" t="str">
        <f>IF(OR(Table4[[#This Row],[Age]]&lt;=21,Table4[[#This Row],[Rating]]&gt;=85,Table4[[#This Row],[Height (cm)]]&gt;=187),"minimum","")</f>
        <v>minimum</v>
      </c>
    </row>
    <row r="2682" spans="10:18" x14ac:dyDescent="0.25">
      <c r="J2682" t="s">
        <v>2387</v>
      </c>
      <c r="K2682">
        <v>30</v>
      </c>
      <c r="L2682">
        <v>75</v>
      </c>
      <c r="M2682">
        <v>191</v>
      </c>
      <c r="N2682">
        <v>86</v>
      </c>
      <c r="O2682" t="s">
        <v>2816</v>
      </c>
      <c r="P2682" s="16">
        <v>5500000</v>
      </c>
      <c r="Q2682" s="17" t="str">
        <f>IF(AND(Table4[[#This Row],[Age]]&lt;=28,Table4[[#This Row],[Prefered foot]]="left",Table4[[#This Row],[Value]]&lt;10000000),"candidate","rejected")</f>
        <v>rejected</v>
      </c>
      <c r="R2682" s="17" t="str">
        <f>IF(OR(Table4[[#This Row],[Age]]&lt;=21,Table4[[#This Row],[Rating]]&gt;=85,Table4[[#This Row],[Height (cm)]]&gt;=187),"minimum","")</f>
        <v>minimum</v>
      </c>
    </row>
    <row r="2683" spans="10:18" x14ac:dyDescent="0.25">
      <c r="J2683" t="s">
        <v>2388</v>
      </c>
      <c r="K2683">
        <v>28</v>
      </c>
      <c r="L2683">
        <v>74</v>
      </c>
      <c r="M2683">
        <v>184</v>
      </c>
      <c r="N2683">
        <v>80</v>
      </c>
      <c r="O2683" t="s">
        <v>2816</v>
      </c>
      <c r="P2683" s="16">
        <v>4000000</v>
      </c>
      <c r="Q2683" s="17" t="str">
        <f>IF(AND(Table4[[#This Row],[Age]]&lt;=28,Table4[[#This Row],[Prefered foot]]="left",Table4[[#This Row],[Value]]&lt;10000000),"candidate","rejected")</f>
        <v>rejected</v>
      </c>
      <c r="R2683" s="17" t="str">
        <f>IF(OR(Table4[[#This Row],[Age]]&lt;=21,Table4[[#This Row],[Rating]]&gt;=85,Table4[[#This Row],[Height (cm)]]&gt;=187),"minimum","")</f>
        <v/>
      </c>
    </row>
    <row r="2684" spans="10:18" x14ac:dyDescent="0.25">
      <c r="J2684" t="s">
        <v>2389</v>
      </c>
      <c r="K2684">
        <v>27</v>
      </c>
      <c r="L2684">
        <v>74</v>
      </c>
      <c r="M2684">
        <v>185</v>
      </c>
      <c r="N2684">
        <v>71</v>
      </c>
      <c r="O2684" t="s">
        <v>2816</v>
      </c>
      <c r="P2684" s="16">
        <v>4099999.9999999995</v>
      </c>
      <c r="Q2684" s="17" t="str">
        <f>IF(AND(Table4[[#This Row],[Age]]&lt;=28,Table4[[#This Row],[Prefered foot]]="left",Table4[[#This Row],[Value]]&lt;10000000),"candidate","rejected")</f>
        <v>rejected</v>
      </c>
      <c r="R2684" s="17" t="str">
        <f>IF(OR(Table4[[#This Row],[Age]]&lt;=21,Table4[[#This Row],[Rating]]&gt;=85,Table4[[#This Row],[Height (cm)]]&gt;=187),"minimum","")</f>
        <v/>
      </c>
    </row>
    <row r="2685" spans="10:18" x14ac:dyDescent="0.25">
      <c r="J2685" t="s">
        <v>2390</v>
      </c>
      <c r="K2685">
        <v>34</v>
      </c>
      <c r="L2685">
        <v>78</v>
      </c>
      <c r="M2685">
        <v>190</v>
      </c>
      <c r="N2685">
        <v>80</v>
      </c>
      <c r="O2685" t="s">
        <v>2816</v>
      </c>
      <c r="P2685" s="16">
        <v>2400000</v>
      </c>
      <c r="Q2685" s="17" t="str">
        <f>IF(AND(Table4[[#This Row],[Age]]&lt;=28,Table4[[#This Row],[Prefered foot]]="left",Table4[[#This Row],[Value]]&lt;10000000),"candidate","rejected")</f>
        <v>rejected</v>
      </c>
      <c r="R2685" s="17" t="str">
        <f>IF(OR(Table4[[#This Row],[Age]]&lt;=21,Table4[[#This Row],[Rating]]&gt;=85,Table4[[#This Row],[Height (cm)]]&gt;=187),"minimum","")</f>
        <v>minimum</v>
      </c>
    </row>
    <row r="2686" spans="10:18" x14ac:dyDescent="0.25">
      <c r="J2686" t="s">
        <v>2391</v>
      </c>
      <c r="K2686">
        <v>29</v>
      </c>
      <c r="L2686">
        <v>74</v>
      </c>
      <c r="M2686">
        <v>168</v>
      </c>
      <c r="N2686">
        <v>67</v>
      </c>
      <c r="O2686" t="s">
        <v>2817</v>
      </c>
      <c r="P2686" s="16">
        <v>3700000</v>
      </c>
      <c r="Q2686" s="17" t="str">
        <f>IF(AND(Table4[[#This Row],[Age]]&lt;=28,Table4[[#This Row],[Prefered foot]]="left",Table4[[#This Row],[Value]]&lt;10000000),"candidate","rejected")</f>
        <v>rejected</v>
      </c>
      <c r="R2686" s="17" t="str">
        <f>IF(OR(Table4[[#This Row],[Age]]&lt;=21,Table4[[#This Row],[Rating]]&gt;=85,Table4[[#This Row],[Height (cm)]]&gt;=187),"minimum","")</f>
        <v/>
      </c>
    </row>
    <row r="2687" spans="10:18" x14ac:dyDescent="0.25">
      <c r="J2687" t="s">
        <v>2392</v>
      </c>
      <c r="K2687">
        <v>28</v>
      </c>
      <c r="L2687">
        <v>76</v>
      </c>
      <c r="M2687">
        <v>186</v>
      </c>
      <c r="N2687">
        <v>81</v>
      </c>
      <c r="O2687" t="s">
        <v>2817</v>
      </c>
      <c r="P2687" s="16">
        <v>6500000</v>
      </c>
      <c r="Q2687" s="17" t="str">
        <f>IF(AND(Table4[[#This Row],[Age]]&lt;=28,Table4[[#This Row],[Prefered foot]]="left",Table4[[#This Row],[Value]]&lt;10000000),"candidate","rejected")</f>
        <v>candidate</v>
      </c>
      <c r="R2687" s="17" t="str">
        <f>IF(OR(Table4[[#This Row],[Age]]&lt;=21,Table4[[#This Row],[Rating]]&gt;=85,Table4[[#This Row],[Height (cm)]]&gt;=187),"minimum","")</f>
        <v/>
      </c>
    </row>
    <row r="2688" spans="10:18" x14ac:dyDescent="0.25">
      <c r="J2688" t="s">
        <v>2393</v>
      </c>
      <c r="K2688">
        <v>27</v>
      </c>
      <c r="L2688">
        <v>74</v>
      </c>
      <c r="M2688">
        <v>189</v>
      </c>
      <c r="N2688">
        <v>77</v>
      </c>
      <c r="O2688" t="s">
        <v>2816</v>
      </c>
      <c r="P2688" s="16">
        <v>4200000</v>
      </c>
      <c r="Q2688" s="17" t="str">
        <f>IF(AND(Table4[[#This Row],[Age]]&lt;=28,Table4[[#This Row],[Prefered foot]]="left",Table4[[#This Row],[Value]]&lt;10000000),"candidate","rejected")</f>
        <v>rejected</v>
      </c>
      <c r="R2688" s="17" t="str">
        <f>IF(OR(Table4[[#This Row],[Age]]&lt;=21,Table4[[#This Row],[Rating]]&gt;=85,Table4[[#This Row],[Height (cm)]]&gt;=187),"minimum","")</f>
        <v>minimum</v>
      </c>
    </row>
    <row r="2689" spans="10:18" x14ac:dyDescent="0.25">
      <c r="J2689" t="s">
        <v>2394</v>
      </c>
      <c r="K2689">
        <v>26</v>
      </c>
      <c r="L2689">
        <v>77</v>
      </c>
      <c r="M2689">
        <v>170</v>
      </c>
      <c r="N2689">
        <v>62</v>
      </c>
      <c r="O2689" t="s">
        <v>2817</v>
      </c>
      <c r="P2689" s="16">
        <v>11500000</v>
      </c>
      <c r="Q2689" s="17" t="str">
        <f>IF(AND(Table4[[#This Row],[Age]]&lt;=28,Table4[[#This Row],[Prefered foot]]="left",Table4[[#This Row],[Value]]&lt;10000000),"candidate","rejected")</f>
        <v>rejected</v>
      </c>
      <c r="R2689" s="17" t="str">
        <f>IF(OR(Table4[[#This Row],[Age]]&lt;=21,Table4[[#This Row],[Rating]]&gt;=85,Table4[[#This Row],[Height (cm)]]&gt;=187),"minimum","")</f>
        <v/>
      </c>
    </row>
    <row r="2690" spans="10:18" x14ac:dyDescent="0.25">
      <c r="J2690" t="s">
        <v>2395</v>
      </c>
      <c r="K2690">
        <v>28</v>
      </c>
      <c r="L2690">
        <v>67</v>
      </c>
      <c r="M2690">
        <v>174</v>
      </c>
      <c r="N2690">
        <v>64</v>
      </c>
      <c r="O2690" t="s">
        <v>2816</v>
      </c>
      <c r="P2690" s="16">
        <v>1000000</v>
      </c>
      <c r="Q2690" s="17" t="str">
        <f>IF(AND(Table4[[#This Row],[Age]]&lt;=28,Table4[[#This Row],[Prefered foot]]="left",Table4[[#This Row],[Value]]&lt;10000000),"candidate","rejected")</f>
        <v>rejected</v>
      </c>
      <c r="R2690" s="17" t="str">
        <f>IF(OR(Table4[[#This Row],[Age]]&lt;=21,Table4[[#This Row],[Rating]]&gt;=85,Table4[[#This Row],[Height (cm)]]&gt;=187),"minimum","")</f>
        <v/>
      </c>
    </row>
    <row r="2691" spans="10:18" x14ac:dyDescent="0.25">
      <c r="J2691" t="s">
        <v>2396</v>
      </c>
      <c r="K2691">
        <v>28</v>
      </c>
      <c r="L2691">
        <v>74</v>
      </c>
      <c r="M2691">
        <v>185</v>
      </c>
      <c r="N2691">
        <v>81</v>
      </c>
      <c r="O2691" t="s">
        <v>2816</v>
      </c>
      <c r="P2691" s="16">
        <v>4200000</v>
      </c>
      <c r="Q2691" s="17" t="str">
        <f>IF(AND(Table4[[#This Row],[Age]]&lt;=28,Table4[[#This Row],[Prefered foot]]="left",Table4[[#This Row],[Value]]&lt;10000000),"candidate","rejected")</f>
        <v>rejected</v>
      </c>
      <c r="R2691" s="17" t="str">
        <f>IF(OR(Table4[[#This Row],[Age]]&lt;=21,Table4[[#This Row],[Rating]]&gt;=85,Table4[[#This Row],[Height (cm)]]&gt;=187),"minimum","")</f>
        <v/>
      </c>
    </row>
    <row r="2692" spans="10:18" x14ac:dyDescent="0.25">
      <c r="J2692" t="s">
        <v>2397</v>
      </c>
      <c r="K2692">
        <v>29</v>
      </c>
      <c r="L2692">
        <v>76</v>
      </c>
      <c r="M2692">
        <v>180</v>
      </c>
      <c r="N2692">
        <v>75</v>
      </c>
      <c r="O2692" t="s">
        <v>2817</v>
      </c>
      <c r="P2692" s="16">
        <v>6500000</v>
      </c>
      <c r="Q2692" s="17" t="str">
        <f>IF(AND(Table4[[#This Row],[Age]]&lt;=28,Table4[[#This Row],[Prefered foot]]="left",Table4[[#This Row],[Value]]&lt;10000000),"candidate","rejected")</f>
        <v>rejected</v>
      </c>
      <c r="R2692" s="17" t="str">
        <f>IF(OR(Table4[[#This Row],[Age]]&lt;=21,Table4[[#This Row],[Rating]]&gt;=85,Table4[[#This Row],[Height (cm)]]&gt;=187),"minimum","")</f>
        <v/>
      </c>
    </row>
    <row r="2693" spans="10:18" x14ac:dyDescent="0.25">
      <c r="J2693" t="s">
        <v>2398</v>
      </c>
      <c r="K2693">
        <v>27</v>
      </c>
      <c r="L2693">
        <v>76</v>
      </c>
      <c r="M2693">
        <v>174</v>
      </c>
      <c r="N2693">
        <v>70</v>
      </c>
      <c r="O2693" t="s">
        <v>2816</v>
      </c>
      <c r="P2693" s="16">
        <v>8000000</v>
      </c>
      <c r="Q2693" s="17" t="str">
        <f>IF(AND(Table4[[#This Row],[Age]]&lt;=28,Table4[[#This Row],[Prefered foot]]="left",Table4[[#This Row],[Value]]&lt;10000000),"candidate","rejected")</f>
        <v>rejected</v>
      </c>
      <c r="R2693" s="17" t="str">
        <f>IF(OR(Table4[[#This Row],[Age]]&lt;=21,Table4[[#This Row],[Rating]]&gt;=85,Table4[[#This Row],[Height (cm)]]&gt;=187),"minimum","")</f>
        <v/>
      </c>
    </row>
    <row r="2694" spans="10:18" x14ac:dyDescent="0.25">
      <c r="J2694" t="s">
        <v>2399</v>
      </c>
      <c r="K2694">
        <v>27</v>
      </c>
      <c r="L2694">
        <v>63</v>
      </c>
      <c r="M2694">
        <v>188</v>
      </c>
      <c r="N2694">
        <v>83</v>
      </c>
      <c r="O2694" t="s">
        <v>2816</v>
      </c>
      <c r="P2694" s="16">
        <v>525000</v>
      </c>
      <c r="Q2694" s="17" t="str">
        <f>IF(AND(Table4[[#This Row],[Age]]&lt;=28,Table4[[#This Row],[Prefered foot]]="left",Table4[[#This Row],[Value]]&lt;10000000),"candidate","rejected")</f>
        <v>rejected</v>
      </c>
      <c r="R2694" s="17" t="str">
        <f>IF(OR(Table4[[#This Row],[Age]]&lt;=21,Table4[[#This Row],[Rating]]&gt;=85,Table4[[#This Row],[Height (cm)]]&gt;=187),"minimum","")</f>
        <v>minimum</v>
      </c>
    </row>
    <row r="2695" spans="10:18" x14ac:dyDescent="0.25">
      <c r="J2695" t="s">
        <v>2400</v>
      </c>
      <c r="K2695">
        <v>28</v>
      </c>
      <c r="L2695">
        <v>74</v>
      </c>
      <c r="M2695">
        <v>172</v>
      </c>
      <c r="N2695">
        <v>64</v>
      </c>
      <c r="O2695" t="s">
        <v>2816</v>
      </c>
      <c r="P2695" s="16">
        <v>5500000</v>
      </c>
      <c r="Q2695" s="17" t="str">
        <f>IF(AND(Table4[[#This Row],[Age]]&lt;=28,Table4[[#This Row],[Prefered foot]]="left",Table4[[#This Row],[Value]]&lt;10000000),"candidate","rejected")</f>
        <v>rejected</v>
      </c>
      <c r="R2695" s="17" t="str">
        <f>IF(OR(Table4[[#This Row],[Age]]&lt;=21,Table4[[#This Row],[Rating]]&gt;=85,Table4[[#This Row],[Height (cm)]]&gt;=187),"minimum","")</f>
        <v/>
      </c>
    </row>
    <row r="2696" spans="10:18" x14ac:dyDescent="0.25">
      <c r="J2696" t="s">
        <v>1820</v>
      </c>
      <c r="K2696">
        <v>26</v>
      </c>
      <c r="L2696">
        <v>73</v>
      </c>
      <c r="M2696">
        <v>182</v>
      </c>
      <c r="N2696">
        <v>79</v>
      </c>
      <c r="O2696" t="s">
        <v>2817</v>
      </c>
      <c r="P2696" s="16">
        <v>3200000</v>
      </c>
      <c r="Q2696" s="17" t="str">
        <f>IF(AND(Table4[[#This Row],[Age]]&lt;=28,Table4[[#This Row],[Prefered foot]]="left",Table4[[#This Row],[Value]]&lt;10000000),"candidate","rejected")</f>
        <v>candidate</v>
      </c>
      <c r="R2696" s="17" t="str">
        <f>IF(OR(Table4[[#This Row],[Age]]&lt;=21,Table4[[#This Row],[Rating]]&gt;=85,Table4[[#This Row],[Height (cm)]]&gt;=187),"minimum","")</f>
        <v/>
      </c>
    </row>
    <row r="2697" spans="10:18" x14ac:dyDescent="0.25">
      <c r="J2697" t="s">
        <v>2401</v>
      </c>
      <c r="K2697">
        <v>27</v>
      </c>
      <c r="L2697">
        <v>72</v>
      </c>
      <c r="M2697">
        <v>183</v>
      </c>
      <c r="N2697">
        <v>72</v>
      </c>
      <c r="O2697" t="s">
        <v>2816</v>
      </c>
      <c r="P2697" s="16">
        <v>2500000</v>
      </c>
      <c r="Q2697" s="17" t="str">
        <f>IF(AND(Table4[[#This Row],[Age]]&lt;=28,Table4[[#This Row],[Prefered foot]]="left",Table4[[#This Row],[Value]]&lt;10000000),"candidate","rejected")</f>
        <v>rejected</v>
      </c>
      <c r="R2697" s="17" t="str">
        <f>IF(OR(Table4[[#This Row],[Age]]&lt;=21,Table4[[#This Row],[Rating]]&gt;=85,Table4[[#This Row],[Height (cm)]]&gt;=187),"minimum","")</f>
        <v/>
      </c>
    </row>
    <row r="2698" spans="10:18" x14ac:dyDescent="0.25">
      <c r="J2698" t="s">
        <v>2402</v>
      </c>
      <c r="K2698">
        <v>27</v>
      </c>
      <c r="L2698">
        <v>72</v>
      </c>
      <c r="M2698">
        <v>189</v>
      </c>
      <c r="N2698">
        <v>79</v>
      </c>
      <c r="O2698" t="s">
        <v>2816</v>
      </c>
      <c r="P2698" s="16">
        <v>2700000</v>
      </c>
      <c r="Q2698" s="17" t="str">
        <f>IF(AND(Table4[[#This Row],[Age]]&lt;=28,Table4[[#This Row],[Prefered foot]]="left",Table4[[#This Row],[Value]]&lt;10000000),"candidate","rejected")</f>
        <v>rejected</v>
      </c>
      <c r="R2698" s="17" t="str">
        <f>IF(OR(Table4[[#This Row],[Age]]&lt;=21,Table4[[#This Row],[Rating]]&gt;=85,Table4[[#This Row],[Height (cm)]]&gt;=187),"minimum","")</f>
        <v>minimum</v>
      </c>
    </row>
    <row r="2699" spans="10:18" x14ac:dyDescent="0.25">
      <c r="J2699" t="s">
        <v>2403</v>
      </c>
      <c r="K2699">
        <v>27</v>
      </c>
      <c r="L2699">
        <v>66</v>
      </c>
      <c r="M2699">
        <v>173</v>
      </c>
      <c r="N2699">
        <v>75</v>
      </c>
      <c r="O2699" t="s">
        <v>2816</v>
      </c>
      <c r="P2699" s="16">
        <v>825000</v>
      </c>
      <c r="Q2699" s="17" t="str">
        <f>IF(AND(Table4[[#This Row],[Age]]&lt;=28,Table4[[#This Row],[Prefered foot]]="left",Table4[[#This Row],[Value]]&lt;10000000),"candidate","rejected")</f>
        <v>rejected</v>
      </c>
      <c r="R2699" s="17" t="str">
        <f>IF(OR(Table4[[#This Row],[Age]]&lt;=21,Table4[[#This Row],[Rating]]&gt;=85,Table4[[#This Row],[Height (cm)]]&gt;=187),"minimum","")</f>
        <v/>
      </c>
    </row>
    <row r="2700" spans="10:18" x14ac:dyDescent="0.25">
      <c r="J2700" t="s">
        <v>2404</v>
      </c>
      <c r="K2700">
        <v>28</v>
      </c>
      <c r="L2700">
        <v>72</v>
      </c>
      <c r="M2700">
        <v>186</v>
      </c>
      <c r="N2700">
        <v>76</v>
      </c>
      <c r="O2700" t="s">
        <v>2816</v>
      </c>
      <c r="P2700" s="16">
        <v>1900000</v>
      </c>
      <c r="Q2700" s="17" t="str">
        <f>IF(AND(Table4[[#This Row],[Age]]&lt;=28,Table4[[#This Row],[Prefered foot]]="left",Table4[[#This Row],[Value]]&lt;10000000),"candidate","rejected")</f>
        <v>rejected</v>
      </c>
      <c r="R2700" s="17" t="str">
        <f>IF(OR(Table4[[#This Row],[Age]]&lt;=21,Table4[[#This Row],[Rating]]&gt;=85,Table4[[#This Row],[Height (cm)]]&gt;=187),"minimum","")</f>
        <v/>
      </c>
    </row>
    <row r="2701" spans="10:18" x14ac:dyDescent="0.25">
      <c r="J2701" t="s">
        <v>2405</v>
      </c>
      <c r="K2701">
        <v>25</v>
      </c>
      <c r="L2701">
        <v>74</v>
      </c>
      <c r="M2701">
        <v>189</v>
      </c>
      <c r="N2701">
        <v>76</v>
      </c>
      <c r="O2701" t="s">
        <v>2816</v>
      </c>
      <c r="P2701" s="16">
        <v>4600000</v>
      </c>
      <c r="Q2701" s="17" t="str">
        <f>IF(AND(Table4[[#This Row],[Age]]&lt;=28,Table4[[#This Row],[Prefered foot]]="left",Table4[[#This Row],[Value]]&lt;10000000),"candidate","rejected")</f>
        <v>rejected</v>
      </c>
      <c r="R2701" s="17" t="str">
        <f>IF(OR(Table4[[#This Row],[Age]]&lt;=21,Table4[[#This Row],[Rating]]&gt;=85,Table4[[#This Row],[Height (cm)]]&gt;=187),"minimum","")</f>
        <v>minimum</v>
      </c>
    </row>
    <row r="2702" spans="10:18" x14ac:dyDescent="0.25">
      <c r="J2702" t="s">
        <v>2406</v>
      </c>
      <c r="K2702">
        <v>30</v>
      </c>
      <c r="L2702">
        <v>79</v>
      </c>
      <c r="M2702">
        <v>182</v>
      </c>
      <c r="N2702">
        <v>72</v>
      </c>
      <c r="O2702" t="s">
        <v>2816</v>
      </c>
      <c r="P2702" s="16">
        <v>10000000</v>
      </c>
      <c r="Q2702" s="17" t="str">
        <f>IF(AND(Table4[[#This Row],[Age]]&lt;=28,Table4[[#This Row],[Prefered foot]]="left",Table4[[#This Row],[Value]]&lt;10000000),"candidate","rejected")</f>
        <v>rejected</v>
      </c>
      <c r="R2702" s="17" t="str">
        <f>IF(OR(Table4[[#This Row],[Age]]&lt;=21,Table4[[#This Row],[Rating]]&gt;=85,Table4[[#This Row],[Height (cm)]]&gt;=187),"minimum","")</f>
        <v/>
      </c>
    </row>
    <row r="2703" spans="10:18" x14ac:dyDescent="0.25">
      <c r="J2703" t="s">
        <v>1862</v>
      </c>
      <c r="K2703">
        <v>34</v>
      </c>
      <c r="L2703">
        <v>82</v>
      </c>
      <c r="M2703">
        <v>181</v>
      </c>
      <c r="N2703">
        <v>76</v>
      </c>
      <c r="O2703" t="s">
        <v>2817</v>
      </c>
      <c r="P2703" s="16">
        <v>14500000</v>
      </c>
      <c r="Q2703" s="17" t="str">
        <f>IF(AND(Table4[[#This Row],[Age]]&lt;=28,Table4[[#This Row],[Prefered foot]]="left",Table4[[#This Row],[Value]]&lt;10000000),"candidate","rejected")</f>
        <v>rejected</v>
      </c>
      <c r="R2703" s="17" t="str">
        <f>IF(OR(Table4[[#This Row],[Age]]&lt;=21,Table4[[#This Row],[Rating]]&gt;=85,Table4[[#This Row],[Height (cm)]]&gt;=187),"minimum","")</f>
        <v/>
      </c>
    </row>
    <row r="2704" spans="10:18" x14ac:dyDescent="0.25">
      <c r="J2704" t="s">
        <v>2407</v>
      </c>
      <c r="K2704">
        <v>31</v>
      </c>
      <c r="L2704">
        <v>80</v>
      </c>
      <c r="M2704">
        <v>178</v>
      </c>
      <c r="N2704">
        <v>68</v>
      </c>
      <c r="O2704" t="s">
        <v>2816</v>
      </c>
      <c r="P2704" s="16">
        <v>15500000</v>
      </c>
      <c r="Q2704" s="17" t="str">
        <f>IF(AND(Table4[[#This Row],[Age]]&lt;=28,Table4[[#This Row],[Prefered foot]]="left",Table4[[#This Row],[Value]]&lt;10000000),"candidate","rejected")</f>
        <v>rejected</v>
      </c>
      <c r="R2704" s="17" t="str">
        <f>IF(OR(Table4[[#This Row],[Age]]&lt;=21,Table4[[#This Row],[Rating]]&gt;=85,Table4[[#This Row],[Height (cm)]]&gt;=187),"minimum","")</f>
        <v/>
      </c>
    </row>
    <row r="2705" spans="10:18" x14ac:dyDescent="0.25">
      <c r="J2705" t="s">
        <v>2408</v>
      </c>
      <c r="K2705">
        <v>32</v>
      </c>
      <c r="L2705">
        <v>76</v>
      </c>
      <c r="M2705">
        <v>180</v>
      </c>
      <c r="N2705">
        <v>71</v>
      </c>
      <c r="O2705" t="s">
        <v>2816</v>
      </c>
      <c r="P2705" s="16">
        <v>5000000</v>
      </c>
      <c r="Q2705" s="17" t="str">
        <f>IF(AND(Table4[[#This Row],[Age]]&lt;=28,Table4[[#This Row],[Prefered foot]]="left",Table4[[#This Row],[Value]]&lt;10000000),"candidate","rejected")</f>
        <v>rejected</v>
      </c>
      <c r="R2705" s="17" t="str">
        <f>IF(OR(Table4[[#This Row],[Age]]&lt;=21,Table4[[#This Row],[Rating]]&gt;=85,Table4[[#This Row],[Height (cm)]]&gt;=187),"minimum","")</f>
        <v/>
      </c>
    </row>
    <row r="2706" spans="10:18" x14ac:dyDescent="0.25">
      <c r="J2706" t="s">
        <v>2409</v>
      </c>
      <c r="K2706">
        <v>28</v>
      </c>
      <c r="L2706">
        <v>78</v>
      </c>
      <c r="M2706">
        <v>175</v>
      </c>
      <c r="N2706">
        <v>70</v>
      </c>
      <c r="O2706" t="s">
        <v>2816</v>
      </c>
      <c r="P2706" s="16">
        <v>18000000</v>
      </c>
      <c r="Q2706" s="17" t="str">
        <f>IF(AND(Table4[[#This Row],[Age]]&lt;=28,Table4[[#This Row],[Prefered foot]]="left",Table4[[#This Row],[Value]]&lt;10000000),"candidate","rejected")</f>
        <v>rejected</v>
      </c>
      <c r="R2706" s="17" t="str">
        <f>IF(OR(Table4[[#This Row],[Age]]&lt;=21,Table4[[#This Row],[Rating]]&gt;=85,Table4[[#This Row],[Height (cm)]]&gt;=187),"minimum","")</f>
        <v/>
      </c>
    </row>
    <row r="2707" spans="10:18" x14ac:dyDescent="0.25">
      <c r="J2707" t="s">
        <v>2410</v>
      </c>
      <c r="K2707">
        <v>31</v>
      </c>
      <c r="L2707">
        <v>68</v>
      </c>
      <c r="M2707">
        <v>196</v>
      </c>
      <c r="N2707">
        <v>93</v>
      </c>
      <c r="O2707" t="s">
        <v>2817</v>
      </c>
      <c r="P2707" s="16">
        <v>825000</v>
      </c>
      <c r="Q2707" s="17" t="str">
        <f>IF(AND(Table4[[#This Row],[Age]]&lt;=28,Table4[[#This Row],[Prefered foot]]="left",Table4[[#This Row],[Value]]&lt;10000000),"candidate","rejected")</f>
        <v>rejected</v>
      </c>
      <c r="R2707" s="17" t="str">
        <f>IF(OR(Table4[[#This Row],[Age]]&lt;=21,Table4[[#This Row],[Rating]]&gt;=85,Table4[[#This Row],[Height (cm)]]&gt;=187),"minimum","")</f>
        <v>minimum</v>
      </c>
    </row>
    <row r="2708" spans="10:18" x14ac:dyDescent="0.25">
      <c r="J2708" t="s">
        <v>2411</v>
      </c>
      <c r="K2708">
        <v>30</v>
      </c>
      <c r="L2708">
        <v>70</v>
      </c>
      <c r="M2708">
        <v>188</v>
      </c>
      <c r="N2708">
        <v>82</v>
      </c>
      <c r="O2708" t="s">
        <v>2816</v>
      </c>
      <c r="P2708" s="16">
        <v>1400000</v>
      </c>
      <c r="Q2708" s="17" t="str">
        <f>IF(AND(Table4[[#This Row],[Age]]&lt;=28,Table4[[#This Row],[Prefered foot]]="left",Table4[[#This Row],[Value]]&lt;10000000),"candidate","rejected")</f>
        <v>rejected</v>
      </c>
      <c r="R2708" s="17" t="str">
        <f>IF(OR(Table4[[#This Row],[Age]]&lt;=21,Table4[[#This Row],[Rating]]&gt;=85,Table4[[#This Row],[Height (cm)]]&gt;=187),"minimum","")</f>
        <v>minimum</v>
      </c>
    </row>
    <row r="2709" spans="10:18" x14ac:dyDescent="0.25">
      <c r="J2709" t="s">
        <v>2412</v>
      </c>
      <c r="K2709">
        <v>31</v>
      </c>
      <c r="L2709">
        <v>63</v>
      </c>
      <c r="M2709">
        <v>185</v>
      </c>
      <c r="N2709">
        <v>77</v>
      </c>
      <c r="O2709" t="s">
        <v>2816</v>
      </c>
      <c r="P2709" s="16">
        <v>350000</v>
      </c>
      <c r="Q2709" s="17" t="str">
        <f>IF(AND(Table4[[#This Row],[Age]]&lt;=28,Table4[[#This Row],[Prefered foot]]="left",Table4[[#This Row],[Value]]&lt;10000000),"candidate","rejected")</f>
        <v>rejected</v>
      </c>
      <c r="R2709" s="17" t="str">
        <f>IF(OR(Table4[[#This Row],[Age]]&lt;=21,Table4[[#This Row],[Rating]]&gt;=85,Table4[[#This Row],[Height (cm)]]&gt;=187),"minimum","")</f>
        <v/>
      </c>
    </row>
    <row r="2710" spans="10:18" x14ac:dyDescent="0.25">
      <c r="J2710" t="s">
        <v>2413</v>
      </c>
      <c r="K2710">
        <v>30</v>
      </c>
      <c r="L2710">
        <v>71</v>
      </c>
      <c r="M2710">
        <v>175</v>
      </c>
      <c r="N2710">
        <v>67</v>
      </c>
      <c r="O2710" t="s">
        <v>2816</v>
      </c>
      <c r="P2710" s="16">
        <v>1600000</v>
      </c>
      <c r="Q2710" s="17" t="str">
        <f>IF(AND(Table4[[#This Row],[Age]]&lt;=28,Table4[[#This Row],[Prefered foot]]="left",Table4[[#This Row],[Value]]&lt;10000000),"candidate","rejected")</f>
        <v>rejected</v>
      </c>
      <c r="R2710" s="17" t="str">
        <f>IF(OR(Table4[[#This Row],[Age]]&lt;=21,Table4[[#This Row],[Rating]]&gt;=85,Table4[[#This Row],[Height (cm)]]&gt;=187),"minimum","")</f>
        <v/>
      </c>
    </row>
    <row r="2711" spans="10:18" x14ac:dyDescent="0.25">
      <c r="J2711" t="s">
        <v>2414</v>
      </c>
      <c r="K2711">
        <v>34</v>
      </c>
      <c r="L2711">
        <v>67</v>
      </c>
      <c r="M2711">
        <v>192</v>
      </c>
      <c r="N2711">
        <v>90</v>
      </c>
      <c r="O2711" t="s">
        <v>2816</v>
      </c>
      <c r="P2711" s="16">
        <v>150000</v>
      </c>
      <c r="Q2711" s="17" t="str">
        <f>IF(AND(Table4[[#This Row],[Age]]&lt;=28,Table4[[#This Row],[Prefered foot]]="left",Table4[[#This Row],[Value]]&lt;10000000),"candidate","rejected")</f>
        <v>rejected</v>
      </c>
      <c r="R2711" s="17" t="str">
        <f>IF(OR(Table4[[#This Row],[Age]]&lt;=21,Table4[[#This Row],[Rating]]&gt;=85,Table4[[#This Row],[Height (cm)]]&gt;=187),"minimum","")</f>
        <v>minimum</v>
      </c>
    </row>
    <row r="2712" spans="10:18" x14ac:dyDescent="0.25">
      <c r="J2712" t="s">
        <v>2415</v>
      </c>
      <c r="K2712">
        <v>35</v>
      </c>
      <c r="L2712">
        <v>77</v>
      </c>
      <c r="M2712">
        <v>188</v>
      </c>
      <c r="N2712">
        <v>85</v>
      </c>
      <c r="O2712" t="s">
        <v>2816</v>
      </c>
      <c r="P2712" s="16">
        <v>1200000</v>
      </c>
      <c r="Q2712" s="17" t="str">
        <f>IF(AND(Table4[[#This Row],[Age]]&lt;=28,Table4[[#This Row],[Prefered foot]]="left",Table4[[#This Row],[Value]]&lt;10000000),"candidate","rejected")</f>
        <v>rejected</v>
      </c>
      <c r="R2712" s="17" t="str">
        <f>IF(OR(Table4[[#This Row],[Age]]&lt;=21,Table4[[#This Row],[Rating]]&gt;=85,Table4[[#This Row],[Height (cm)]]&gt;=187),"minimum","")</f>
        <v>minimum</v>
      </c>
    </row>
    <row r="2713" spans="10:18" x14ac:dyDescent="0.25">
      <c r="J2713" t="s">
        <v>2416</v>
      </c>
      <c r="K2713">
        <v>28</v>
      </c>
      <c r="L2713">
        <v>69</v>
      </c>
      <c r="M2713">
        <v>172</v>
      </c>
      <c r="N2713">
        <v>70</v>
      </c>
      <c r="O2713" t="s">
        <v>2816</v>
      </c>
      <c r="P2713" s="16">
        <v>1400000</v>
      </c>
      <c r="Q2713" s="17" t="str">
        <f>IF(AND(Table4[[#This Row],[Age]]&lt;=28,Table4[[#This Row],[Prefered foot]]="left",Table4[[#This Row],[Value]]&lt;10000000),"candidate","rejected")</f>
        <v>rejected</v>
      </c>
      <c r="R2713" s="17" t="str">
        <f>IF(OR(Table4[[#This Row],[Age]]&lt;=21,Table4[[#This Row],[Rating]]&gt;=85,Table4[[#This Row],[Height (cm)]]&gt;=187),"minimum","")</f>
        <v/>
      </c>
    </row>
    <row r="2714" spans="10:18" x14ac:dyDescent="0.25">
      <c r="J2714" t="s">
        <v>2417</v>
      </c>
      <c r="K2714">
        <v>30</v>
      </c>
      <c r="L2714">
        <v>75</v>
      </c>
      <c r="M2714">
        <v>186</v>
      </c>
      <c r="N2714">
        <v>80</v>
      </c>
      <c r="O2714" t="s">
        <v>2816</v>
      </c>
      <c r="P2714" s="16">
        <v>4600000</v>
      </c>
      <c r="Q2714" s="17" t="str">
        <f>IF(AND(Table4[[#This Row],[Age]]&lt;=28,Table4[[#This Row],[Prefered foot]]="left",Table4[[#This Row],[Value]]&lt;10000000),"candidate","rejected")</f>
        <v>rejected</v>
      </c>
      <c r="R2714" s="17" t="str">
        <f>IF(OR(Table4[[#This Row],[Age]]&lt;=21,Table4[[#This Row],[Rating]]&gt;=85,Table4[[#This Row],[Height (cm)]]&gt;=187),"minimum","")</f>
        <v/>
      </c>
    </row>
    <row r="2715" spans="10:18" x14ac:dyDescent="0.25">
      <c r="J2715" t="s">
        <v>2418</v>
      </c>
      <c r="K2715">
        <v>31</v>
      </c>
      <c r="L2715">
        <v>76</v>
      </c>
      <c r="M2715">
        <v>191</v>
      </c>
      <c r="N2715">
        <v>90</v>
      </c>
      <c r="O2715" t="s">
        <v>2816</v>
      </c>
      <c r="P2715" s="16">
        <v>5500000</v>
      </c>
      <c r="Q2715" s="17" t="str">
        <f>IF(AND(Table4[[#This Row],[Age]]&lt;=28,Table4[[#This Row],[Prefered foot]]="left",Table4[[#This Row],[Value]]&lt;10000000),"candidate","rejected")</f>
        <v>rejected</v>
      </c>
      <c r="R2715" s="17" t="str">
        <f>IF(OR(Table4[[#This Row],[Age]]&lt;=21,Table4[[#This Row],[Rating]]&gt;=85,Table4[[#This Row],[Height (cm)]]&gt;=187),"minimum","")</f>
        <v>minimum</v>
      </c>
    </row>
    <row r="2716" spans="10:18" x14ac:dyDescent="0.25">
      <c r="J2716" t="s">
        <v>2419</v>
      </c>
      <c r="K2716">
        <v>30</v>
      </c>
      <c r="L2716">
        <v>78</v>
      </c>
      <c r="M2716">
        <v>173</v>
      </c>
      <c r="N2716">
        <v>66</v>
      </c>
      <c r="O2716" t="s">
        <v>2816</v>
      </c>
      <c r="P2716" s="16">
        <v>12000000</v>
      </c>
      <c r="Q2716" s="17" t="str">
        <f>IF(AND(Table4[[#This Row],[Age]]&lt;=28,Table4[[#This Row],[Prefered foot]]="left",Table4[[#This Row],[Value]]&lt;10000000),"candidate","rejected")</f>
        <v>rejected</v>
      </c>
      <c r="R2716" s="17" t="str">
        <f>IF(OR(Table4[[#This Row],[Age]]&lt;=21,Table4[[#This Row],[Rating]]&gt;=85,Table4[[#This Row],[Height (cm)]]&gt;=187),"minimum","")</f>
        <v/>
      </c>
    </row>
    <row r="2717" spans="10:18" x14ac:dyDescent="0.25">
      <c r="J2717" t="s">
        <v>2420</v>
      </c>
      <c r="K2717">
        <v>30</v>
      </c>
      <c r="L2717">
        <v>79</v>
      </c>
      <c r="M2717">
        <v>188</v>
      </c>
      <c r="N2717">
        <v>81</v>
      </c>
      <c r="O2717" t="s">
        <v>2816</v>
      </c>
      <c r="P2717" s="16">
        <v>14500000</v>
      </c>
      <c r="Q2717" s="17" t="str">
        <f>IF(AND(Table4[[#This Row],[Age]]&lt;=28,Table4[[#This Row],[Prefered foot]]="left",Table4[[#This Row],[Value]]&lt;10000000),"candidate","rejected")</f>
        <v>rejected</v>
      </c>
      <c r="R2717" s="17" t="str">
        <f>IF(OR(Table4[[#This Row],[Age]]&lt;=21,Table4[[#This Row],[Rating]]&gt;=85,Table4[[#This Row],[Height (cm)]]&gt;=187),"minimum","")</f>
        <v>minimum</v>
      </c>
    </row>
    <row r="2718" spans="10:18" x14ac:dyDescent="0.25">
      <c r="J2718" t="s">
        <v>1469</v>
      </c>
      <c r="K2718">
        <v>30</v>
      </c>
      <c r="L2718">
        <v>77</v>
      </c>
      <c r="M2718">
        <v>175</v>
      </c>
      <c r="N2718">
        <v>71</v>
      </c>
      <c r="O2718" t="s">
        <v>2816</v>
      </c>
      <c r="P2718" s="16">
        <v>10000000</v>
      </c>
      <c r="Q2718" s="17" t="str">
        <f>IF(AND(Table4[[#This Row],[Age]]&lt;=28,Table4[[#This Row],[Prefered foot]]="left",Table4[[#This Row],[Value]]&lt;10000000),"candidate","rejected")</f>
        <v>rejected</v>
      </c>
      <c r="R2718" s="17" t="str">
        <f>IF(OR(Table4[[#This Row],[Age]]&lt;=21,Table4[[#This Row],[Rating]]&gt;=85,Table4[[#This Row],[Height (cm)]]&gt;=187),"minimum","")</f>
        <v/>
      </c>
    </row>
    <row r="2719" spans="10:18" x14ac:dyDescent="0.25">
      <c r="J2719" t="s">
        <v>2421</v>
      </c>
      <c r="K2719">
        <v>30</v>
      </c>
      <c r="L2719">
        <v>76</v>
      </c>
      <c r="M2719">
        <v>170</v>
      </c>
      <c r="N2719">
        <v>68</v>
      </c>
      <c r="O2719" t="s">
        <v>2816</v>
      </c>
      <c r="P2719" s="16">
        <v>7000000</v>
      </c>
      <c r="Q2719" s="17" t="str">
        <f>IF(AND(Table4[[#This Row],[Age]]&lt;=28,Table4[[#This Row],[Prefered foot]]="left",Table4[[#This Row],[Value]]&lt;10000000),"candidate","rejected")</f>
        <v>rejected</v>
      </c>
      <c r="R2719" s="17" t="str">
        <f>IF(OR(Table4[[#This Row],[Age]]&lt;=21,Table4[[#This Row],[Rating]]&gt;=85,Table4[[#This Row],[Height (cm)]]&gt;=187),"minimum","")</f>
        <v/>
      </c>
    </row>
    <row r="2720" spans="10:18" x14ac:dyDescent="0.25">
      <c r="J2720" t="s">
        <v>2422</v>
      </c>
      <c r="K2720">
        <v>31</v>
      </c>
      <c r="L2720">
        <v>75</v>
      </c>
      <c r="M2720">
        <v>178</v>
      </c>
      <c r="N2720">
        <v>72</v>
      </c>
      <c r="O2720" t="s">
        <v>2816</v>
      </c>
      <c r="P2720" s="16">
        <v>4099999.9999999995</v>
      </c>
      <c r="Q2720" s="17" t="str">
        <f>IF(AND(Table4[[#This Row],[Age]]&lt;=28,Table4[[#This Row],[Prefered foot]]="left",Table4[[#This Row],[Value]]&lt;10000000),"candidate","rejected")</f>
        <v>rejected</v>
      </c>
      <c r="R2720" s="17" t="str">
        <f>IF(OR(Table4[[#This Row],[Age]]&lt;=21,Table4[[#This Row],[Rating]]&gt;=85,Table4[[#This Row],[Height (cm)]]&gt;=187),"minimum","")</f>
        <v/>
      </c>
    </row>
    <row r="2721" spans="10:18" x14ac:dyDescent="0.25">
      <c r="J2721" t="s">
        <v>2423</v>
      </c>
      <c r="K2721">
        <v>31</v>
      </c>
      <c r="L2721">
        <v>71</v>
      </c>
      <c r="M2721">
        <v>178</v>
      </c>
      <c r="N2721">
        <v>71</v>
      </c>
      <c r="O2721" t="s">
        <v>2816</v>
      </c>
      <c r="P2721" s="16">
        <v>1400000</v>
      </c>
      <c r="Q2721" s="17" t="str">
        <f>IF(AND(Table4[[#This Row],[Age]]&lt;=28,Table4[[#This Row],[Prefered foot]]="left",Table4[[#This Row],[Value]]&lt;10000000),"candidate","rejected")</f>
        <v>rejected</v>
      </c>
      <c r="R2721" s="17" t="str">
        <f>IF(OR(Table4[[#This Row],[Age]]&lt;=21,Table4[[#This Row],[Rating]]&gt;=85,Table4[[#This Row],[Height (cm)]]&gt;=187),"minimum","")</f>
        <v/>
      </c>
    </row>
    <row r="2722" spans="10:18" x14ac:dyDescent="0.25">
      <c r="J2722" t="s">
        <v>2424</v>
      </c>
      <c r="K2722">
        <v>33</v>
      </c>
      <c r="L2722">
        <v>76</v>
      </c>
      <c r="M2722">
        <v>180</v>
      </c>
      <c r="N2722">
        <v>80</v>
      </c>
      <c r="O2722" t="s">
        <v>2816</v>
      </c>
      <c r="P2722" s="16">
        <v>3900000</v>
      </c>
      <c r="Q2722" s="17" t="str">
        <f>IF(AND(Table4[[#This Row],[Age]]&lt;=28,Table4[[#This Row],[Prefered foot]]="left",Table4[[#This Row],[Value]]&lt;10000000),"candidate","rejected")</f>
        <v>rejected</v>
      </c>
      <c r="R2722" s="17" t="str">
        <f>IF(OR(Table4[[#This Row],[Age]]&lt;=21,Table4[[#This Row],[Rating]]&gt;=85,Table4[[#This Row],[Height (cm)]]&gt;=187),"minimum","")</f>
        <v/>
      </c>
    </row>
    <row r="2723" spans="10:18" x14ac:dyDescent="0.25">
      <c r="J2723" t="s">
        <v>2425</v>
      </c>
      <c r="K2723">
        <v>28</v>
      </c>
      <c r="L2723">
        <v>72</v>
      </c>
      <c r="M2723">
        <v>185</v>
      </c>
      <c r="N2723">
        <v>85</v>
      </c>
      <c r="O2723" t="s">
        <v>2817</v>
      </c>
      <c r="P2723" s="16">
        <v>2100000</v>
      </c>
      <c r="Q2723" s="17" t="str">
        <f>IF(AND(Table4[[#This Row],[Age]]&lt;=28,Table4[[#This Row],[Prefered foot]]="left",Table4[[#This Row],[Value]]&lt;10000000),"candidate","rejected")</f>
        <v>candidate</v>
      </c>
      <c r="R2723" s="17" t="str">
        <f>IF(OR(Table4[[#This Row],[Age]]&lt;=21,Table4[[#This Row],[Rating]]&gt;=85,Table4[[#This Row],[Height (cm)]]&gt;=187),"minimum","")</f>
        <v/>
      </c>
    </row>
    <row r="2724" spans="10:18" x14ac:dyDescent="0.25">
      <c r="J2724" t="s">
        <v>2426</v>
      </c>
      <c r="K2724">
        <v>28</v>
      </c>
      <c r="L2724">
        <v>65</v>
      </c>
      <c r="M2724">
        <v>177</v>
      </c>
      <c r="N2724">
        <v>68</v>
      </c>
      <c r="O2724" t="s">
        <v>2817</v>
      </c>
      <c r="P2724" s="16">
        <v>650000</v>
      </c>
      <c r="Q2724" s="17" t="str">
        <f>IF(AND(Table4[[#This Row],[Age]]&lt;=28,Table4[[#This Row],[Prefered foot]]="left",Table4[[#This Row],[Value]]&lt;10000000),"candidate","rejected")</f>
        <v>candidate</v>
      </c>
      <c r="R2724" s="17" t="str">
        <f>IF(OR(Table4[[#This Row],[Age]]&lt;=21,Table4[[#This Row],[Rating]]&gt;=85,Table4[[#This Row],[Height (cm)]]&gt;=187),"minimum","")</f>
        <v/>
      </c>
    </row>
    <row r="2725" spans="10:18" x14ac:dyDescent="0.25">
      <c r="J2725" t="s">
        <v>2427</v>
      </c>
      <c r="K2725">
        <v>30</v>
      </c>
      <c r="L2725">
        <v>77</v>
      </c>
      <c r="M2725">
        <v>170</v>
      </c>
      <c r="N2725">
        <v>67</v>
      </c>
      <c r="O2725" t="s">
        <v>2817</v>
      </c>
      <c r="P2725" s="16">
        <v>9000000</v>
      </c>
      <c r="Q2725" s="17" t="str">
        <f>IF(AND(Table4[[#This Row],[Age]]&lt;=28,Table4[[#This Row],[Prefered foot]]="left",Table4[[#This Row],[Value]]&lt;10000000),"candidate","rejected")</f>
        <v>rejected</v>
      </c>
      <c r="R2725" s="17" t="str">
        <f>IF(OR(Table4[[#This Row],[Age]]&lt;=21,Table4[[#This Row],[Rating]]&gt;=85,Table4[[#This Row],[Height (cm)]]&gt;=187),"minimum","")</f>
        <v/>
      </c>
    </row>
    <row r="2726" spans="10:18" x14ac:dyDescent="0.25">
      <c r="J2726" t="s">
        <v>2428</v>
      </c>
      <c r="K2726">
        <v>30</v>
      </c>
      <c r="L2726">
        <v>73</v>
      </c>
      <c r="M2726">
        <v>181</v>
      </c>
      <c r="N2726">
        <v>74</v>
      </c>
      <c r="O2726" t="s">
        <v>2816</v>
      </c>
      <c r="P2726" s="16">
        <v>2600000</v>
      </c>
      <c r="Q2726" s="17" t="str">
        <f>IF(AND(Table4[[#This Row],[Age]]&lt;=28,Table4[[#This Row],[Prefered foot]]="left",Table4[[#This Row],[Value]]&lt;10000000),"candidate","rejected")</f>
        <v>rejected</v>
      </c>
      <c r="R2726" s="17" t="str">
        <f>IF(OR(Table4[[#This Row],[Age]]&lt;=21,Table4[[#This Row],[Rating]]&gt;=85,Table4[[#This Row],[Height (cm)]]&gt;=187),"minimum","")</f>
        <v/>
      </c>
    </row>
    <row r="2727" spans="10:18" x14ac:dyDescent="0.25">
      <c r="J2727" t="s">
        <v>2429</v>
      </c>
      <c r="K2727">
        <v>30</v>
      </c>
      <c r="L2727">
        <v>76</v>
      </c>
      <c r="M2727">
        <v>164</v>
      </c>
      <c r="N2727">
        <v>60</v>
      </c>
      <c r="O2727" t="s">
        <v>2816</v>
      </c>
      <c r="P2727" s="16">
        <v>7000000</v>
      </c>
      <c r="Q2727" s="17" t="str">
        <f>IF(AND(Table4[[#This Row],[Age]]&lt;=28,Table4[[#This Row],[Prefered foot]]="left",Table4[[#This Row],[Value]]&lt;10000000),"candidate","rejected")</f>
        <v>rejected</v>
      </c>
      <c r="R2727" s="17" t="str">
        <f>IF(OR(Table4[[#This Row],[Age]]&lt;=21,Table4[[#This Row],[Rating]]&gt;=85,Table4[[#This Row],[Height (cm)]]&gt;=187),"minimum","")</f>
        <v/>
      </c>
    </row>
    <row r="2728" spans="10:18" x14ac:dyDescent="0.25">
      <c r="J2728" t="s">
        <v>2430</v>
      </c>
      <c r="K2728">
        <v>31</v>
      </c>
      <c r="L2728">
        <v>80</v>
      </c>
      <c r="M2728">
        <v>172</v>
      </c>
      <c r="N2728">
        <v>69</v>
      </c>
      <c r="O2728" t="s">
        <v>2816</v>
      </c>
      <c r="P2728" s="16">
        <v>17500000</v>
      </c>
      <c r="Q2728" s="17" t="str">
        <f>IF(AND(Table4[[#This Row],[Age]]&lt;=28,Table4[[#This Row],[Prefered foot]]="left",Table4[[#This Row],[Value]]&lt;10000000),"candidate","rejected")</f>
        <v>rejected</v>
      </c>
      <c r="R2728" s="17" t="str">
        <f>IF(OR(Table4[[#This Row],[Age]]&lt;=21,Table4[[#This Row],[Rating]]&gt;=85,Table4[[#This Row],[Height (cm)]]&gt;=187),"minimum","")</f>
        <v/>
      </c>
    </row>
    <row r="2729" spans="10:18" x14ac:dyDescent="0.25">
      <c r="J2729" t="s">
        <v>2431</v>
      </c>
      <c r="K2729">
        <v>28</v>
      </c>
      <c r="L2729">
        <v>74</v>
      </c>
      <c r="M2729">
        <v>182</v>
      </c>
      <c r="N2729">
        <v>77</v>
      </c>
      <c r="O2729" t="s">
        <v>2816</v>
      </c>
      <c r="P2729" s="16">
        <v>3600000</v>
      </c>
      <c r="Q2729" s="17" t="str">
        <f>IF(AND(Table4[[#This Row],[Age]]&lt;=28,Table4[[#This Row],[Prefered foot]]="left",Table4[[#This Row],[Value]]&lt;10000000),"candidate","rejected")</f>
        <v>rejected</v>
      </c>
      <c r="R2729" s="17" t="str">
        <f>IF(OR(Table4[[#This Row],[Age]]&lt;=21,Table4[[#This Row],[Rating]]&gt;=85,Table4[[#This Row],[Height (cm)]]&gt;=187),"minimum","")</f>
        <v/>
      </c>
    </row>
    <row r="2730" spans="10:18" x14ac:dyDescent="0.25">
      <c r="J2730" t="s">
        <v>2432</v>
      </c>
      <c r="K2730">
        <v>29</v>
      </c>
      <c r="L2730">
        <v>69</v>
      </c>
      <c r="M2730">
        <v>177</v>
      </c>
      <c r="N2730">
        <v>87</v>
      </c>
      <c r="O2730" t="s">
        <v>2817</v>
      </c>
      <c r="P2730" s="16">
        <v>1200000</v>
      </c>
      <c r="Q2730" s="17" t="str">
        <f>IF(AND(Table4[[#This Row],[Age]]&lt;=28,Table4[[#This Row],[Prefered foot]]="left",Table4[[#This Row],[Value]]&lt;10000000),"candidate","rejected")</f>
        <v>rejected</v>
      </c>
      <c r="R2730" s="17" t="str">
        <f>IF(OR(Table4[[#This Row],[Age]]&lt;=21,Table4[[#This Row],[Rating]]&gt;=85,Table4[[#This Row],[Height (cm)]]&gt;=187),"minimum","")</f>
        <v/>
      </c>
    </row>
    <row r="2731" spans="10:18" x14ac:dyDescent="0.25">
      <c r="J2731" t="s">
        <v>2433</v>
      </c>
      <c r="K2731">
        <v>30</v>
      </c>
      <c r="L2731">
        <v>76</v>
      </c>
      <c r="M2731">
        <v>183</v>
      </c>
      <c r="N2731">
        <v>78</v>
      </c>
      <c r="O2731" t="s">
        <v>2816</v>
      </c>
      <c r="P2731" s="16">
        <v>6500000</v>
      </c>
      <c r="Q2731" s="17" t="str">
        <f>IF(AND(Table4[[#This Row],[Age]]&lt;=28,Table4[[#This Row],[Prefered foot]]="left",Table4[[#This Row],[Value]]&lt;10000000),"candidate","rejected")</f>
        <v>rejected</v>
      </c>
      <c r="R2731" s="17" t="str">
        <f>IF(OR(Table4[[#This Row],[Age]]&lt;=21,Table4[[#This Row],[Rating]]&gt;=85,Table4[[#This Row],[Height (cm)]]&gt;=187),"minimum","")</f>
        <v/>
      </c>
    </row>
    <row r="2732" spans="10:18" x14ac:dyDescent="0.25">
      <c r="J2732" t="s">
        <v>2434</v>
      </c>
      <c r="K2732">
        <v>28</v>
      </c>
      <c r="L2732">
        <v>67</v>
      </c>
      <c r="M2732">
        <v>173</v>
      </c>
      <c r="N2732">
        <v>67</v>
      </c>
      <c r="O2732" t="s">
        <v>2816</v>
      </c>
      <c r="P2732" s="16">
        <v>1000000</v>
      </c>
      <c r="Q2732" s="17" t="str">
        <f>IF(AND(Table4[[#This Row],[Age]]&lt;=28,Table4[[#This Row],[Prefered foot]]="left",Table4[[#This Row],[Value]]&lt;10000000),"candidate","rejected")</f>
        <v>rejected</v>
      </c>
      <c r="R2732" s="17" t="str">
        <f>IF(OR(Table4[[#This Row],[Age]]&lt;=21,Table4[[#This Row],[Rating]]&gt;=85,Table4[[#This Row],[Height (cm)]]&gt;=187),"minimum","")</f>
        <v/>
      </c>
    </row>
    <row r="2733" spans="10:18" x14ac:dyDescent="0.25">
      <c r="J2733" t="s">
        <v>2435</v>
      </c>
      <c r="K2733">
        <v>27</v>
      </c>
      <c r="L2733">
        <v>69</v>
      </c>
      <c r="M2733">
        <v>179</v>
      </c>
      <c r="N2733">
        <v>77</v>
      </c>
      <c r="O2733" t="s">
        <v>2816</v>
      </c>
      <c r="P2733" s="16">
        <v>1500000</v>
      </c>
      <c r="Q2733" s="17" t="str">
        <f>IF(AND(Table4[[#This Row],[Age]]&lt;=28,Table4[[#This Row],[Prefered foot]]="left",Table4[[#This Row],[Value]]&lt;10000000),"candidate","rejected")</f>
        <v>rejected</v>
      </c>
      <c r="R2733" s="17" t="str">
        <f>IF(OR(Table4[[#This Row],[Age]]&lt;=21,Table4[[#This Row],[Rating]]&gt;=85,Table4[[#This Row],[Height (cm)]]&gt;=187),"minimum","")</f>
        <v/>
      </c>
    </row>
    <row r="2734" spans="10:18" x14ac:dyDescent="0.25">
      <c r="J2734" t="s">
        <v>2436</v>
      </c>
      <c r="K2734">
        <v>28</v>
      </c>
      <c r="L2734">
        <v>74</v>
      </c>
      <c r="M2734">
        <v>185</v>
      </c>
      <c r="N2734">
        <v>74</v>
      </c>
      <c r="O2734" t="s">
        <v>2817</v>
      </c>
      <c r="P2734" s="16">
        <v>4200000</v>
      </c>
      <c r="Q2734" s="17" t="str">
        <f>IF(AND(Table4[[#This Row],[Age]]&lt;=28,Table4[[#This Row],[Prefered foot]]="left",Table4[[#This Row],[Value]]&lt;10000000),"candidate","rejected")</f>
        <v>candidate</v>
      </c>
      <c r="R2734" s="17" t="str">
        <f>IF(OR(Table4[[#This Row],[Age]]&lt;=21,Table4[[#This Row],[Rating]]&gt;=85,Table4[[#This Row],[Height (cm)]]&gt;=187),"minimum","")</f>
        <v/>
      </c>
    </row>
    <row r="2735" spans="10:18" x14ac:dyDescent="0.25">
      <c r="J2735" t="s">
        <v>2437</v>
      </c>
      <c r="K2735">
        <v>28</v>
      </c>
      <c r="L2735">
        <v>79</v>
      </c>
      <c r="M2735">
        <v>180</v>
      </c>
      <c r="N2735">
        <v>77</v>
      </c>
      <c r="O2735" t="s">
        <v>2817</v>
      </c>
      <c r="P2735" s="16">
        <v>17500000</v>
      </c>
      <c r="Q2735" s="17" t="str">
        <f>IF(AND(Table4[[#This Row],[Age]]&lt;=28,Table4[[#This Row],[Prefered foot]]="left",Table4[[#This Row],[Value]]&lt;10000000),"candidate","rejected")</f>
        <v>rejected</v>
      </c>
      <c r="R2735" s="17" t="str">
        <f>IF(OR(Table4[[#This Row],[Age]]&lt;=21,Table4[[#This Row],[Rating]]&gt;=85,Table4[[#This Row],[Height (cm)]]&gt;=187),"minimum","")</f>
        <v/>
      </c>
    </row>
    <row r="2736" spans="10:18" x14ac:dyDescent="0.25">
      <c r="J2736" t="s">
        <v>2438</v>
      </c>
      <c r="K2736">
        <v>29</v>
      </c>
      <c r="L2736">
        <v>75</v>
      </c>
      <c r="M2736">
        <v>193</v>
      </c>
      <c r="N2736">
        <v>87</v>
      </c>
      <c r="O2736" t="s">
        <v>2817</v>
      </c>
      <c r="P2736" s="16">
        <v>4700000</v>
      </c>
      <c r="Q2736" s="17" t="str">
        <f>IF(AND(Table4[[#This Row],[Age]]&lt;=28,Table4[[#This Row],[Prefered foot]]="left",Table4[[#This Row],[Value]]&lt;10000000),"candidate","rejected")</f>
        <v>rejected</v>
      </c>
      <c r="R2736" s="17" t="str">
        <f>IF(OR(Table4[[#This Row],[Age]]&lt;=21,Table4[[#This Row],[Rating]]&gt;=85,Table4[[#This Row],[Height (cm)]]&gt;=187),"minimum","")</f>
        <v>minimum</v>
      </c>
    </row>
    <row r="2737" spans="10:18" x14ac:dyDescent="0.25">
      <c r="J2737" t="s">
        <v>2439</v>
      </c>
      <c r="K2737">
        <v>29</v>
      </c>
      <c r="L2737">
        <v>70</v>
      </c>
      <c r="M2737">
        <v>187</v>
      </c>
      <c r="N2737">
        <v>80</v>
      </c>
      <c r="O2737" t="s">
        <v>2816</v>
      </c>
      <c r="P2737" s="16">
        <v>1300000</v>
      </c>
      <c r="Q2737" s="17" t="str">
        <f>IF(AND(Table4[[#This Row],[Age]]&lt;=28,Table4[[#This Row],[Prefered foot]]="left",Table4[[#This Row],[Value]]&lt;10000000),"candidate","rejected")</f>
        <v>rejected</v>
      </c>
      <c r="R2737" s="17" t="str">
        <f>IF(OR(Table4[[#This Row],[Age]]&lt;=21,Table4[[#This Row],[Rating]]&gt;=85,Table4[[#This Row],[Height (cm)]]&gt;=187),"minimum","")</f>
        <v>minimum</v>
      </c>
    </row>
    <row r="2738" spans="10:18" x14ac:dyDescent="0.25">
      <c r="J2738" t="s">
        <v>2440</v>
      </c>
      <c r="K2738">
        <v>31</v>
      </c>
      <c r="L2738">
        <v>81</v>
      </c>
      <c r="M2738">
        <v>187</v>
      </c>
      <c r="N2738">
        <v>79</v>
      </c>
      <c r="O2738" t="s">
        <v>2816</v>
      </c>
      <c r="P2738" s="16">
        <v>18000000</v>
      </c>
      <c r="Q2738" s="17" t="str">
        <f>IF(AND(Table4[[#This Row],[Age]]&lt;=28,Table4[[#This Row],[Prefered foot]]="left",Table4[[#This Row],[Value]]&lt;10000000),"candidate","rejected")</f>
        <v>rejected</v>
      </c>
      <c r="R2738" s="17" t="str">
        <f>IF(OR(Table4[[#This Row],[Age]]&lt;=21,Table4[[#This Row],[Rating]]&gt;=85,Table4[[#This Row],[Height (cm)]]&gt;=187),"minimum","")</f>
        <v>minimum</v>
      </c>
    </row>
    <row r="2739" spans="10:18" x14ac:dyDescent="0.25">
      <c r="J2739" t="s">
        <v>2441</v>
      </c>
      <c r="K2739">
        <v>28</v>
      </c>
      <c r="L2739">
        <v>73</v>
      </c>
      <c r="M2739">
        <v>184</v>
      </c>
      <c r="N2739">
        <v>83</v>
      </c>
      <c r="O2739" t="s">
        <v>2816</v>
      </c>
      <c r="P2739" s="16">
        <v>2800000</v>
      </c>
      <c r="Q2739" s="17" t="str">
        <f>IF(AND(Table4[[#This Row],[Age]]&lt;=28,Table4[[#This Row],[Prefered foot]]="left",Table4[[#This Row],[Value]]&lt;10000000),"candidate","rejected")</f>
        <v>rejected</v>
      </c>
      <c r="R2739" s="17" t="str">
        <f>IF(OR(Table4[[#This Row],[Age]]&lt;=21,Table4[[#This Row],[Rating]]&gt;=85,Table4[[#This Row],[Height (cm)]]&gt;=187),"minimum","")</f>
        <v/>
      </c>
    </row>
    <row r="2740" spans="10:18" x14ac:dyDescent="0.25">
      <c r="J2740" t="s">
        <v>2442</v>
      </c>
      <c r="K2740">
        <v>29</v>
      </c>
      <c r="L2740">
        <v>77</v>
      </c>
      <c r="M2740">
        <v>192</v>
      </c>
      <c r="N2740">
        <v>84</v>
      </c>
      <c r="O2740" t="s">
        <v>2816</v>
      </c>
      <c r="P2740" s="16">
        <v>10500000</v>
      </c>
      <c r="Q2740" s="17" t="str">
        <f>IF(AND(Table4[[#This Row],[Age]]&lt;=28,Table4[[#This Row],[Prefered foot]]="left",Table4[[#This Row],[Value]]&lt;10000000),"candidate","rejected")</f>
        <v>rejected</v>
      </c>
      <c r="R2740" s="17" t="str">
        <f>IF(OR(Table4[[#This Row],[Age]]&lt;=21,Table4[[#This Row],[Rating]]&gt;=85,Table4[[#This Row],[Height (cm)]]&gt;=187),"minimum","")</f>
        <v>minimum</v>
      </c>
    </row>
    <row r="2741" spans="10:18" x14ac:dyDescent="0.25">
      <c r="J2741" t="s">
        <v>2443</v>
      </c>
      <c r="K2741">
        <v>34</v>
      </c>
      <c r="L2741">
        <v>78</v>
      </c>
      <c r="M2741">
        <v>190</v>
      </c>
      <c r="N2741">
        <v>84</v>
      </c>
      <c r="O2741" t="s">
        <v>2816</v>
      </c>
      <c r="P2741" s="16">
        <v>4600000</v>
      </c>
      <c r="Q2741" s="17" t="str">
        <f>IF(AND(Table4[[#This Row],[Age]]&lt;=28,Table4[[#This Row],[Prefered foot]]="left",Table4[[#This Row],[Value]]&lt;10000000),"candidate","rejected")</f>
        <v>rejected</v>
      </c>
      <c r="R2741" s="17" t="str">
        <f>IF(OR(Table4[[#This Row],[Age]]&lt;=21,Table4[[#This Row],[Rating]]&gt;=85,Table4[[#This Row],[Height (cm)]]&gt;=187),"minimum","")</f>
        <v>minimum</v>
      </c>
    </row>
    <row r="2742" spans="10:18" x14ac:dyDescent="0.25">
      <c r="J2742" t="s">
        <v>2444</v>
      </c>
      <c r="K2742">
        <v>31</v>
      </c>
      <c r="L2742">
        <v>79</v>
      </c>
      <c r="M2742">
        <v>177</v>
      </c>
      <c r="N2742">
        <v>76</v>
      </c>
      <c r="O2742" t="s">
        <v>2816</v>
      </c>
      <c r="P2742" s="16">
        <v>14500000</v>
      </c>
      <c r="Q2742" s="17" t="str">
        <f>IF(AND(Table4[[#This Row],[Age]]&lt;=28,Table4[[#This Row],[Prefered foot]]="left",Table4[[#This Row],[Value]]&lt;10000000),"candidate","rejected")</f>
        <v>rejected</v>
      </c>
      <c r="R2742" s="17" t="str">
        <f>IF(OR(Table4[[#This Row],[Age]]&lt;=21,Table4[[#This Row],[Rating]]&gt;=85,Table4[[#This Row],[Height (cm)]]&gt;=187),"minimum","")</f>
        <v/>
      </c>
    </row>
    <row r="2743" spans="10:18" x14ac:dyDescent="0.25">
      <c r="J2743" t="s">
        <v>2445</v>
      </c>
      <c r="K2743">
        <v>28</v>
      </c>
      <c r="L2743">
        <v>73</v>
      </c>
      <c r="M2743">
        <v>177</v>
      </c>
      <c r="N2743">
        <v>72</v>
      </c>
      <c r="O2743" t="s">
        <v>2816</v>
      </c>
      <c r="P2743" s="16">
        <v>2800000</v>
      </c>
      <c r="Q2743" s="17" t="str">
        <f>IF(AND(Table4[[#This Row],[Age]]&lt;=28,Table4[[#This Row],[Prefered foot]]="left",Table4[[#This Row],[Value]]&lt;10000000),"candidate","rejected")</f>
        <v>rejected</v>
      </c>
      <c r="R2743" s="17" t="str">
        <f>IF(OR(Table4[[#This Row],[Age]]&lt;=21,Table4[[#This Row],[Rating]]&gt;=85,Table4[[#This Row],[Height (cm)]]&gt;=187),"minimum","")</f>
        <v/>
      </c>
    </row>
    <row r="2744" spans="10:18" x14ac:dyDescent="0.25">
      <c r="J2744" t="s">
        <v>2446</v>
      </c>
      <c r="K2744">
        <v>32</v>
      </c>
      <c r="L2744">
        <v>85</v>
      </c>
      <c r="M2744">
        <v>195</v>
      </c>
      <c r="N2744">
        <v>78</v>
      </c>
      <c r="O2744" t="s">
        <v>2817</v>
      </c>
      <c r="P2744" s="16">
        <v>26500000</v>
      </c>
      <c r="Q2744" s="17" t="str">
        <f>IF(AND(Table4[[#This Row],[Age]]&lt;=28,Table4[[#This Row],[Prefered foot]]="left",Table4[[#This Row],[Value]]&lt;10000000),"candidate","rejected")</f>
        <v>rejected</v>
      </c>
      <c r="R2744" s="17" t="str">
        <f>IF(OR(Table4[[#This Row],[Age]]&lt;=21,Table4[[#This Row],[Rating]]&gt;=85,Table4[[#This Row],[Height (cm)]]&gt;=187),"minimum","")</f>
        <v>minimum</v>
      </c>
    </row>
    <row r="2745" spans="10:18" x14ac:dyDescent="0.25">
      <c r="J2745" t="s">
        <v>712</v>
      </c>
      <c r="K2745">
        <v>31</v>
      </c>
      <c r="L2745">
        <v>76</v>
      </c>
      <c r="M2745">
        <v>196</v>
      </c>
      <c r="N2745">
        <v>84</v>
      </c>
      <c r="O2745" t="s">
        <v>2816</v>
      </c>
      <c r="P2745" s="16">
        <v>5000000</v>
      </c>
      <c r="Q2745" s="17" t="str">
        <f>IF(AND(Table4[[#This Row],[Age]]&lt;=28,Table4[[#This Row],[Prefered foot]]="left",Table4[[#This Row],[Value]]&lt;10000000),"candidate","rejected")</f>
        <v>rejected</v>
      </c>
      <c r="R2745" s="17" t="str">
        <f>IF(OR(Table4[[#This Row],[Age]]&lt;=21,Table4[[#This Row],[Rating]]&gt;=85,Table4[[#This Row],[Height (cm)]]&gt;=187),"minimum","")</f>
        <v>minimum</v>
      </c>
    </row>
    <row r="2746" spans="10:18" x14ac:dyDescent="0.25">
      <c r="J2746" t="s">
        <v>2447</v>
      </c>
      <c r="K2746">
        <v>31</v>
      </c>
      <c r="L2746">
        <v>77</v>
      </c>
      <c r="M2746">
        <v>182</v>
      </c>
      <c r="N2746">
        <v>70</v>
      </c>
      <c r="O2746" t="s">
        <v>2817</v>
      </c>
      <c r="P2746" s="16">
        <v>8500000</v>
      </c>
      <c r="Q2746" s="17" t="str">
        <f>IF(AND(Table4[[#This Row],[Age]]&lt;=28,Table4[[#This Row],[Prefered foot]]="left",Table4[[#This Row],[Value]]&lt;10000000),"candidate","rejected")</f>
        <v>rejected</v>
      </c>
      <c r="R2746" s="17" t="str">
        <f>IF(OR(Table4[[#This Row],[Age]]&lt;=21,Table4[[#This Row],[Rating]]&gt;=85,Table4[[#This Row],[Height (cm)]]&gt;=187),"minimum","")</f>
        <v/>
      </c>
    </row>
    <row r="2747" spans="10:18" x14ac:dyDescent="0.25">
      <c r="J2747" t="s">
        <v>2448</v>
      </c>
      <c r="K2747">
        <v>30</v>
      </c>
      <c r="L2747">
        <v>71</v>
      </c>
      <c r="M2747">
        <v>175</v>
      </c>
      <c r="N2747">
        <v>66</v>
      </c>
      <c r="O2747" t="s">
        <v>2817</v>
      </c>
      <c r="P2747" s="16">
        <v>1600000</v>
      </c>
      <c r="Q2747" s="17" t="str">
        <f>IF(AND(Table4[[#This Row],[Age]]&lt;=28,Table4[[#This Row],[Prefered foot]]="left",Table4[[#This Row],[Value]]&lt;10000000),"candidate","rejected")</f>
        <v>rejected</v>
      </c>
      <c r="R2747" s="17" t="str">
        <f>IF(OR(Table4[[#This Row],[Age]]&lt;=21,Table4[[#This Row],[Rating]]&gt;=85,Table4[[#This Row],[Height (cm)]]&gt;=187),"minimum","")</f>
        <v/>
      </c>
    </row>
    <row r="2748" spans="10:18" x14ac:dyDescent="0.25">
      <c r="J2748" t="s">
        <v>2449</v>
      </c>
      <c r="K2748">
        <v>28</v>
      </c>
      <c r="L2748">
        <v>74</v>
      </c>
      <c r="M2748">
        <v>182</v>
      </c>
      <c r="N2748">
        <v>67</v>
      </c>
      <c r="O2748" t="s">
        <v>2817</v>
      </c>
      <c r="P2748" s="16">
        <v>4200000</v>
      </c>
      <c r="Q2748" s="17" t="str">
        <f>IF(AND(Table4[[#This Row],[Age]]&lt;=28,Table4[[#This Row],[Prefered foot]]="left",Table4[[#This Row],[Value]]&lt;10000000),"candidate","rejected")</f>
        <v>candidate</v>
      </c>
      <c r="R2748" s="17" t="str">
        <f>IF(OR(Table4[[#This Row],[Age]]&lt;=21,Table4[[#This Row],[Rating]]&gt;=85,Table4[[#This Row],[Height (cm)]]&gt;=187),"minimum","")</f>
        <v/>
      </c>
    </row>
    <row r="2749" spans="10:18" x14ac:dyDescent="0.25">
      <c r="J2749" t="s">
        <v>2450</v>
      </c>
      <c r="K2749">
        <v>27</v>
      </c>
      <c r="L2749">
        <v>72</v>
      </c>
      <c r="M2749">
        <v>191</v>
      </c>
      <c r="N2749">
        <v>77</v>
      </c>
      <c r="O2749" t="s">
        <v>2817</v>
      </c>
      <c r="P2749" s="16">
        <v>2200000</v>
      </c>
      <c r="Q2749" s="17" t="str">
        <f>IF(AND(Table4[[#This Row],[Age]]&lt;=28,Table4[[#This Row],[Prefered foot]]="left",Table4[[#This Row],[Value]]&lt;10000000),"candidate","rejected")</f>
        <v>candidate</v>
      </c>
      <c r="R2749" s="17" t="str">
        <f>IF(OR(Table4[[#This Row],[Age]]&lt;=21,Table4[[#This Row],[Rating]]&gt;=85,Table4[[#This Row],[Height (cm)]]&gt;=187),"minimum","")</f>
        <v>minimum</v>
      </c>
    </row>
    <row r="2750" spans="10:18" x14ac:dyDescent="0.25">
      <c r="J2750" t="s">
        <v>2451</v>
      </c>
      <c r="K2750">
        <v>28</v>
      </c>
      <c r="L2750">
        <v>76</v>
      </c>
      <c r="M2750">
        <v>196</v>
      </c>
      <c r="N2750">
        <v>85</v>
      </c>
      <c r="O2750" t="s">
        <v>2816</v>
      </c>
      <c r="P2750" s="16">
        <v>6500000</v>
      </c>
      <c r="Q2750" s="17" t="str">
        <f>IF(AND(Table4[[#This Row],[Age]]&lt;=28,Table4[[#This Row],[Prefered foot]]="left",Table4[[#This Row],[Value]]&lt;10000000),"candidate","rejected")</f>
        <v>rejected</v>
      </c>
      <c r="R2750" s="17" t="str">
        <f>IF(OR(Table4[[#This Row],[Age]]&lt;=21,Table4[[#This Row],[Rating]]&gt;=85,Table4[[#This Row],[Height (cm)]]&gt;=187),"minimum","")</f>
        <v>minimum</v>
      </c>
    </row>
    <row r="2751" spans="10:18" x14ac:dyDescent="0.25">
      <c r="J2751" t="s">
        <v>2452</v>
      </c>
      <c r="K2751">
        <v>33</v>
      </c>
      <c r="L2751">
        <v>70</v>
      </c>
      <c r="M2751">
        <v>187</v>
      </c>
      <c r="N2751">
        <v>78</v>
      </c>
      <c r="O2751" t="s">
        <v>2816</v>
      </c>
      <c r="P2751" s="16">
        <v>800000</v>
      </c>
      <c r="Q2751" s="17" t="str">
        <f>IF(AND(Table4[[#This Row],[Age]]&lt;=28,Table4[[#This Row],[Prefered foot]]="left",Table4[[#This Row],[Value]]&lt;10000000),"candidate","rejected")</f>
        <v>rejected</v>
      </c>
      <c r="R2751" s="17" t="str">
        <f>IF(OR(Table4[[#This Row],[Age]]&lt;=21,Table4[[#This Row],[Rating]]&gt;=85,Table4[[#This Row],[Height (cm)]]&gt;=187),"minimum","")</f>
        <v>minimum</v>
      </c>
    </row>
    <row r="2752" spans="10:18" x14ac:dyDescent="0.25">
      <c r="J2752" t="s">
        <v>1785</v>
      </c>
      <c r="K2752">
        <v>30</v>
      </c>
      <c r="L2752">
        <v>79</v>
      </c>
      <c r="M2752">
        <v>178</v>
      </c>
      <c r="N2752">
        <v>74</v>
      </c>
      <c r="O2752" t="s">
        <v>2817</v>
      </c>
      <c r="P2752" s="16">
        <v>14500000</v>
      </c>
      <c r="Q2752" s="17" t="str">
        <f>IF(AND(Table4[[#This Row],[Age]]&lt;=28,Table4[[#This Row],[Prefered foot]]="left",Table4[[#This Row],[Value]]&lt;10000000),"candidate","rejected")</f>
        <v>rejected</v>
      </c>
      <c r="R2752" s="17" t="str">
        <f>IF(OR(Table4[[#This Row],[Age]]&lt;=21,Table4[[#This Row],[Rating]]&gt;=85,Table4[[#This Row],[Height (cm)]]&gt;=187),"minimum","")</f>
        <v/>
      </c>
    </row>
    <row r="2753" spans="10:18" x14ac:dyDescent="0.25">
      <c r="J2753" t="s">
        <v>2453</v>
      </c>
      <c r="K2753">
        <v>27</v>
      </c>
      <c r="L2753">
        <v>72</v>
      </c>
      <c r="M2753">
        <v>181</v>
      </c>
      <c r="N2753">
        <v>76</v>
      </c>
      <c r="O2753" t="s">
        <v>2816</v>
      </c>
      <c r="P2753" s="16">
        <v>2300000</v>
      </c>
      <c r="Q2753" s="17" t="str">
        <f>IF(AND(Table4[[#This Row],[Age]]&lt;=28,Table4[[#This Row],[Prefered foot]]="left",Table4[[#This Row],[Value]]&lt;10000000),"candidate","rejected")</f>
        <v>rejected</v>
      </c>
      <c r="R2753" s="17" t="str">
        <f>IF(OR(Table4[[#This Row],[Age]]&lt;=21,Table4[[#This Row],[Rating]]&gt;=85,Table4[[#This Row],[Height (cm)]]&gt;=187),"minimum","")</f>
        <v/>
      </c>
    </row>
    <row r="2754" spans="10:18" x14ac:dyDescent="0.25">
      <c r="J2754" t="s">
        <v>2454</v>
      </c>
      <c r="K2754">
        <v>33</v>
      </c>
      <c r="L2754">
        <v>73</v>
      </c>
      <c r="M2754">
        <v>178</v>
      </c>
      <c r="N2754">
        <v>71</v>
      </c>
      <c r="O2754" t="s">
        <v>2817</v>
      </c>
      <c r="P2754" s="16">
        <v>1900000</v>
      </c>
      <c r="Q2754" s="17" t="str">
        <f>IF(AND(Table4[[#This Row],[Age]]&lt;=28,Table4[[#This Row],[Prefered foot]]="left",Table4[[#This Row],[Value]]&lt;10000000),"candidate","rejected")</f>
        <v>rejected</v>
      </c>
      <c r="R2754" s="17" t="str">
        <f>IF(OR(Table4[[#This Row],[Age]]&lt;=21,Table4[[#This Row],[Rating]]&gt;=85,Table4[[#This Row],[Height (cm)]]&gt;=187),"minimum","")</f>
        <v/>
      </c>
    </row>
    <row r="2755" spans="10:18" x14ac:dyDescent="0.25">
      <c r="J2755" t="s">
        <v>1787</v>
      </c>
      <c r="K2755">
        <v>28</v>
      </c>
      <c r="L2755">
        <v>75</v>
      </c>
      <c r="M2755">
        <v>193</v>
      </c>
      <c r="N2755">
        <v>86</v>
      </c>
      <c r="O2755" t="s">
        <v>2816</v>
      </c>
      <c r="P2755" s="16">
        <v>5500000</v>
      </c>
      <c r="Q2755" s="17" t="str">
        <f>IF(AND(Table4[[#This Row],[Age]]&lt;=28,Table4[[#This Row],[Prefered foot]]="left",Table4[[#This Row],[Value]]&lt;10000000),"candidate","rejected")</f>
        <v>rejected</v>
      </c>
      <c r="R2755" s="17" t="str">
        <f>IF(OR(Table4[[#This Row],[Age]]&lt;=21,Table4[[#This Row],[Rating]]&gt;=85,Table4[[#This Row],[Height (cm)]]&gt;=187),"minimum","")</f>
        <v>minimum</v>
      </c>
    </row>
    <row r="2756" spans="10:18" x14ac:dyDescent="0.25">
      <c r="J2756" t="s">
        <v>2455</v>
      </c>
      <c r="K2756">
        <v>28</v>
      </c>
      <c r="L2756">
        <v>70</v>
      </c>
      <c r="M2756">
        <v>183</v>
      </c>
      <c r="N2756">
        <v>79</v>
      </c>
      <c r="O2756" t="s">
        <v>2816</v>
      </c>
      <c r="P2756" s="16">
        <v>1600000</v>
      </c>
      <c r="Q2756" s="17" t="str">
        <f>IF(AND(Table4[[#This Row],[Age]]&lt;=28,Table4[[#This Row],[Prefered foot]]="left",Table4[[#This Row],[Value]]&lt;10000000),"candidate","rejected")</f>
        <v>rejected</v>
      </c>
      <c r="R2756" s="17" t="str">
        <f>IF(OR(Table4[[#This Row],[Age]]&lt;=21,Table4[[#This Row],[Rating]]&gt;=85,Table4[[#This Row],[Height (cm)]]&gt;=187),"minimum","")</f>
        <v/>
      </c>
    </row>
    <row r="2757" spans="10:18" x14ac:dyDescent="0.25">
      <c r="J2757" t="s">
        <v>1790</v>
      </c>
      <c r="K2757">
        <v>26</v>
      </c>
      <c r="L2757">
        <v>76</v>
      </c>
      <c r="M2757">
        <v>187</v>
      </c>
      <c r="N2757">
        <v>79</v>
      </c>
      <c r="O2757" t="s">
        <v>2816</v>
      </c>
      <c r="P2757" s="16">
        <v>9000000</v>
      </c>
      <c r="Q2757" s="17" t="str">
        <f>IF(AND(Table4[[#This Row],[Age]]&lt;=28,Table4[[#This Row],[Prefered foot]]="left",Table4[[#This Row],[Value]]&lt;10000000),"candidate","rejected")</f>
        <v>rejected</v>
      </c>
      <c r="R2757" s="17" t="str">
        <f>IF(OR(Table4[[#This Row],[Age]]&lt;=21,Table4[[#This Row],[Rating]]&gt;=85,Table4[[#This Row],[Height (cm)]]&gt;=187),"minimum","")</f>
        <v>minimum</v>
      </c>
    </row>
    <row r="2758" spans="10:18" x14ac:dyDescent="0.25">
      <c r="J2758" t="s">
        <v>2352</v>
      </c>
      <c r="K2758">
        <v>28</v>
      </c>
      <c r="L2758">
        <v>66</v>
      </c>
      <c r="M2758">
        <v>184</v>
      </c>
      <c r="N2758">
        <v>76</v>
      </c>
      <c r="O2758" t="s">
        <v>2816</v>
      </c>
      <c r="P2758" s="16">
        <v>750000</v>
      </c>
      <c r="Q2758" s="17" t="str">
        <f>IF(AND(Table4[[#This Row],[Age]]&lt;=28,Table4[[#This Row],[Prefered foot]]="left",Table4[[#This Row],[Value]]&lt;10000000),"candidate","rejected")</f>
        <v>rejected</v>
      </c>
      <c r="R2758" s="17" t="str">
        <f>IF(OR(Table4[[#This Row],[Age]]&lt;=21,Table4[[#This Row],[Rating]]&gt;=85,Table4[[#This Row],[Height (cm)]]&gt;=187),"minimum","")</f>
        <v/>
      </c>
    </row>
    <row r="2759" spans="10:18" x14ac:dyDescent="0.25">
      <c r="J2759" t="s">
        <v>2353</v>
      </c>
      <c r="K2759">
        <v>29</v>
      </c>
      <c r="L2759">
        <v>75</v>
      </c>
      <c r="M2759">
        <v>183</v>
      </c>
      <c r="N2759">
        <v>80</v>
      </c>
      <c r="O2759" t="s">
        <v>2816</v>
      </c>
      <c r="P2759" s="16">
        <v>4800000</v>
      </c>
      <c r="Q2759" s="17" t="str">
        <f>IF(AND(Table4[[#This Row],[Age]]&lt;=28,Table4[[#This Row],[Prefered foot]]="left",Table4[[#This Row],[Value]]&lt;10000000),"candidate","rejected")</f>
        <v>rejected</v>
      </c>
      <c r="R2759" s="17" t="str">
        <f>IF(OR(Table4[[#This Row],[Age]]&lt;=21,Table4[[#This Row],[Rating]]&gt;=85,Table4[[#This Row],[Height (cm)]]&gt;=187),"minimum","")</f>
        <v/>
      </c>
    </row>
    <row r="2760" spans="10:18" x14ac:dyDescent="0.25">
      <c r="J2760" t="s">
        <v>2354</v>
      </c>
      <c r="K2760">
        <v>31</v>
      </c>
      <c r="L2760">
        <v>69</v>
      </c>
      <c r="M2760">
        <v>188</v>
      </c>
      <c r="N2760">
        <v>80</v>
      </c>
      <c r="O2760" t="s">
        <v>2816</v>
      </c>
      <c r="P2760" s="16">
        <v>1200000</v>
      </c>
      <c r="Q2760" s="17" t="str">
        <f>IF(AND(Table4[[#This Row],[Age]]&lt;=28,Table4[[#This Row],[Prefered foot]]="left",Table4[[#This Row],[Value]]&lt;10000000),"candidate","rejected")</f>
        <v>rejected</v>
      </c>
      <c r="R2760" s="17" t="str">
        <f>IF(OR(Table4[[#This Row],[Age]]&lt;=21,Table4[[#This Row],[Rating]]&gt;=85,Table4[[#This Row],[Height (cm)]]&gt;=187),"minimum","")</f>
        <v>minimum</v>
      </c>
    </row>
    <row r="2761" spans="10:18" x14ac:dyDescent="0.25">
      <c r="J2761" t="s">
        <v>1800</v>
      </c>
      <c r="K2761">
        <v>30</v>
      </c>
      <c r="L2761">
        <v>81</v>
      </c>
      <c r="M2761">
        <v>179</v>
      </c>
      <c r="N2761">
        <v>73</v>
      </c>
      <c r="O2761" t="s">
        <v>2816</v>
      </c>
      <c r="P2761" s="16">
        <v>25000000</v>
      </c>
      <c r="Q2761" s="17" t="str">
        <f>IF(AND(Table4[[#This Row],[Age]]&lt;=28,Table4[[#This Row],[Prefered foot]]="left",Table4[[#This Row],[Value]]&lt;10000000),"candidate","rejected")</f>
        <v>rejected</v>
      </c>
      <c r="R2761" s="17" t="str">
        <f>IF(OR(Table4[[#This Row],[Age]]&lt;=21,Table4[[#This Row],[Rating]]&gt;=85,Table4[[#This Row],[Height (cm)]]&gt;=187),"minimum","")</f>
        <v/>
      </c>
    </row>
    <row r="2762" spans="10:18" x14ac:dyDescent="0.25">
      <c r="J2762" t="s">
        <v>1838</v>
      </c>
      <c r="K2762">
        <v>34</v>
      </c>
      <c r="L2762">
        <v>77</v>
      </c>
      <c r="M2762">
        <v>186</v>
      </c>
      <c r="N2762">
        <v>80</v>
      </c>
      <c r="O2762" t="s">
        <v>2816</v>
      </c>
      <c r="P2762" s="16">
        <v>4900000</v>
      </c>
      <c r="Q2762" s="17" t="str">
        <f>IF(AND(Table4[[#This Row],[Age]]&lt;=28,Table4[[#This Row],[Prefered foot]]="left",Table4[[#This Row],[Value]]&lt;10000000),"candidate","rejected")</f>
        <v>rejected</v>
      </c>
      <c r="R2762" s="17" t="str">
        <f>IF(OR(Table4[[#This Row],[Age]]&lt;=21,Table4[[#This Row],[Rating]]&gt;=85,Table4[[#This Row],[Height (cm)]]&gt;=187),"minimum","")</f>
        <v/>
      </c>
    </row>
    <row r="2763" spans="10:18" x14ac:dyDescent="0.25">
      <c r="J2763" t="s">
        <v>2456</v>
      </c>
      <c r="K2763">
        <v>34</v>
      </c>
      <c r="L2763">
        <v>78</v>
      </c>
      <c r="M2763">
        <v>190</v>
      </c>
      <c r="N2763">
        <v>85</v>
      </c>
      <c r="O2763" t="s">
        <v>2816</v>
      </c>
      <c r="P2763" s="16">
        <v>7000000</v>
      </c>
      <c r="Q2763" s="17" t="str">
        <f>IF(AND(Table4[[#This Row],[Age]]&lt;=28,Table4[[#This Row],[Prefered foot]]="left",Table4[[#This Row],[Value]]&lt;10000000),"candidate","rejected")</f>
        <v>rejected</v>
      </c>
      <c r="R2763" s="17" t="str">
        <f>IF(OR(Table4[[#This Row],[Age]]&lt;=21,Table4[[#This Row],[Rating]]&gt;=85,Table4[[#This Row],[Height (cm)]]&gt;=187),"minimum","")</f>
        <v>minimum</v>
      </c>
    </row>
    <row r="2764" spans="10:18" x14ac:dyDescent="0.25">
      <c r="J2764" t="s">
        <v>1249</v>
      </c>
      <c r="K2764">
        <v>36</v>
      </c>
      <c r="L2764">
        <v>77</v>
      </c>
      <c r="M2764">
        <v>180</v>
      </c>
      <c r="N2764">
        <v>75</v>
      </c>
      <c r="O2764" t="s">
        <v>2816</v>
      </c>
      <c r="P2764" s="16">
        <v>3300000</v>
      </c>
      <c r="Q2764" s="17" t="str">
        <f>IF(AND(Table4[[#This Row],[Age]]&lt;=28,Table4[[#This Row],[Prefered foot]]="left",Table4[[#This Row],[Value]]&lt;10000000),"candidate","rejected")</f>
        <v>rejected</v>
      </c>
      <c r="R2764" s="17" t="str">
        <f>IF(OR(Table4[[#This Row],[Age]]&lt;=21,Table4[[#This Row],[Rating]]&gt;=85,Table4[[#This Row],[Height (cm)]]&gt;=187),"minimum","")</f>
        <v/>
      </c>
    </row>
    <row r="2765" spans="10:18" x14ac:dyDescent="0.25">
      <c r="J2765" t="s">
        <v>2457</v>
      </c>
      <c r="K2765">
        <v>34</v>
      </c>
      <c r="L2765">
        <v>74</v>
      </c>
      <c r="M2765">
        <v>195</v>
      </c>
      <c r="N2765">
        <v>81</v>
      </c>
      <c r="O2765" t="s">
        <v>2816</v>
      </c>
      <c r="P2765" s="16">
        <v>1400000</v>
      </c>
      <c r="Q2765" s="17" t="str">
        <f>IF(AND(Table4[[#This Row],[Age]]&lt;=28,Table4[[#This Row],[Prefered foot]]="left",Table4[[#This Row],[Value]]&lt;10000000),"candidate","rejected")</f>
        <v>rejected</v>
      </c>
      <c r="R2765" s="17" t="str">
        <f>IF(OR(Table4[[#This Row],[Age]]&lt;=21,Table4[[#This Row],[Rating]]&gt;=85,Table4[[#This Row],[Height (cm)]]&gt;=187),"minimum","")</f>
        <v>minimum</v>
      </c>
    </row>
    <row r="2766" spans="10:18" x14ac:dyDescent="0.25">
      <c r="J2766" t="s">
        <v>2458</v>
      </c>
      <c r="K2766">
        <v>37</v>
      </c>
      <c r="L2766">
        <v>80</v>
      </c>
      <c r="M2766">
        <v>190</v>
      </c>
      <c r="N2766">
        <v>74</v>
      </c>
      <c r="O2766" t="s">
        <v>2816</v>
      </c>
      <c r="P2766" s="16">
        <v>2300000</v>
      </c>
      <c r="Q2766" s="17" t="str">
        <f>IF(AND(Table4[[#This Row],[Age]]&lt;=28,Table4[[#This Row],[Prefered foot]]="left",Table4[[#This Row],[Value]]&lt;10000000),"candidate","rejected")</f>
        <v>rejected</v>
      </c>
      <c r="R2766" s="17" t="str">
        <f>IF(OR(Table4[[#This Row],[Age]]&lt;=21,Table4[[#This Row],[Rating]]&gt;=85,Table4[[#This Row],[Height (cm)]]&gt;=187),"minimum","")</f>
        <v>minimum</v>
      </c>
    </row>
    <row r="2767" spans="10:18" x14ac:dyDescent="0.25">
      <c r="J2767" t="s">
        <v>2459</v>
      </c>
      <c r="K2767">
        <v>35</v>
      </c>
      <c r="L2767">
        <v>65</v>
      </c>
      <c r="M2767">
        <v>183</v>
      </c>
      <c r="N2767">
        <v>90</v>
      </c>
      <c r="O2767" t="s">
        <v>2816</v>
      </c>
      <c r="P2767" s="16">
        <v>300000</v>
      </c>
      <c r="Q2767" s="17" t="str">
        <f>IF(AND(Table4[[#This Row],[Age]]&lt;=28,Table4[[#This Row],[Prefered foot]]="left",Table4[[#This Row],[Value]]&lt;10000000),"candidate","rejected")</f>
        <v>rejected</v>
      </c>
      <c r="R2767" s="17" t="str">
        <f>IF(OR(Table4[[#This Row],[Age]]&lt;=21,Table4[[#This Row],[Rating]]&gt;=85,Table4[[#This Row],[Height (cm)]]&gt;=187),"minimum","")</f>
        <v/>
      </c>
    </row>
    <row r="2768" spans="10:18" x14ac:dyDescent="0.25">
      <c r="J2768" t="s">
        <v>2460</v>
      </c>
      <c r="K2768">
        <v>33</v>
      </c>
      <c r="L2768">
        <v>69</v>
      </c>
      <c r="M2768">
        <v>185</v>
      </c>
      <c r="N2768">
        <v>88</v>
      </c>
      <c r="O2768" t="s">
        <v>2817</v>
      </c>
      <c r="P2768" s="16">
        <v>675000</v>
      </c>
      <c r="Q2768" s="17" t="str">
        <f>IF(AND(Table4[[#This Row],[Age]]&lt;=28,Table4[[#This Row],[Prefered foot]]="left",Table4[[#This Row],[Value]]&lt;10000000),"candidate","rejected")</f>
        <v>rejected</v>
      </c>
      <c r="R2768" s="17" t="str">
        <f>IF(OR(Table4[[#This Row],[Age]]&lt;=21,Table4[[#This Row],[Rating]]&gt;=85,Table4[[#This Row],[Height (cm)]]&gt;=187),"minimum","")</f>
        <v/>
      </c>
    </row>
    <row r="2769" spans="10:18" x14ac:dyDescent="0.25">
      <c r="J2769" t="s">
        <v>2461</v>
      </c>
      <c r="K2769">
        <v>32</v>
      </c>
      <c r="L2769">
        <v>65</v>
      </c>
      <c r="M2769">
        <v>188</v>
      </c>
      <c r="N2769">
        <v>78</v>
      </c>
      <c r="O2769" t="s">
        <v>2816</v>
      </c>
      <c r="P2769" s="16">
        <v>475000</v>
      </c>
      <c r="Q2769" s="17" t="str">
        <f>IF(AND(Table4[[#This Row],[Age]]&lt;=28,Table4[[#This Row],[Prefered foot]]="left",Table4[[#This Row],[Value]]&lt;10000000),"candidate","rejected")</f>
        <v>rejected</v>
      </c>
      <c r="R2769" s="17" t="str">
        <f>IF(OR(Table4[[#This Row],[Age]]&lt;=21,Table4[[#This Row],[Rating]]&gt;=85,Table4[[#This Row],[Height (cm)]]&gt;=187),"minimum","")</f>
        <v>minimum</v>
      </c>
    </row>
    <row r="2770" spans="10:18" x14ac:dyDescent="0.25">
      <c r="J2770" t="s">
        <v>2462</v>
      </c>
      <c r="K2770">
        <v>35</v>
      </c>
      <c r="L2770">
        <v>72</v>
      </c>
      <c r="M2770">
        <v>192</v>
      </c>
      <c r="N2770">
        <v>87</v>
      </c>
      <c r="O2770" t="s">
        <v>2816</v>
      </c>
      <c r="P2770" s="16">
        <v>1000000</v>
      </c>
      <c r="Q2770" s="17" t="str">
        <f>IF(AND(Table4[[#This Row],[Age]]&lt;=28,Table4[[#This Row],[Prefered foot]]="left",Table4[[#This Row],[Value]]&lt;10000000),"candidate","rejected")</f>
        <v>rejected</v>
      </c>
      <c r="R2770" s="17" t="str">
        <f>IF(OR(Table4[[#This Row],[Age]]&lt;=21,Table4[[#This Row],[Rating]]&gt;=85,Table4[[#This Row],[Height (cm)]]&gt;=187),"minimum","")</f>
        <v>minimum</v>
      </c>
    </row>
    <row r="2771" spans="10:18" x14ac:dyDescent="0.25">
      <c r="J2771" t="s">
        <v>2463</v>
      </c>
      <c r="K2771">
        <v>34</v>
      </c>
      <c r="L2771">
        <v>74</v>
      </c>
      <c r="M2771">
        <v>190</v>
      </c>
      <c r="N2771">
        <v>94</v>
      </c>
      <c r="O2771" t="s">
        <v>2816</v>
      </c>
      <c r="P2771" s="16">
        <v>1400000</v>
      </c>
      <c r="Q2771" s="17" t="str">
        <f>IF(AND(Table4[[#This Row],[Age]]&lt;=28,Table4[[#This Row],[Prefered foot]]="left",Table4[[#This Row],[Value]]&lt;10000000),"candidate","rejected")</f>
        <v>rejected</v>
      </c>
      <c r="R2771" s="17" t="str">
        <f>IF(OR(Table4[[#This Row],[Age]]&lt;=21,Table4[[#This Row],[Rating]]&gt;=85,Table4[[#This Row],[Height (cm)]]&gt;=187),"minimum","")</f>
        <v>minimum</v>
      </c>
    </row>
    <row r="2772" spans="10:18" x14ac:dyDescent="0.25">
      <c r="J2772" t="s">
        <v>2464</v>
      </c>
      <c r="K2772">
        <v>35</v>
      </c>
      <c r="L2772">
        <v>82</v>
      </c>
      <c r="M2772">
        <v>183</v>
      </c>
      <c r="N2772">
        <v>76</v>
      </c>
      <c r="O2772" t="s">
        <v>2816</v>
      </c>
      <c r="P2772" s="16">
        <v>8500000</v>
      </c>
      <c r="Q2772" s="17" t="str">
        <f>IF(AND(Table4[[#This Row],[Age]]&lt;=28,Table4[[#This Row],[Prefered foot]]="left",Table4[[#This Row],[Value]]&lt;10000000),"candidate","rejected")</f>
        <v>rejected</v>
      </c>
      <c r="R2772" s="17" t="str">
        <f>IF(OR(Table4[[#This Row],[Age]]&lt;=21,Table4[[#This Row],[Rating]]&gt;=85,Table4[[#This Row],[Height (cm)]]&gt;=187),"minimum","")</f>
        <v/>
      </c>
    </row>
    <row r="2773" spans="10:18" x14ac:dyDescent="0.25">
      <c r="J2773" t="s">
        <v>2465</v>
      </c>
      <c r="K2773">
        <v>33</v>
      </c>
      <c r="L2773">
        <v>79</v>
      </c>
      <c r="M2773">
        <v>178</v>
      </c>
      <c r="N2773">
        <v>77</v>
      </c>
      <c r="O2773" t="s">
        <v>2816</v>
      </c>
      <c r="P2773" s="16">
        <v>8500000</v>
      </c>
      <c r="Q2773" s="17" t="str">
        <f>IF(AND(Table4[[#This Row],[Age]]&lt;=28,Table4[[#This Row],[Prefered foot]]="left",Table4[[#This Row],[Value]]&lt;10000000),"candidate","rejected")</f>
        <v>rejected</v>
      </c>
      <c r="R2773" s="17" t="str">
        <f>IF(OR(Table4[[#This Row],[Age]]&lt;=21,Table4[[#This Row],[Rating]]&gt;=85,Table4[[#This Row],[Height (cm)]]&gt;=187),"minimum","")</f>
        <v/>
      </c>
    </row>
    <row r="2774" spans="10:18" x14ac:dyDescent="0.25">
      <c r="J2774" t="s">
        <v>2466</v>
      </c>
      <c r="K2774">
        <v>33</v>
      </c>
      <c r="L2774">
        <v>82</v>
      </c>
      <c r="M2774">
        <v>191</v>
      </c>
      <c r="N2774">
        <v>86</v>
      </c>
      <c r="O2774" t="s">
        <v>2816</v>
      </c>
      <c r="P2774" s="16">
        <v>10000000</v>
      </c>
      <c r="Q2774" s="17" t="str">
        <f>IF(AND(Table4[[#This Row],[Age]]&lt;=28,Table4[[#This Row],[Prefered foot]]="left",Table4[[#This Row],[Value]]&lt;10000000),"candidate","rejected")</f>
        <v>rejected</v>
      </c>
      <c r="R2774" s="17" t="str">
        <f>IF(OR(Table4[[#This Row],[Age]]&lt;=21,Table4[[#This Row],[Rating]]&gt;=85,Table4[[#This Row],[Height (cm)]]&gt;=187),"minimum","")</f>
        <v>minimum</v>
      </c>
    </row>
    <row r="2775" spans="10:18" x14ac:dyDescent="0.25">
      <c r="J2775" t="s">
        <v>2467</v>
      </c>
      <c r="K2775">
        <v>31</v>
      </c>
      <c r="L2775">
        <v>75</v>
      </c>
      <c r="M2775">
        <v>184</v>
      </c>
      <c r="N2775">
        <v>82</v>
      </c>
      <c r="O2775" t="s">
        <v>2816</v>
      </c>
      <c r="P2775" s="16">
        <v>4800000</v>
      </c>
      <c r="Q2775" s="17" t="str">
        <f>IF(AND(Table4[[#This Row],[Age]]&lt;=28,Table4[[#This Row],[Prefered foot]]="left",Table4[[#This Row],[Value]]&lt;10000000),"candidate","rejected")</f>
        <v>rejected</v>
      </c>
      <c r="R2775" s="17" t="str">
        <f>IF(OR(Table4[[#This Row],[Age]]&lt;=21,Table4[[#This Row],[Rating]]&gt;=85,Table4[[#This Row],[Height (cm)]]&gt;=187),"minimum","")</f>
        <v/>
      </c>
    </row>
    <row r="2776" spans="10:18" x14ac:dyDescent="0.25">
      <c r="J2776" t="s">
        <v>1843</v>
      </c>
      <c r="K2776">
        <v>33</v>
      </c>
      <c r="L2776">
        <v>86</v>
      </c>
      <c r="M2776">
        <v>196</v>
      </c>
      <c r="N2776">
        <v>90</v>
      </c>
      <c r="O2776" t="s">
        <v>2816</v>
      </c>
      <c r="P2776" s="16">
        <v>22000000</v>
      </c>
      <c r="Q2776" s="17" t="str">
        <f>IF(AND(Table4[[#This Row],[Age]]&lt;=28,Table4[[#This Row],[Prefered foot]]="left",Table4[[#This Row],[Value]]&lt;10000000),"candidate","rejected")</f>
        <v>rejected</v>
      </c>
      <c r="R2776" s="17" t="str">
        <f>IF(OR(Table4[[#This Row],[Age]]&lt;=21,Table4[[#This Row],[Rating]]&gt;=85,Table4[[#This Row],[Height (cm)]]&gt;=187),"minimum","")</f>
        <v>minimum</v>
      </c>
    </row>
    <row r="2777" spans="10:18" x14ac:dyDescent="0.25">
      <c r="J2777" t="s">
        <v>2468</v>
      </c>
      <c r="K2777">
        <v>31</v>
      </c>
      <c r="L2777">
        <v>71</v>
      </c>
      <c r="M2777">
        <v>185</v>
      </c>
      <c r="N2777">
        <v>72</v>
      </c>
      <c r="O2777" t="s">
        <v>2816</v>
      </c>
      <c r="P2777" s="16">
        <v>1400000</v>
      </c>
      <c r="Q2777" s="17" t="str">
        <f>IF(AND(Table4[[#This Row],[Age]]&lt;=28,Table4[[#This Row],[Prefered foot]]="left",Table4[[#This Row],[Value]]&lt;10000000),"candidate","rejected")</f>
        <v>rejected</v>
      </c>
      <c r="R2777" s="17" t="str">
        <f>IF(OR(Table4[[#This Row],[Age]]&lt;=21,Table4[[#This Row],[Rating]]&gt;=85,Table4[[#This Row],[Height (cm)]]&gt;=187),"minimum","")</f>
        <v/>
      </c>
    </row>
    <row r="2778" spans="10:18" x14ac:dyDescent="0.25">
      <c r="J2778" t="s">
        <v>2469</v>
      </c>
      <c r="K2778">
        <v>32</v>
      </c>
      <c r="L2778">
        <v>70</v>
      </c>
      <c r="M2778">
        <v>194</v>
      </c>
      <c r="N2778">
        <v>94</v>
      </c>
      <c r="O2778" t="s">
        <v>2816</v>
      </c>
      <c r="P2778" s="16">
        <v>1000000</v>
      </c>
      <c r="Q2778" s="17" t="str">
        <f>IF(AND(Table4[[#This Row],[Age]]&lt;=28,Table4[[#This Row],[Prefered foot]]="left",Table4[[#This Row],[Value]]&lt;10000000),"candidate","rejected")</f>
        <v>rejected</v>
      </c>
      <c r="R2778" s="17" t="str">
        <f>IF(OR(Table4[[#This Row],[Age]]&lt;=21,Table4[[#This Row],[Rating]]&gt;=85,Table4[[#This Row],[Height (cm)]]&gt;=187),"minimum","")</f>
        <v>minimum</v>
      </c>
    </row>
    <row r="2779" spans="10:18" x14ac:dyDescent="0.25">
      <c r="J2779" t="s">
        <v>2470</v>
      </c>
      <c r="K2779">
        <v>33</v>
      </c>
      <c r="L2779">
        <v>73</v>
      </c>
      <c r="M2779">
        <v>188</v>
      </c>
      <c r="N2779">
        <v>83</v>
      </c>
      <c r="O2779" t="s">
        <v>2816</v>
      </c>
      <c r="P2779" s="16">
        <v>1600000</v>
      </c>
      <c r="Q2779" s="17" t="str">
        <f>IF(AND(Table4[[#This Row],[Age]]&lt;=28,Table4[[#This Row],[Prefered foot]]="left",Table4[[#This Row],[Value]]&lt;10000000),"candidate","rejected")</f>
        <v>rejected</v>
      </c>
      <c r="R2779" s="17" t="str">
        <f>IF(OR(Table4[[#This Row],[Age]]&lt;=21,Table4[[#This Row],[Rating]]&gt;=85,Table4[[#This Row],[Height (cm)]]&gt;=187),"minimum","")</f>
        <v>minimum</v>
      </c>
    </row>
    <row r="2780" spans="10:18" x14ac:dyDescent="0.25">
      <c r="J2780" t="s">
        <v>2471</v>
      </c>
      <c r="K2780">
        <v>33</v>
      </c>
      <c r="L2780">
        <v>71</v>
      </c>
      <c r="M2780">
        <v>172</v>
      </c>
      <c r="N2780">
        <v>76</v>
      </c>
      <c r="O2780" t="s">
        <v>2817</v>
      </c>
      <c r="P2780" s="16">
        <v>1200000</v>
      </c>
      <c r="Q2780" s="17" t="str">
        <f>IF(AND(Table4[[#This Row],[Age]]&lt;=28,Table4[[#This Row],[Prefered foot]]="left",Table4[[#This Row],[Value]]&lt;10000000),"candidate","rejected")</f>
        <v>rejected</v>
      </c>
      <c r="R2780" s="17" t="str">
        <f>IF(OR(Table4[[#This Row],[Age]]&lt;=21,Table4[[#This Row],[Rating]]&gt;=85,Table4[[#This Row],[Height (cm)]]&gt;=187),"minimum","")</f>
        <v/>
      </c>
    </row>
    <row r="2781" spans="10:18" x14ac:dyDescent="0.25">
      <c r="J2781" t="s">
        <v>1844</v>
      </c>
      <c r="K2781">
        <v>32</v>
      </c>
      <c r="L2781">
        <v>79</v>
      </c>
      <c r="M2781">
        <v>185</v>
      </c>
      <c r="N2781">
        <v>75</v>
      </c>
      <c r="O2781" t="s">
        <v>2816</v>
      </c>
      <c r="P2781" s="16">
        <v>11500000</v>
      </c>
      <c r="Q2781" s="17" t="str">
        <f>IF(AND(Table4[[#This Row],[Age]]&lt;=28,Table4[[#This Row],[Prefered foot]]="left",Table4[[#This Row],[Value]]&lt;10000000),"candidate","rejected")</f>
        <v>rejected</v>
      </c>
      <c r="R2781" s="17" t="str">
        <f>IF(OR(Table4[[#This Row],[Age]]&lt;=21,Table4[[#This Row],[Rating]]&gt;=85,Table4[[#This Row],[Height (cm)]]&gt;=187),"minimum","")</f>
        <v/>
      </c>
    </row>
    <row r="2782" spans="10:18" x14ac:dyDescent="0.25">
      <c r="J2782" t="s">
        <v>2472</v>
      </c>
      <c r="K2782">
        <v>31</v>
      </c>
      <c r="L2782">
        <v>77</v>
      </c>
      <c r="M2782">
        <v>190</v>
      </c>
      <c r="N2782">
        <v>75</v>
      </c>
      <c r="O2782" t="s">
        <v>2817</v>
      </c>
      <c r="P2782" s="16">
        <v>9000000</v>
      </c>
      <c r="Q2782" s="17" t="str">
        <f>IF(AND(Table4[[#This Row],[Age]]&lt;=28,Table4[[#This Row],[Prefered foot]]="left",Table4[[#This Row],[Value]]&lt;10000000),"candidate","rejected")</f>
        <v>rejected</v>
      </c>
      <c r="R2782" s="17" t="str">
        <f>IF(OR(Table4[[#This Row],[Age]]&lt;=21,Table4[[#This Row],[Rating]]&gt;=85,Table4[[#This Row],[Height (cm)]]&gt;=187),"minimum","")</f>
        <v>minimum</v>
      </c>
    </row>
    <row r="2783" spans="10:18" x14ac:dyDescent="0.25">
      <c r="J2783" t="s">
        <v>2473</v>
      </c>
      <c r="K2783">
        <v>30</v>
      </c>
      <c r="L2783">
        <v>75</v>
      </c>
      <c r="M2783">
        <v>190</v>
      </c>
      <c r="N2783">
        <v>78</v>
      </c>
      <c r="O2783" t="s">
        <v>2816</v>
      </c>
      <c r="P2783" s="16">
        <v>3700000</v>
      </c>
      <c r="Q2783" s="17" t="str">
        <f>IF(AND(Table4[[#This Row],[Age]]&lt;=28,Table4[[#This Row],[Prefered foot]]="left",Table4[[#This Row],[Value]]&lt;10000000),"candidate","rejected")</f>
        <v>rejected</v>
      </c>
      <c r="R2783" s="17" t="str">
        <f>IF(OR(Table4[[#This Row],[Age]]&lt;=21,Table4[[#This Row],[Rating]]&gt;=85,Table4[[#This Row],[Height (cm)]]&gt;=187),"minimum","")</f>
        <v>minimum</v>
      </c>
    </row>
    <row r="2784" spans="10:18" x14ac:dyDescent="0.25">
      <c r="J2784" t="s">
        <v>2474</v>
      </c>
      <c r="K2784">
        <v>31</v>
      </c>
      <c r="L2784">
        <v>71</v>
      </c>
      <c r="M2784">
        <v>179</v>
      </c>
      <c r="N2784">
        <v>81</v>
      </c>
      <c r="O2784" t="s">
        <v>2816</v>
      </c>
      <c r="P2784" s="16">
        <v>2100000</v>
      </c>
      <c r="Q2784" s="17" t="str">
        <f>IF(AND(Table4[[#This Row],[Age]]&lt;=28,Table4[[#This Row],[Prefered foot]]="left",Table4[[#This Row],[Value]]&lt;10000000),"candidate","rejected")</f>
        <v>rejected</v>
      </c>
      <c r="R2784" s="17" t="str">
        <f>IF(OR(Table4[[#This Row],[Age]]&lt;=21,Table4[[#This Row],[Rating]]&gt;=85,Table4[[#This Row],[Height (cm)]]&gt;=187),"minimum","")</f>
        <v/>
      </c>
    </row>
    <row r="2785" spans="10:18" x14ac:dyDescent="0.25">
      <c r="J2785" t="s">
        <v>1026</v>
      </c>
      <c r="K2785">
        <v>32</v>
      </c>
      <c r="L2785">
        <v>83</v>
      </c>
      <c r="M2785">
        <v>189</v>
      </c>
      <c r="N2785">
        <v>84</v>
      </c>
      <c r="O2785" t="s">
        <v>2816</v>
      </c>
      <c r="P2785" s="16">
        <v>18000000</v>
      </c>
      <c r="Q2785" s="17" t="str">
        <f>IF(AND(Table4[[#This Row],[Age]]&lt;=28,Table4[[#This Row],[Prefered foot]]="left",Table4[[#This Row],[Value]]&lt;10000000),"candidate","rejected")</f>
        <v>rejected</v>
      </c>
      <c r="R2785" s="17" t="str">
        <f>IF(OR(Table4[[#This Row],[Age]]&lt;=21,Table4[[#This Row],[Rating]]&gt;=85,Table4[[#This Row],[Height (cm)]]&gt;=187),"minimum","")</f>
        <v>minimum</v>
      </c>
    </row>
    <row r="2786" spans="10:18" x14ac:dyDescent="0.25">
      <c r="J2786" t="s">
        <v>2475</v>
      </c>
      <c r="K2786">
        <v>33</v>
      </c>
      <c r="L2786">
        <v>75</v>
      </c>
      <c r="M2786">
        <v>175</v>
      </c>
      <c r="N2786">
        <v>72</v>
      </c>
      <c r="O2786" t="s">
        <v>2816</v>
      </c>
      <c r="P2786" s="16">
        <v>3600000</v>
      </c>
      <c r="Q2786" s="17" t="str">
        <f>IF(AND(Table4[[#This Row],[Age]]&lt;=28,Table4[[#This Row],[Prefered foot]]="left",Table4[[#This Row],[Value]]&lt;10000000),"candidate","rejected")</f>
        <v>rejected</v>
      </c>
      <c r="R2786" s="17" t="str">
        <f>IF(OR(Table4[[#This Row],[Age]]&lt;=21,Table4[[#This Row],[Rating]]&gt;=85,Table4[[#This Row],[Height (cm)]]&gt;=187),"minimum","")</f>
        <v/>
      </c>
    </row>
    <row r="2787" spans="10:18" x14ac:dyDescent="0.25">
      <c r="J2787" t="s">
        <v>2476</v>
      </c>
      <c r="K2787">
        <v>32</v>
      </c>
      <c r="L2787">
        <v>77</v>
      </c>
      <c r="M2787">
        <v>187</v>
      </c>
      <c r="N2787">
        <v>85</v>
      </c>
      <c r="O2787" t="s">
        <v>2816</v>
      </c>
      <c r="P2787" s="16">
        <v>5000000</v>
      </c>
      <c r="Q2787" s="17" t="str">
        <f>IF(AND(Table4[[#This Row],[Age]]&lt;=28,Table4[[#This Row],[Prefered foot]]="left",Table4[[#This Row],[Value]]&lt;10000000),"candidate","rejected")</f>
        <v>rejected</v>
      </c>
      <c r="R2787" s="17" t="str">
        <f>IF(OR(Table4[[#This Row],[Age]]&lt;=21,Table4[[#This Row],[Rating]]&gt;=85,Table4[[#This Row],[Height (cm)]]&gt;=187),"minimum","")</f>
        <v>minimum</v>
      </c>
    </row>
    <row r="2788" spans="10:18" x14ac:dyDescent="0.25">
      <c r="J2788" t="s">
        <v>1845</v>
      </c>
      <c r="K2788">
        <v>34</v>
      </c>
      <c r="L2788">
        <v>70</v>
      </c>
      <c r="M2788">
        <v>185</v>
      </c>
      <c r="N2788">
        <v>84</v>
      </c>
      <c r="O2788" t="s">
        <v>2816</v>
      </c>
      <c r="P2788" s="16">
        <v>750000</v>
      </c>
      <c r="Q2788" s="17" t="str">
        <f>IF(AND(Table4[[#This Row],[Age]]&lt;=28,Table4[[#This Row],[Prefered foot]]="left",Table4[[#This Row],[Value]]&lt;10000000),"candidate","rejected")</f>
        <v>rejected</v>
      </c>
      <c r="R2788" s="17" t="str">
        <f>IF(OR(Table4[[#This Row],[Age]]&lt;=21,Table4[[#This Row],[Rating]]&gt;=85,Table4[[#This Row],[Height (cm)]]&gt;=187),"minimum","")</f>
        <v/>
      </c>
    </row>
    <row r="2789" spans="10:18" x14ac:dyDescent="0.25">
      <c r="J2789" t="s">
        <v>2477</v>
      </c>
      <c r="K2789">
        <v>31</v>
      </c>
      <c r="L2789">
        <v>70</v>
      </c>
      <c r="M2789">
        <v>170</v>
      </c>
      <c r="N2789">
        <v>72</v>
      </c>
      <c r="O2789" t="s">
        <v>2817</v>
      </c>
      <c r="P2789" s="16">
        <v>1300000</v>
      </c>
      <c r="Q2789" s="17" t="str">
        <f>IF(AND(Table4[[#This Row],[Age]]&lt;=28,Table4[[#This Row],[Prefered foot]]="left",Table4[[#This Row],[Value]]&lt;10000000),"candidate","rejected")</f>
        <v>rejected</v>
      </c>
      <c r="R2789" s="17" t="str">
        <f>IF(OR(Table4[[#This Row],[Age]]&lt;=21,Table4[[#This Row],[Rating]]&gt;=85,Table4[[#This Row],[Height (cm)]]&gt;=187),"minimum","")</f>
        <v/>
      </c>
    </row>
    <row r="2790" spans="10:18" x14ac:dyDescent="0.25">
      <c r="J2790" t="s">
        <v>2478</v>
      </c>
      <c r="K2790">
        <v>31</v>
      </c>
      <c r="L2790">
        <v>72</v>
      </c>
      <c r="M2790">
        <v>187</v>
      </c>
      <c r="N2790">
        <v>73</v>
      </c>
      <c r="O2790" t="s">
        <v>2817</v>
      </c>
      <c r="P2790" s="16">
        <v>1600000</v>
      </c>
      <c r="Q2790" s="17" t="str">
        <f>IF(AND(Table4[[#This Row],[Age]]&lt;=28,Table4[[#This Row],[Prefered foot]]="left",Table4[[#This Row],[Value]]&lt;10000000),"candidate","rejected")</f>
        <v>rejected</v>
      </c>
      <c r="R2790" s="17" t="str">
        <f>IF(OR(Table4[[#This Row],[Age]]&lt;=21,Table4[[#This Row],[Rating]]&gt;=85,Table4[[#This Row],[Height (cm)]]&gt;=187),"minimum","")</f>
        <v>minimum</v>
      </c>
    </row>
    <row r="2791" spans="10:18" x14ac:dyDescent="0.25">
      <c r="J2791" t="s">
        <v>2479</v>
      </c>
      <c r="K2791">
        <v>33</v>
      </c>
      <c r="L2791">
        <v>84</v>
      </c>
      <c r="M2791">
        <v>194</v>
      </c>
      <c r="N2791">
        <v>81</v>
      </c>
      <c r="O2791" t="s">
        <v>2816</v>
      </c>
      <c r="P2791" s="16">
        <v>20000000</v>
      </c>
      <c r="Q2791" s="17" t="str">
        <f>IF(AND(Table4[[#This Row],[Age]]&lt;=28,Table4[[#This Row],[Prefered foot]]="left",Table4[[#This Row],[Value]]&lt;10000000),"candidate","rejected")</f>
        <v>rejected</v>
      </c>
      <c r="R2791" s="17" t="str">
        <f>IF(OR(Table4[[#This Row],[Age]]&lt;=21,Table4[[#This Row],[Rating]]&gt;=85,Table4[[#This Row],[Height (cm)]]&gt;=187),"minimum","")</f>
        <v>minimum</v>
      </c>
    </row>
    <row r="2792" spans="10:18" x14ac:dyDescent="0.25">
      <c r="J2792" t="s">
        <v>2480</v>
      </c>
      <c r="K2792">
        <v>34</v>
      </c>
      <c r="L2792">
        <v>80</v>
      </c>
      <c r="M2792">
        <v>182</v>
      </c>
      <c r="N2792">
        <v>78</v>
      </c>
      <c r="O2792" t="s">
        <v>2816</v>
      </c>
      <c r="P2792" s="16">
        <v>7500000</v>
      </c>
      <c r="Q2792" s="17" t="str">
        <f>IF(AND(Table4[[#This Row],[Age]]&lt;=28,Table4[[#This Row],[Prefered foot]]="left",Table4[[#This Row],[Value]]&lt;10000000),"candidate","rejected")</f>
        <v>rejected</v>
      </c>
      <c r="R2792" s="17" t="str">
        <f>IF(OR(Table4[[#This Row],[Age]]&lt;=21,Table4[[#This Row],[Rating]]&gt;=85,Table4[[#This Row],[Height (cm)]]&gt;=187),"minimum","")</f>
        <v/>
      </c>
    </row>
    <row r="2793" spans="10:18" x14ac:dyDescent="0.25">
      <c r="J2793" t="s">
        <v>2481</v>
      </c>
      <c r="K2793">
        <v>35</v>
      </c>
      <c r="L2793">
        <v>66</v>
      </c>
      <c r="M2793">
        <v>190</v>
      </c>
      <c r="N2793">
        <v>80</v>
      </c>
      <c r="O2793" t="s">
        <v>2816</v>
      </c>
      <c r="P2793" s="16">
        <v>230000</v>
      </c>
      <c r="Q2793" s="17" t="str">
        <f>IF(AND(Table4[[#This Row],[Age]]&lt;=28,Table4[[#This Row],[Prefered foot]]="left",Table4[[#This Row],[Value]]&lt;10000000),"candidate","rejected")</f>
        <v>rejected</v>
      </c>
      <c r="R2793" s="17" t="str">
        <f>IF(OR(Table4[[#This Row],[Age]]&lt;=21,Table4[[#This Row],[Rating]]&gt;=85,Table4[[#This Row],[Height (cm)]]&gt;=187),"minimum","")</f>
        <v>minimum</v>
      </c>
    </row>
    <row r="2794" spans="10:18" x14ac:dyDescent="0.25">
      <c r="J2794" t="s">
        <v>2482</v>
      </c>
      <c r="K2794">
        <v>33</v>
      </c>
      <c r="L2794">
        <v>78</v>
      </c>
      <c r="M2794">
        <v>180</v>
      </c>
      <c r="N2794">
        <v>82</v>
      </c>
      <c r="O2794" t="s">
        <v>2816</v>
      </c>
      <c r="P2794" s="16">
        <v>9000000</v>
      </c>
      <c r="Q2794" s="17" t="str">
        <f>IF(AND(Table4[[#This Row],[Age]]&lt;=28,Table4[[#This Row],[Prefered foot]]="left",Table4[[#This Row],[Value]]&lt;10000000),"candidate","rejected")</f>
        <v>rejected</v>
      </c>
      <c r="R2794" s="17" t="str">
        <f>IF(OR(Table4[[#This Row],[Age]]&lt;=21,Table4[[#This Row],[Rating]]&gt;=85,Table4[[#This Row],[Height (cm)]]&gt;=187),"minimum","")</f>
        <v/>
      </c>
    </row>
    <row r="2795" spans="10:18" x14ac:dyDescent="0.25">
      <c r="J2795" t="s">
        <v>2483</v>
      </c>
      <c r="K2795">
        <v>38</v>
      </c>
      <c r="L2795">
        <v>67</v>
      </c>
      <c r="M2795">
        <v>169</v>
      </c>
      <c r="N2795">
        <v>69</v>
      </c>
      <c r="O2795" t="s">
        <v>2816</v>
      </c>
      <c r="P2795" s="16">
        <v>350000</v>
      </c>
      <c r="Q2795" s="17" t="str">
        <f>IF(AND(Table4[[#This Row],[Age]]&lt;=28,Table4[[#This Row],[Prefered foot]]="left",Table4[[#This Row],[Value]]&lt;10000000),"candidate","rejected")</f>
        <v>rejected</v>
      </c>
      <c r="R2795" s="17" t="str">
        <f>IF(OR(Table4[[#This Row],[Age]]&lt;=21,Table4[[#This Row],[Rating]]&gt;=85,Table4[[#This Row],[Height (cm)]]&gt;=187),"minimum","")</f>
        <v/>
      </c>
    </row>
    <row r="2796" spans="10:18" x14ac:dyDescent="0.25">
      <c r="J2796" t="s">
        <v>1850</v>
      </c>
      <c r="K2796">
        <v>32</v>
      </c>
      <c r="L2796">
        <v>72</v>
      </c>
      <c r="M2796">
        <v>179</v>
      </c>
      <c r="N2796">
        <v>77</v>
      </c>
      <c r="O2796" t="s">
        <v>2817</v>
      </c>
      <c r="P2796" s="16">
        <v>1900000</v>
      </c>
      <c r="Q2796" s="17" t="str">
        <f>IF(AND(Table4[[#This Row],[Age]]&lt;=28,Table4[[#This Row],[Prefered foot]]="left",Table4[[#This Row],[Value]]&lt;10000000),"candidate","rejected")</f>
        <v>rejected</v>
      </c>
      <c r="R2796" s="17" t="str">
        <f>IF(OR(Table4[[#This Row],[Age]]&lt;=21,Table4[[#This Row],[Rating]]&gt;=85,Table4[[#This Row],[Height (cm)]]&gt;=187),"minimum","")</f>
        <v/>
      </c>
    </row>
    <row r="2797" spans="10:18" x14ac:dyDescent="0.25">
      <c r="J2797" t="s">
        <v>2484</v>
      </c>
      <c r="K2797">
        <v>30</v>
      </c>
      <c r="L2797">
        <v>66</v>
      </c>
      <c r="M2797">
        <v>191</v>
      </c>
      <c r="N2797">
        <v>90</v>
      </c>
      <c r="O2797" t="s">
        <v>2816</v>
      </c>
      <c r="P2797" s="16">
        <v>850000</v>
      </c>
      <c r="Q2797" s="17" t="str">
        <f>IF(AND(Table4[[#This Row],[Age]]&lt;=28,Table4[[#This Row],[Prefered foot]]="left",Table4[[#This Row],[Value]]&lt;10000000),"candidate","rejected")</f>
        <v>rejected</v>
      </c>
      <c r="R2797" s="17" t="str">
        <f>IF(OR(Table4[[#This Row],[Age]]&lt;=21,Table4[[#This Row],[Rating]]&gt;=85,Table4[[#This Row],[Height (cm)]]&gt;=187),"minimum","")</f>
        <v>minimum</v>
      </c>
    </row>
    <row r="2798" spans="10:18" x14ac:dyDescent="0.25">
      <c r="J2798" t="s">
        <v>2485</v>
      </c>
      <c r="K2798">
        <v>33</v>
      </c>
      <c r="L2798">
        <v>70</v>
      </c>
      <c r="M2798">
        <v>185</v>
      </c>
      <c r="N2798">
        <v>89</v>
      </c>
      <c r="O2798" t="s">
        <v>2817</v>
      </c>
      <c r="P2798" s="16">
        <v>750000</v>
      </c>
      <c r="Q2798" s="17" t="str">
        <f>IF(AND(Table4[[#This Row],[Age]]&lt;=28,Table4[[#This Row],[Prefered foot]]="left",Table4[[#This Row],[Value]]&lt;10000000),"candidate","rejected")</f>
        <v>rejected</v>
      </c>
      <c r="R2798" s="17" t="str">
        <f>IF(OR(Table4[[#This Row],[Age]]&lt;=21,Table4[[#This Row],[Rating]]&gt;=85,Table4[[#This Row],[Height (cm)]]&gt;=187),"minimum","")</f>
        <v/>
      </c>
    </row>
    <row r="2799" spans="10:18" x14ac:dyDescent="0.25">
      <c r="J2799" t="s">
        <v>2486</v>
      </c>
      <c r="K2799">
        <v>31</v>
      </c>
      <c r="L2799">
        <v>70</v>
      </c>
      <c r="M2799">
        <v>179</v>
      </c>
      <c r="N2799">
        <v>72</v>
      </c>
      <c r="O2799" t="s">
        <v>2817</v>
      </c>
      <c r="P2799" s="16">
        <v>1100000</v>
      </c>
      <c r="Q2799" s="17" t="str">
        <f>IF(AND(Table4[[#This Row],[Age]]&lt;=28,Table4[[#This Row],[Prefered foot]]="left",Table4[[#This Row],[Value]]&lt;10000000),"candidate","rejected")</f>
        <v>rejected</v>
      </c>
      <c r="R2799" s="17" t="str">
        <f>IF(OR(Table4[[#This Row],[Age]]&lt;=21,Table4[[#This Row],[Rating]]&gt;=85,Table4[[#This Row],[Height (cm)]]&gt;=187),"minimum","")</f>
        <v/>
      </c>
    </row>
    <row r="2800" spans="10:18" x14ac:dyDescent="0.25">
      <c r="J2800" t="s">
        <v>2487</v>
      </c>
      <c r="K2800">
        <v>32</v>
      </c>
      <c r="L2800">
        <v>74</v>
      </c>
      <c r="M2800">
        <v>183</v>
      </c>
      <c r="N2800">
        <v>78</v>
      </c>
      <c r="O2800" t="s">
        <v>2816</v>
      </c>
      <c r="P2800" s="16">
        <v>3400000</v>
      </c>
      <c r="Q2800" s="17" t="str">
        <f>IF(AND(Table4[[#This Row],[Age]]&lt;=28,Table4[[#This Row],[Prefered foot]]="left",Table4[[#This Row],[Value]]&lt;10000000),"candidate","rejected")</f>
        <v>rejected</v>
      </c>
      <c r="R2800" s="17" t="str">
        <f>IF(OR(Table4[[#This Row],[Age]]&lt;=21,Table4[[#This Row],[Rating]]&gt;=85,Table4[[#This Row],[Height (cm)]]&gt;=187),"minimum","")</f>
        <v/>
      </c>
    </row>
    <row r="2801" spans="10:18" x14ac:dyDescent="0.25">
      <c r="J2801" t="s">
        <v>1852</v>
      </c>
      <c r="K2801">
        <v>32</v>
      </c>
      <c r="L2801">
        <v>72</v>
      </c>
      <c r="M2801">
        <v>185</v>
      </c>
      <c r="N2801">
        <v>82</v>
      </c>
      <c r="O2801" t="s">
        <v>2816</v>
      </c>
      <c r="P2801" s="16">
        <v>1500000</v>
      </c>
      <c r="Q2801" s="17" t="str">
        <f>IF(AND(Table4[[#This Row],[Age]]&lt;=28,Table4[[#This Row],[Prefered foot]]="left",Table4[[#This Row],[Value]]&lt;10000000),"candidate","rejected")</f>
        <v>rejected</v>
      </c>
      <c r="R2801" s="17" t="str">
        <f>IF(OR(Table4[[#This Row],[Age]]&lt;=21,Table4[[#This Row],[Rating]]&gt;=85,Table4[[#This Row],[Height (cm)]]&gt;=187),"minimum","")</f>
        <v/>
      </c>
    </row>
    <row r="2802" spans="10:18" x14ac:dyDescent="0.25">
      <c r="J2802" t="s">
        <v>2488</v>
      </c>
      <c r="K2802">
        <v>31</v>
      </c>
      <c r="L2802">
        <v>69</v>
      </c>
      <c r="M2802">
        <v>168</v>
      </c>
      <c r="N2802">
        <v>64</v>
      </c>
      <c r="O2802" t="s">
        <v>2816</v>
      </c>
      <c r="P2802" s="16">
        <v>1200000</v>
      </c>
      <c r="Q2802" s="17" t="str">
        <f>IF(AND(Table4[[#This Row],[Age]]&lt;=28,Table4[[#This Row],[Prefered foot]]="left",Table4[[#This Row],[Value]]&lt;10000000),"candidate","rejected")</f>
        <v>rejected</v>
      </c>
      <c r="R2802" s="17" t="str">
        <f>IF(OR(Table4[[#This Row],[Age]]&lt;=21,Table4[[#This Row],[Rating]]&gt;=85,Table4[[#This Row],[Height (cm)]]&gt;=187),"minimum","")</f>
        <v/>
      </c>
    </row>
    <row r="2803" spans="10:18" x14ac:dyDescent="0.25">
      <c r="J2803" t="s">
        <v>2489</v>
      </c>
      <c r="K2803">
        <v>34</v>
      </c>
      <c r="L2803">
        <v>73</v>
      </c>
      <c r="M2803">
        <v>187</v>
      </c>
      <c r="N2803">
        <v>76</v>
      </c>
      <c r="O2803" t="s">
        <v>2816</v>
      </c>
      <c r="P2803" s="16">
        <v>1000000</v>
      </c>
      <c r="Q2803" s="17" t="str">
        <f>IF(AND(Table4[[#This Row],[Age]]&lt;=28,Table4[[#This Row],[Prefered foot]]="left",Table4[[#This Row],[Value]]&lt;10000000),"candidate","rejected")</f>
        <v>rejected</v>
      </c>
      <c r="R2803" s="17" t="str">
        <f>IF(OR(Table4[[#This Row],[Age]]&lt;=21,Table4[[#This Row],[Rating]]&gt;=85,Table4[[#This Row],[Height (cm)]]&gt;=187),"minimum","")</f>
        <v>minimum</v>
      </c>
    </row>
    <row r="2804" spans="10:18" x14ac:dyDescent="0.25">
      <c r="J2804" t="s">
        <v>2490</v>
      </c>
      <c r="K2804">
        <v>32</v>
      </c>
      <c r="L2804">
        <v>77</v>
      </c>
      <c r="M2804">
        <v>180</v>
      </c>
      <c r="N2804">
        <v>77</v>
      </c>
      <c r="O2804" t="s">
        <v>2816</v>
      </c>
      <c r="P2804" s="16">
        <v>8500000</v>
      </c>
      <c r="Q2804" s="17" t="str">
        <f>IF(AND(Table4[[#This Row],[Age]]&lt;=28,Table4[[#This Row],[Prefered foot]]="left",Table4[[#This Row],[Value]]&lt;10000000),"candidate","rejected")</f>
        <v>rejected</v>
      </c>
      <c r="R2804" s="17" t="str">
        <f>IF(OR(Table4[[#This Row],[Age]]&lt;=21,Table4[[#This Row],[Rating]]&gt;=85,Table4[[#This Row],[Height (cm)]]&gt;=187),"minimum","")</f>
        <v/>
      </c>
    </row>
    <row r="2805" spans="10:18" x14ac:dyDescent="0.25">
      <c r="J2805" t="s">
        <v>2491</v>
      </c>
      <c r="K2805">
        <v>34</v>
      </c>
      <c r="L2805">
        <v>71</v>
      </c>
      <c r="M2805">
        <v>185</v>
      </c>
      <c r="N2805">
        <v>78</v>
      </c>
      <c r="O2805" t="s">
        <v>2817</v>
      </c>
      <c r="P2805" s="16">
        <v>600000</v>
      </c>
      <c r="Q2805" s="17" t="str">
        <f>IF(AND(Table4[[#This Row],[Age]]&lt;=28,Table4[[#This Row],[Prefered foot]]="left",Table4[[#This Row],[Value]]&lt;10000000),"candidate","rejected")</f>
        <v>rejected</v>
      </c>
      <c r="R2805" s="17" t="str">
        <f>IF(OR(Table4[[#This Row],[Age]]&lt;=21,Table4[[#This Row],[Rating]]&gt;=85,Table4[[#This Row],[Height (cm)]]&gt;=187),"minimum","")</f>
        <v/>
      </c>
    </row>
    <row r="2806" spans="10:18" x14ac:dyDescent="0.25">
      <c r="J2806" t="s">
        <v>2492</v>
      </c>
      <c r="K2806">
        <v>33</v>
      </c>
      <c r="L2806">
        <v>76</v>
      </c>
      <c r="M2806">
        <v>174</v>
      </c>
      <c r="N2806">
        <v>66</v>
      </c>
      <c r="O2806" t="s">
        <v>2816</v>
      </c>
      <c r="P2806" s="16">
        <v>3700000</v>
      </c>
      <c r="Q2806" s="17" t="str">
        <f>IF(AND(Table4[[#This Row],[Age]]&lt;=28,Table4[[#This Row],[Prefered foot]]="left",Table4[[#This Row],[Value]]&lt;10000000),"candidate","rejected")</f>
        <v>rejected</v>
      </c>
      <c r="R2806" s="17" t="str">
        <f>IF(OR(Table4[[#This Row],[Age]]&lt;=21,Table4[[#This Row],[Rating]]&gt;=85,Table4[[#This Row],[Height (cm)]]&gt;=187),"minimum","")</f>
        <v/>
      </c>
    </row>
    <row r="2807" spans="10:18" x14ac:dyDescent="0.25">
      <c r="J2807" t="s">
        <v>2493</v>
      </c>
      <c r="K2807">
        <v>34</v>
      </c>
      <c r="L2807">
        <v>73</v>
      </c>
      <c r="M2807">
        <v>171</v>
      </c>
      <c r="N2807">
        <v>76</v>
      </c>
      <c r="O2807" t="s">
        <v>2816</v>
      </c>
      <c r="P2807" s="16">
        <v>1000000</v>
      </c>
      <c r="Q2807" s="17" t="str">
        <f>IF(AND(Table4[[#This Row],[Age]]&lt;=28,Table4[[#This Row],[Prefered foot]]="left",Table4[[#This Row],[Value]]&lt;10000000),"candidate","rejected")</f>
        <v>rejected</v>
      </c>
      <c r="R2807" s="17" t="str">
        <f>IF(OR(Table4[[#This Row],[Age]]&lt;=21,Table4[[#This Row],[Rating]]&gt;=85,Table4[[#This Row],[Height (cm)]]&gt;=187),"minimum","")</f>
        <v/>
      </c>
    </row>
    <row r="2808" spans="10:18" x14ac:dyDescent="0.25">
      <c r="J2808" t="s">
        <v>2494</v>
      </c>
      <c r="K2808">
        <v>37</v>
      </c>
      <c r="L2808">
        <v>65</v>
      </c>
      <c r="M2808">
        <v>175</v>
      </c>
      <c r="N2808">
        <v>70</v>
      </c>
      <c r="O2808" t="s">
        <v>2816</v>
      </c>
      <c r="P2808" s="16">
        <v>275000</v>
      </c>
      <c r="Q2808" s="17" t="str">
        <f>IF(AND(Table4[[#This Row],[Age]]&lt;=28,Table4[[#This Row],[Prefered foot]]="left",Table4[[#This Row],[Value]]&lt;10000000),"candidate","rejected")</f>
        <v>rejected</v>
      </c>
      <c r="R2808" s="17" t="str">
        <f>IF(OR(Table4[[#This Row],[Age]]&lt;=21,Table4[[#This Row],[Rating]]&gt;=85,Table4[[#This Row],[Height (cm)]]&gt;=187),"minimum","")</f>
        <v/>
      </c>
    </row>
    <row r="2809" spans="10:18" x14ac:dyDescent="0.25">
      <c r="J2809" t="s">
        <v>1856</v>
      </c>
      <c r="K2809">
        <v>29</v>
      </c>
      <c r="L2809">
        <v>75</v>
      </c>
      <c r="M2809">
        <v>188</v>
      </c>
      <c r="N2809">
        <v>79</v>
      </c>
      <c r="O2809" t="s">
        <v>2816</v>
      </c>
      <c r="P2809" s="16">
        <v>7500000</v>
      </c>
      <c r="Q2809" s="17" t="str">
        <f>IF(AND(Table4[[#This Row],[Age]]&lt;=28,Table4[[#This Row],[Prefered foot]]="left",Table4[[#This Row],[Value]]&lt;10000000),"candidate","rejected")</f>
        <v>rejected</v>
      </c>
      <c r="R2809" s="17" t="str">
        <f>IF(OR(Table4[[#This Row],[Age]]&lt;=21,Table4[[#This Row],[Rating]]&gt;=85,Table4[[#This Row],[Height (cm)]]&gt;=187),"minimum","")</f>
        <v>minimum</v>
      </c>
    </row>
    <row r="2810" spans="10:18" x14ac:dyDescent="0.25">
      <c r="J2810" t="s">
        <v>2495</v>
      </c>
      <c r="K2810">
        <v>31</v>
      </c>
      <c r="L2810">
        <v>80</v>
      </c>
      <c r="M2810">
        <v>194</v>
      </c>
      <c r="N2810">
        <v>90</v>
      </c>
      <c r="O2810" t="s">
        <v>2816</v>
      </c>
      <c r="P2810" s="16">
        <v>14500000</v>
      </c>
      <c r="Q2810" s="17" t="str">
        <f>IF(AND(Table4[[#This Row],[Age]]&lt;=28,Table4[[#This Row],[Prefered foot]]="left",Table4[[#This Row],[Value]]&lt;10000000),"candidate","rejected")</f>
        <v>rejected</v>
      </c>
      <c r="R2810" s="17" t="str">
        <f>IF(OR(Table4[[#This Row],[Age]]&lt;=21,Table4[[#This Row],[Rating]]&gt;=85,Table4[[#This Row],[Height (cm)]]&gt;=187),"minimum","")</f>
        <v>minimum</v>
      </c>
    </row>
    <row r="2811" spans="10:18" x14ac:dyDescent="0.25">
      <c r="J2811" t="s">
        <v>2496</v>
      </c>
      <c r="K2811">
        <v>33</v>
      </c>
      <c r="L2811">
        <v>76</v>
      </c>
      <c r="M2811">
        <v>177</v>
      </c>
      <c r="N2811">
        <v>72</v>
      </c>
      <c r="O2811" t="s">
        <v>2816</v>
      </c>
      <c r="P2811" s="16">
        <v>4600000</v>
      </c>
      <c r="Q2811" s="17" t="str">
        <f>IF(AND(Table4[[#This Row],[Age]]&lt;=28,Table4[[#This Row],[Prefered foot]]="left",Table4[[#This Row],[Value]]&lt;10000000),"candidate","rejected")</f>
        <v>rejected</v>
      </c>
      <c r="R2811" s="17" t="str">
        <f>IF(OR(Table4[[#This Row],[Age]]&lt;=21,Table4[[#This Row],[Rating]]&gt;=85,Table4[[#This Row],[Height (cm)]]&gt;=187),"minimum","")</f>
        <v/>
      </c>
    </row>
    <row r="2812" spans="10:18" x14ac:dyDescent="0.25">
      <c r="J2812" t="s">
        <v>2497</v>
      </c>
      <c r="K2812">
        <v>34</v>
      </c>
      <c r="L2812">
        <v>67</v>
      </c>
      <c r="M2812">
        <v>180</v>
      </c>
      <c r="N2812">
        <v>70</v>
      </c>
      <c r="O2812" t="s">
        <v>2817</v>
      </c>
      <c r="P2812" s="16">
        <v>375000</v>
      </c>
      <c r="Q2812" s="17" t="str">
        <f>IF(AND(Table4[[#This Row],[Age]]&lt;=28,Table4[[#This Row],[Prefered foot]]="left",Table4[[#This Row],[Value]]&lt;10000000),"candidate","rejected")</f>
        <v>rejected</v>
      </c>
      <c r="R2812" s="17" t="str">
        <f>IF(OR(Table4[[#This Row],[Age]]&lt;=21,Table4[[#This Row],[Rating]]&gt;=85,Table4[[#This Row],[Height (cm)]]&gt;=187),"minimum","")</f>
        <v/>
      </c>
    </row>
    <row r="2813" spans="10:18" x14ac:dyDescent="0.25">
      <c r="J2813" t="s">
        <v>2498</v>
      </c>
      <c r="K2813">
        <v>40</v>
      </c>
      <c r="L2813">
        <v>75</v>
      </c>
      <c r="M2813">
        <v>187</v>
      </c>
      <c r="N2813">
        <v>88</v>
      </c>
      <c r="O2813" t="s">
        <v>2816</v>
      </c>
      <c r="P2813" s="16">
        <v>625000</v>
      </c>
      <c r="Q2813" s="17" t="str">
        <f>IF(AND(Table4[[#This Row],[Age]]&lt;=28,Table4[[#This Row],[Prefered foot]]="left",Table4[[#This Row],[Value]]&lt;10000000),"candidate","rejected")</f>
        <v>rejected</v>
      </c>
      <c r="R2813" s="17" t="str">
        <f>IF(OR(Table4[[#This Row],[Age]]&lt;=21,Table4[[#This Row],[Rating]]&gt;=85,Table4[[#This Row],[Height (cm)]]&gt;=187),"minimum","")</f>
        <v>minimum</v>
      </c>
    </row>
    <row r="2814" spans="10:18" x14ac:dyDescent="0.25">
      <c r="J2814" t="s">
        <v>1858</v>
      </c>
      <c r="K2814">
        <v>29</v>
      </c>
      <c r="L2814">
        <v>81</v>
      </c>
      <c r="M2814">
        <v>180</v>
      </c>
      <c r="N2814">
        <v>75</v>
      </c>
      <c r="O2814" t="s">
        <v>2817</v>
      </c>
      <c r="P2814" s="16">
        <v>25500000</v>
      </c>
      <c r="Q2814" s="17" t="str">
        <f>IF(AND(Table4[[#This Row],[Age]]&lt;=28,Table4[[#This Row],[Prefered foot]]="left",Table4[[#This Row],[Value]]&lt;10000000),"candidate","rejected")</f>
        <v>rejected</v>
      </c>
      <c r="R2814" s="17" t="str">
        <f>IF(OR(Table4[[#This Row],[Age]]&lt;=21,Table4[[#This Row],[Rating]]&gt;=85,Table4[[#This Row],[Height (cm)]]&gt;=187),"minimum","")</f>
        <v/>
      </c>
    </row>
    <row r="2815" spans="10:18" x14ac:dyDescent="0.25">
      <c r="J2815" t="s">
        <v>2499</v>
      </c>
      <c r="K2815">
        <v>31</v>
      </c>
      <c r="L2815">
        <v>77</v>
      </c>
      <c r="M2815">
        <v>174</v>
      </c>
      <c r="N2815">
        <v>70</v>
      </c>
      <c r="O2815" t="s">
        <v>2817</v>
      </c>
      <c r="P2815" s="16">
        <v>8500000</v>
      </c>
      <c r="Q2815" s="17" t="str">
        <f>IF(AND(Table4[[#This Row],[Age]]&lt;=28,Table4[[#This Row],[Prefered foot]]="left",Table4[[#This Row],[Value]]&lt;10000000),"candidate","rejected")</f>
        <v>rejected</v>
      </c>
      <c r="R2815" s="17" t="str">
        <f>IF(OR(Table4[[#This Row],[Age]]&lt;=21,Table4[[#This Row],[Rating]]&gt;=85,Table4[[#This Row],[Height (cm)]]&gt;=187),"minimum","")</f>
        <v/>
      </c>
    </row>
    <row r="2816" spans="10:18" x14ac:dyDescent="0.25">
      <c r="J2816" t="s">
        <v>2406</v>
      </c>
      <c r="K2816">
        <v>30</v>
      </c>
      <c r="L2816">
        <v>79</v>
      </c>
      <c r="M2816">
        <v>182</v>
      </c>
      <c r="N2816">
        <v>72</v>
      </c>
      <c r="O2816" t="s">
        <v>2816</v>
      </c>
      <c r="P2816" s="16">
        <v>10000000</v>
      </c>
      <c r="Q2816" s="17" t="str">
        <f>IF(AND(Table4[[#This Row],[Age]]&lt;=28,Table4[[#This Row],[Prefered foot]]="left",Table4[[#This Row],[Value]]&lt;10000000),"candidate","rejected")</f>
        <v>rejected</v>
      </c>
      <c r="R2816" s="17" t="str">
        <f>IF(OR(Table4[[#This Row],[Age]]&lt;=21,Table4[[#This Row],[Rating]]&gt;=85,Table4[[#This Row],[Height (cm)]]&gt;=187),"minimum","")</f>
        <v/>
      </c>
    </row>
    <row r="2817" spans="10:18" x14ac:dyDescent="0.25">
      <c r="J2817" t="s">
        <v>1862</v>
      </c>
      <c r="K2817">
        <v>34</v>
      </c>
      <c r="L2817">
        <v>82</v>
      </c>
      <c r="M2817">
        <v>181</v>
      </c>
      <c r="N2817">
        <v>76</v>
      </c>
      <c r="O2817" t="s">
        <v>2817</v>
      </c>
      <c r="P2817" s="16">
        <v>14500000</v>
      </c>
      <c r="Q2817" s="17" t="str">
        <f>IF(AND(Table4[[#This Row],[Age]]&lt;=28,Table4[[#This Row],[Prefered foot]]="left",Table4[[#This Row],[Value]]&lt;10000000),"candidate","rejected")</f>
        <v>rejected</v>
      </c>
      <c r="R2817" s="17" t="str">
        <f>IF(OR(Table4[[#This Row],[Age]]&lt;=21,Table4[[#This Row],[Rating]]&gt;=85,Table4[[#This Row],[Height (cm)]]&gt;=187),"minimum","")</f>
        <v/>
      </c>
    </row>
    <row r="2818" spans="10:18" x14ac:dyDescent="0.25">
      <c r="J2818" t="s">
        <v>2408</v>
      </c>
      <c r="K2818">
        <v>32</v>
      </c>
      <c r="L2818">
        <v>76</v>
      </c>
      <c r="M2818">
        <v>180</v>
      </c>
      <c r="N2818">
        <v>71</v>
      </c>
      <c r="O2818" t="s">
        <v>2816</v>
      </c>
      <c r="P2818" s="16">
        <v>5000000</v>
      </c>
      <c r="Q2818" s="17" t="str">
        <f>IF(AND(Table4[[#This Row],[Age]]&lt;=28,Table4[[#This Row],[Prefered foot]]="left",Table4[[#This Row],[Value]]&lt;10000000),"candidate","rejected")</f>
        <v>rejected</v>
      </c>
      <c r="R2818" s="17" t="str">
        <f>IF(OR(Table4[[#This Row],[Age]]&lt;=21,Table4[[#This Row],[Rating]]&gt;=85,Table4[[#This Row],[Height (cm)]]&gt;=187),"minimum","")</f>
        <v/>
      </c>
    </row>
    <row r="2819" spans="10:18" x14ac:dyDescent="0.25">
      <c r="J2819" t="s">
        <v>2409</v>
      </c>
      <c r="K2819">
        <v>28</v>
      </c>
      <c r="L2819">
        <v>78</v>
      </c>
      <c r="M2819">
        <v>175</v>
      </c>
      <c r="N2819">
        <v>70</v>
      </c>
      <c r="O2819" t="s">
        <v>2816</v>
      </c>
      <c r="P2819" s="16">
        <v>18000000</v>
      </c>
      <c r="Q2819" s="17" t="str">
        <f>IF(AND(Table4[[#This Row],[Age]]&lt;=28,Table4[[#This Row],[Prefered foot]]="left",Table4[[#This Row],[Value]]&lt;10000000),"candidate","rejected")</f>
        <v>rejected</v>
      </c>
      <c r="R2819" s="17" t="str">
        <f>IF(OR(Table4[[#This Row],[Age]]&lt;=21,Table4[[#This Row],[Rating]]&gt;=85,Table4[[#This Row],[Height (cm)]]&gt;=187),"minimum","")</f>
        <v/>
      </c>
    </row>
    <row r="2820" spans="10:18" x14ac:dyDescent="0.25">
      <c r="J2820" t="s">
        <v>2410</v>
      </c>
      <c r="K2820">
        <v>31</v>
      </c>
      <c r="L2820">
        <v>68</v>
      </c>
      <c r="M2820">
        <v>196</v>
      </c>
      <c r="N2820">
        <v>93</v>
      </c>
      <c r="O2820" t="s">
        <v>2817</v>
      </c>
      <c r="P2820" s="16">
        <v>825000</v>
      </c>
      <c r="Q2820" s="17" t="str">
        <f>IF(AND(Table4[[#This Row],[Age]]&lt;=28,Table4[[#This Row],[Prefered foot]]="left",Table4[[#This Row],[Value]]&lt;10000000),"candidate","rejected")</f>
        <v>rejected</v>
      </c>
      <c r="R2820" s="17" t="str">
        <f>IF(OR(Table4[[#This Row],[Age]]&lt;=21,Table4[[#This Row],[Rating]]&gt;=85,Table4[[#This Row],[Height (cm)]]&gt;=187),"minimum","")</f>
        <v>minimum</v>
      </c>
    </row>
    <row r="2821" spans="10:18" x14ac:dyDescent="0.25">
      <c r="J2821" t="s">
        <v>2411</v>
      </c>
      <c r="K2821">
        <v>30</v>
      </c>
      <c r="L2821">
        <v>70</v>
      </c>
      <c r="M2821">
        <v>188</v>
      </c>
      <c r="N2821">
        <v>82</v>
      </c>
      <c r="O2821" t="s">
        <v>2816</v>
      </c>
      <c r="P2821" s="16">
        <v>1400000</v>
      </c>
      <c r="Q2821" s="17" t="str">
        <f>IF(AND(Table4[[#This Row],[Age]]&lt;=28,Table4[[#This Row],[Prefered foot]]="left",Table4[[#This Row],[Value]]&lt;10000000),"candidate","rejected")</f>
        <v>rejected</v>
      </c>
      <c r="R2821" s="17" t="str">
        <f>IF(OR(Table4[[#This Row],[Age]]&lt;=21,Table4[[#This Row],[Rating]]&gt;=85,Table4[[#This Row],[Height (cm)]]&gt;=187),"minimum","")</f>
        <v>minimum</v>
      </c>
    </row>
    <row r="2822" spans="10:18" x14ac:dyDescent="0.25">
      <c r="J2822" t="s">
        <v>1894</v>
      </c>
      <c r="K2822">
        <v>35</v>
      </c>
      <c r="L2822">
        <v>83</v>
      </c>
      <c r="M2822">
        <v>178</v>
      </c>
      <c r="N2822">
        <v>80</v>
      </c>
      <c r="O2822" t="s">
        <v>2816</v>
      </c>
      <c r="P2822" s="16">
        <v>1300000</v>
      </c>
      <c r="Q2822" s="17" t="str">
        <f>IF(AND(Table4[[#This Row],[Age]]&lt;=28,Table4[[#This Row],[Prefered foot]]="left",Table4[[#This Row],[Value]]&lt;10000000),"candidate","rejected")</f>
        <v>rejected</v>
      </c>
      <c r="R2822" s="17" t="str">
        <f>IF(OR(Table4[[#This Row],[Age]]&lt;=21,Table4[[#This Row],[Rating]]&gt;=85,Table4[[#This Row],[Height (cm)]]&gt;=187),"minimum","")</f>
        <v/>
      </c>
    </row>
    <row r="2823" spans="10:18" x14ac:dyDescent="0.25">
      <c r="J2823" t="s">
        <v>2500</v>
      </c>
      <c r="K2823">
        <v>40</v>
      </c>
      <c r="L2823">
        <v>76</v>
      </c>
      <c r="M2823">
        <v>188</v>
      </c>
      <c r="N2823">
        <v>92</v>
      </c>
      <c r="O2823" t="s">
        <v>2816</v>
      </c>
      <c r="P2823" s="16">
        <v>825000</v>
      </c>
      <c r="Q2823" s="17" t="str">
        <f>IF(AND(Table4[[#This Row],[Age]]&lt;=28,Table4[[#This Row],[Prefered foot]]="left",Table4[[#This Row],[Value]]&lt;10000000),"candidate","rejected")</f>
        <v>rejected</v>
      </c>
      <c r="R2823" s="17" t="str">
        <f>IF(OR(Table4[[#This Row],[Age]]&lt;=21,Table4[[#This Row],[Rating]]&gt;=85,Table4[[#This Row],[Height (cm)]]&gt;=187),"minimum","")</f>
        <v>minimum</v>
      </c>
    </row>
    <row r="2824" spans="10:18" x14ac:dyDescent="0.25">
      <c r="J2824" t="s">
        <v>2501</v>
      </c>
      <c r="K2824">
        <v>40</v>
      </c>
      <c r="L2824">
        <v>78</v>
      </c>
      <c r="M2824">
        <v>179</v>
      </c>
      <c r="N2824">
        <v>75</v>
      </c>
      <c r="O2824" t="s">
        <v>2816</v>
      </c>
      <c r="P2824" s="16">
        <v>0</v>
      </c>
      <c r="Q2824" s="17" t="str">
        <f>IF(AND(Table4[[#This Row],[Age]]&lt;=28,Table4[[#This Row],[Prefered foot]]="left",Table4[[#This Row],[Value]]&lt;10000000),"candidate","rejected")</f>
        <v>rejected</v>
      </c>
      <c r="R2824" s="17" t="str">
        <f>IF(OR(Table4[[#This Row],[Age]]&lt;=21,Table4[[#This Row],[Rating]]&gt;=85,Table4[[#This Row],[Height (cm)]]&gt;=187),"minimum","")</f>
        <v/>
      </c>
    </row>
    <row r="2825" spans="10:18" x14ac:dyDescent="0.25">
      <c r="J2825" t="s">
        <v>1897</v>
      </c>
      <c r="K2825">
        <v>34</v>
      </c>
      <c r="L2825">
        <v>82</v>
      </c>
      <c r="M2825">
        <v>183</v>
      </c>
      <c r="N2825">
        <v>80</v>
      </c>
      <c r="O2825" t="s">
        <v>2816</v>
      </c>
      <c r="P2825" s="16">
        <v>6000000</v>
      </c>
      <c r="Q2825" s="17" t="str">
        <f>IF(AND(Table4[[#This Row],[Age]]&lt;=28,Table4[[#This Row],[Prefered foot]]="left",Table4[[#This Row],[Value]]&lt;10000000),"candidate","rejected")</f>
        <v>rejected</v>
      </c>
      <c r="R2825" s="17" t="str">
        <f>IF(OR(Table4[[#This Row],[Age]]&lt;=21,Table4[[#This Row],[Rating]]&gt;=85,Table4[[#This Row],[Height (cm)]]&gt;=187),"minimum","")</f>
        <v/>
      </c>
    </row>
    <row r="2826" spans="10:18" x14ac:dyDescent="0.25">
      <c r="J2826" t="s">
        <v>2502</v>
      </c>
      <c r="K2826">
        <v>34</v>
      </c>
      <c r="L2826">
        <v>80</v>
      </c>
      <c r="M2826">
        <v>188</v>
      </c>
      <c r="N2826">
        <v>82</v>
      </c>
      <c r="O2826" t="s">
        <v>2817</v>
      </c>
      <c r="P2826" s="16">
        <v>4500000</v>
      </c>
      <c r="Q2826" s="17" t="str">
        <f>IF(AND(Table4[[#This Row],[Age]]&lt;=28,Table4[[#This Row],[Prefered foot]]="left",Table4[[#This Row],[Value]]&lt;10000000),"candidate","rejected")</f>
        <v>rejected</v>
      </c>
      <c r="R2826" s="17" t="str">
        <f>IF(OR(Table4[[#This Row],[Age]]&lt;=21,Table4[[#This Row],[Rating]]&gt;=85,Table4[[#This Row],[Height (cm)]]&gt;=187),"minimum","")</f>
        <v>minimum</v>
      </c>
    </row>
    <row r="2827" spans="10:18" x14ac:dyDescent="0.25">
      <c r="J2827" t="s">
        <v>2503</v>
      </c>
      <c r="K2827">
        <v>35</v>
      </c>
      <c r="L2827">
        <v>74</v>
      </c>
      <c r="M2827">
        <v>185</v>
      </c>
      <c r="N2827">
        <v>80</v>
      </c>
      <c r="O2827" t="s">
        <v>2816</v>
      </c>
      <c r="P2827" s="16">
        <v>575000</v>
      </c>
      <c r="Q2827" s="17" t="str">
        <f>IF(AND(Table4[[#This Row],[Age]]&lt;=28,Table4[[#This Row],[Prefered foot]]="left",Table4[[#This Row],[Value]]&lt;10000000),"candidate","rejected")</f>
        <v>rejected</v>
      </c>
      <c r="R2827" s="17" t="str">
        <f>IF(OR(Table4[[#This Row],[Age]]&lt;=21,Table4[[#This Row],[Rating]]&gt;=85,Table4[[#This Row],[Height (cm)]]&gt;=187),"minimum","")</f>
        <v/>
      </c>
    </row>
    <row r="2828" spans="10:18" x14ac:dyDescent="0.25">
      <c r="J2828" t="s">
        <v>2504</v>
      </c>
      <c r="K2828">
        <v>23</v>
      </c>
      <c r="L2828">
        <v>72</v>
      </c>
      <c r="M2828">
        <v>184</v>
      </c>
      <c r="N2828">
        <v>70</v>
      </c>
      <c r="O2828" t="s">
        <v>2817</v>
      </c>
      <c r="P2828" s="16">
        <v>4200000</v>
      </c>
      <c r="Q2828" s="17" t="str">
        <f>IF(AND(Table4[[#This Row],[Age]]&lt;=28,Table4[[#This Row],[Prefered foot]]="left",Table4[[#This Row],[Value]]&lt;10000000),"candidate","rejected")</f>
        <v>candidate</v>
      </c>
      <c r="R2828" s="17" t="str">
        <f>IF(OR(Table4[[#This Row],[Age]]&lt;=21,Table4[[#This Row],[Rating]]&gt;=85,Table4[[#This Row],[Height (cm)]]&gt;=187),"minimum","")</f>
        <v/>
      </c>
    </row>
    <row r="2829" spans="10:18" x14ac:dyDescent="0.25">
      <c r="J2829" t="s">
        <v>2505</v>
      </c>
      <c r="K2829">
        <v>19</v>
      </c>
      <c r="L2829">
        <v>62</v>
      </c>
      <c r="M2829">
        <v>177</v>
      </c>
      <c r="N2829">
        <v>74</v>
      </c>
      <c r="O2829" t="s">
        <v>2816</v>
      </c>
      <c r="P2829" s="16">
        <v>950000</v>
      </c>
      <c r="Q2829" s="17" t="str">
        <f>IF(AND(Table4[[#This Row],[Age]]&lt;=28,Table4[[#This Row],[Prefered foot]]="left",Table4[[#This Row],[Value]]&lt;10000000),"candidate","rejected")</f>
        <v>rejected</v>
      </c>
      <c r="R2829" s="17" t="str">
        <f>IF(OR(Table4[[#This Row],[Age]]&lt;=21,Table4[[#This Row],[Rating]]&gt;=85,Table4[[#This Row],[Height (cm)]]&gt;=187),"minimum","")</f>
        <v>minimum</v>
      </c>
    </row>
    <row r="2830" spans="10:18" x14ac:dyDescent="0.25">
      <c r="J2830" t="s">
        <v>2506</v>
      </c>
      <c r="K2830">
        <v>17</v>
      </c>
      <c r="L2830">
        <v>57</v>
      </c>
      <c r="M2830">
        <v>182</v>
      </c>
      <c r="N2830">
        <v>70</v>
      </c>
      <c r="O2830" t="s">
        <v>2816</v>
      </c>
      <c r="P2830" s="16">
        <v>425000</v>
      </c>
      <c r="Q2830" s="17" t="str">
        <f>IF(AND(Table4[[#This Row],[Age]]&lt;=28,Table4[[#This Row],[Prefered foot]]="left",Table4[[#This Row],[Value]]&lt;10000000),"candidate","rejected")</f>
        <v>rejected</v>
      </c>
      <c r="R2830" s="17" t="str">
        <f>IF(OR(Table4[[#This Row],[Age]]&lt;=21,Table4[[#This Row],[Rating]]&gt;=85,Table4[[#This Row],[Height (cm)]]&gt;=187),"minimum","")</f>
        <v>minimum</v>
      </c>
    </row>
    <row r="2831" spans="10:18" x14ac:dyDescent="0.25">
      <c r="J2831" t="s">
        <v>2507</v>
      </c>
      <c r="K2831">
        <v>21</v>
      </c>
      <c r="L2831">
        <v>64</v>
      </c>
      <c r="M2831">
        <v>183</v>
      </c>
      <c r="N2831">
        <v>76</v>
      </c>
      <c r="O2831" t="s">
        <v>2817</v>
      </c>
      <c r="P2831" s="16">
        <v>1400000</v>
      </c>
      <c r="Q2831" s="17" t="str">
        <f>IF(AND(Table4[[#This Row],[Age]]&lt;=28,Table4[[#This Row],[Prefered foot]]="left",Table4[[#This Row],[Value]]&lt;10000000),"candidate","rejected")</f>
        <v>candidate</v>
      </c>
      <c r="R2831" s="17" t="str">
        <f>IF(OR(Table4[[#This Row],[Age]]&lt;=21,Table4[[#This Row],[Rating]]&gt;=85,Table4[[#This Row],[Height (cm)]]&gt;=187),"minimum","")</f>
        <v>minimum</v>
      </c>
    </row>
    <row r="2832" spans="10:18" x14ac:dyDescent="0.25">
      <c r="J2832" t="s">
        <v>2508</v>
      </c>
      <c r="K2832">
        <v>20</v>
      </c>
      <c r="L2832">
        <v>69</v>
      </c>
      <c r="M2832">
        <v>176</v>
      </c>
      <c r="N2832">
        <v>73</v>
      </c>
      <c r="O2832" t="s">
        <v>2816</v>
      </c>
      <c r="P2832" s="16">
        <v>2900000</v>
      </c>
      <c r="Q2832" s="17" t="str">
        <f>IF(AND(Table4[[#This Row],[Age]]&lt;=28,Table4[[#This Row],[Prefered foot]]="left",Table4[[#This Row],[Value]]&lt;10000000),"candidate","rejected")</f>
        <v>rejected</v>
      </c>
      <c r="R2832" s="17" t="str">
        <f>IF(OR(Table4[[#This Row],[Age]]&lt;=21,Table4[[#This Row],[Rating]]&gt;=85,Table4[[#This Row],[Height (cm)]]&gt;=187),"minimum","")</f>
        <v>minimum</v>
      </c>
    </row>
    <row r="2833" spans="10:18" x14ac:dyDescent="0.25">
      <c r="J2833" t="s">
        <v>2509</v>
      </c>
      <c r="K2833">
        <v>16</v>
      </c>
      <c r="L2833">
        <v>58</v>
      </c>
      <c r="M2833">
        <v>173</v>
      </c>
      <c r="N2833">
        <v>66</v>
      </c>
      <c r="O2833" t="s">
        <v>2816</v>
      </c>
      <c r="P2833" s="16">
        <v>625000</v>
      </c>
      <c r="Q2833" s="17" t="str">
        <f>IF(AND(Table4[[#This Row],[Age]]&lt;=28,Table4[[#This Row],[Prefered foot]]="left",Table4[[#This Row],[Value]]&lt;10000000),"candidate","rejected")</f>
        <v>rejected</v>
      </c>
      <c r="R2833" s="17" t="str">
        <f>IF(OR(Table4[[#This Row],[Age]]&lt;=21,Table4[[#This Row],[Rating]]&gt;=85,Table4[[#This Row],[Height (cm)]]&gt;=187),"minimum","")</f>
        <v>minimum</v>
      </c>
    </row>
    <row r="2834" spans="10:18" x14ac:dyDescent="0.25">
      <c r="J2834" t="s">
        <v>1898</v>
      </c>
      <c r="K2834">
        <v>19</v>
      </c>
      <c r="L2834">
        <v>58</v>
      </c>
      <c r="M2834">
        <v>173</v>
      </c>
      <c r="N2834">
        <v>63</v>
      </c>
      <c r="O2834" t="s">
        <v>2816</v>
      </c>
      <c r="P2834" s="16">
        <v>425000</v>
      </c>
      <c r="Q2834" s="17" t="str">
        <f>IF(AND(Table4[[#This Row],[Age]]&lt;=28,Table4[[#This Row],[Prefered foot]]="left",Table4[[#This Row],[Value]]&lt;10000000),"candidate","rejected")</f>
        <v>rejected</v>
      </c>
      <c r="R2834" s="17" t="str">
        <f>IF(OR(Table4[[#This Row],[Age]]&lt;=21,Table4[[#This Row],[Rating]]&gt;=85,Table4[[#This Row],[Height (cm)]]&gt;=187),"minimum","")</f>
        <v>minimum</v>
      </c>
    </row>
    <row r="2835" spans="10:18" x14ac:dyDescent="0.25">
      <c r="J2835" t="s">
        <v>2510</v>
      </c>
      <c r="K2835">
        <v>17</v>
      </c>
      <c r="L2835">
        <v>63</v>
      </c>
      <c r="M2835">
        <v>173</v>
      </c>
      <c r="N2835">
        <v>70</v>
      </c>
      <c r="O2835" t="s">
        <v>2816</v>
      </c>
      <c r="P2835" s="16">
        <v>1000000</v>
      </c>
      <c r="Q2835" s="17" t="str">
        <f>IF(AND(Table4[[#This Row],[Age]]&lt;=28,Table4[[#This Row],[Prefered foot]]="left",Table4[[#This Row],[Value]]&lt;10000000),"candidate","rejected")</f>
        <v>rejected</v>
      </c>
      <c r="R2835" s="17" t="str">
        <f>IF(OR(Table4[[#This Row],[Age]]&lt;=21,Table4[[#This Row],[Rating]]&gt;=85,Table4[[#This Row],[Height (cm)]]&gt;=187),"minimum","")</f>
        <v>minimum</v>
      </c>
    </row>
    <row r="2836" spans="10:18" x14ac:dyDescent="0.25">
      <c r="J2836" t="s">
        <v>2511</v>
      </c>
      <c r="K2836">
        <v>18</v>
      </c>
      <c r="L2836">
        <v>65</v>
      </c>
      <c r="M2836">
        <v>180</v>
      </c>
      <c r="N2836">
        <v>70</v>
      </c>
      <c r="O2836" t="s">
        <v>2816</v>
      </c>
      <c r="P2836" s="16">
        <v>1800000</v>
      </c>
      <c r="Q2836" s="17" t="str">
        <f>IF(AND(Table4[[#This Row],[Age]]&lt;=28,Table4[[#This Row],[Prefered foot]]="left",Table4[[#This Row],[Value]]&lt;10000000),"candidate","rejected")</f>
        <v>rejected</v>
      </c>
      <c r="R2836" s="17" t="str">
        <f>IF(OR(Table4[[#This Row],[Age]]&lt;=21,Table4[[#This Row],[Rating]]&gt;=85,Table4[[#This Row],[Height (cm)]]&gt;=187),"minimum","")</f>
        <v>minimum</v>
      </c>
    </row>
    <row r="2837" spans="10:18" x14ac:dyDescent="0.25">
      <c r="J2837" t="s">
        <v>2512</v>
      </c>
      <c r="K2837">
        <v>17</v>
      </c>
      <c r="L2837">
        <v>64</v>
      </c>
      <c r="M2837">
        <v>184</v>
      </c>
      <c r="N2837">
        <v>77</v>
      </c>
      <c r="O2837" t="s">
        <v>2816</v>
      </c>
      <c r="P2837" s="16">
        <v>1600000</v>
      </c>
      <c r="Q2837" s="17" t="str">
        <f>IF(AND(Table4[[#This Row],[Age]]&lt;=28,Table4[[#This Row],[Prefered foot]]="left",Table4[[#This Row],[Value]]&lt;10000000),"candidate","rejected")</f>
        <v>rejected</v>
      </c>
      <c r="R2837" s="17" t="str">
        <f>IF(OR(Table4[[#This Row],[Age]]&lt;=21,Table4[[#This Row],[Rating]]&gt;=85,Table4[[#This Row],[Height (cm)]]&gt;=187),"minimum","")</f>
        <v>minimum</v>
      </c>
    </row>
    <row r="2838" spans="10:18" x14ac:dyDescent="0.25">
      <c r="J2838" t="s">
        <v>1900</v>
      </c>
      <c r="K2838">
        <v>31</v>
      </c>
      <c r="L2838">
        <v>73</v>
      </c>
      <c r="M2838">
        <v>189</v>
      </c>
      <c r="N2838">
        <v>88</v>
      </c>
      <c r="O2838" t="s">
        <v>2817</v>
      </c>
      <c r="P2838" s="16">
        <v>1500000</v>
      </c>
      <c r="Q2838" s="17" t="str">
        <f>IF(AND(Table4[[#This Row],[Age]]&lt;=28,Table4[[#This Row],[Prefered foot]]="left",Table4[[#This Row],[Value]]&lt;10000000),"candidate","rejected")</f>
        <v>rejected</v>
      </c>
      <c r="R2838" s="17" t="str">
        <f>IF(OR(Table4[[#This Row],[Age]]&lt;=21,Table4[[#This Row],[Rating]]&gt;=85,Table4[[#This Row],[Height (cm)]]&gt;=187),"minimum","")</f>
        <v>minimum</v>
      </c>
    </row>
    <row r="2839" spans="10:18" x14ac:dyDescent="0.25">
      <c r="J2839" t="s">
        <v>1901</v>
      </c>
      <c r="K2839">
        <v>38</v>
      </c>
      <c r="L2839">
        <v>77</v>
      </c>
      <c r="M2839">
        <v>178</v>
      </c>
      <c r="N2839">
        <v>74</v>
      </c>
      <c r="O2839" t="s">
        <v>2816</v>
      </c>
      <c r="P2839" s="16">
        <v>625000</v>
      </c>
      <c r="Q2839" s="17" t="str">
        <f>IF(AND(Table4[[#This Row],[Age]]&lt;=28,Table4[[#This Row],[Prefered foot]]="left",Table4[[#This Row],[Value]]&lt;10000000),"candidate","rejected")</f>
        <v>rejected</v>
      </c>
      <c r="R2839" s="17" t="str">
        <f>IF(OR(Table4[[#This Row],[Age]]&lt;=21,Table4[[#This Row],[Rating]]&gt;=85,Table4[[#This Row],[Height (cm)]]&gt;=187),"minimum","")</f>
        <v/>
      </c>
    </row>
    <row r="2840" spans="10:18" x14ac:dyDescent="0.25">
      <c r="J2840" t="s">
        <v>2513</v>
      </c>
      <c r="K2840">
        <v>34</v>
      </c>
      <c r="L2840">
        <v>75</v>
      </c>
      <c r="M2840">
        <v>183</v>
      </c>
      <c r="N2840">
        <v>79</v>
      </c>
      <c r="O2840" t="s">
        <v>2816</v>
      </c>
      <c r="P2840" s="16">
        <v>0</v>
      </c>
      <c r="Q2840" s="17" t="str">
        <f>IF(AND(Table4[[#This Row],[Age]]&lt;=28,Table4[[#This Row],[Prefered foot]]="left",Table4[[#This Row],[Value]]&lt;10000000),"candidate","rejected")</f>
        <v>rejected</v>
      </c>
      <c r="R2840" s="17" t="str">
        <f>IF(OR(Table4[[#This Row],[Age]]&lt;=21,Table4[[#This Row],[Rating]]&gt;=85,Table4[[#This Row],[Height (cm)]]&gt;=187),"minimum","")</f>
        <v/>
      </c>
    </row>
    <row r="2841" spans="10:18" x14ac:dyDescent="0.25">
      <c r="J2841" t="s">
        <v>2514</v>
      </c>
      <c r="K2841">
        <v>34</v>
      </c>
      <c r="L2841">
        <v>74</v>
      </c>
      <c r="M2841">
        <v>178</v>
      </c>
      <c r="N2841">
        <v>74</v>
      </c>
      <c r="O2841" t="s">
        <v>2816</v>
      </c>
      <c r="P2841" s="16">
        <v>2000000</v>
      </c>
      <c r="Q2841" s="17" t="str">
        <f>IF(AND(Table4[[#This Row],[Age]]&lt;=28,Table4[[#This Row],[Prefered foot]]="left",Table4[[#This Row],[Value]]&lt;10000000),"candidate","rejected")</f>
        <v>rejected</v>
      </c>
      <c r="R2841" s="17" t="str">
        <f>IF(OR(Table4[[#This Row],[Age]]&lt;=21,Table4[[#This Row],[Rating]]&gt;=85,Table4[[#This Row],[Height (cm)]]&gt;=187),"minimum","")</f>
        <v/>
      </c>
    </row>
    <row r="2842" spans="10:18" x14ac:dyDescent="0.25">
      <c r="J2842" t="s">
        <v>1906</v>
      </c>
      <c r="K2842">
        <v>38</v>
      </c>
      <c r="L2842">
        <v>77</v>
      </c>
      <c r="M2842">
        <v>172</v>
      </c>
      <c r="N2842">
        <v>70</v>
      </c>
      <c r="O2842" t="s">
        <v>2816</v>
      </c>
      <c r="P2842" s="16">
        <v>2300000</v>
      </c>
      <c r="Q2842" s="17" t="str">
        <f>IF(AND(Table4[[#This Row],[Age]]&lt;=28,Table4[[#This Row],[Prefered foot]]="left",Table4[[#This Row],[Value]]&lt;10000000),"candidate","rejected")</f>
        <v>rejected</v>
      </c>
      <c r="R2842" s="17" t="str">
        <f>IF(OR(Table4[[#This Row],[Age]]&lt;=21,Table4[[#This Row],[Rating]]&gt;=85,Table4[[#This Row],[Height (cm)]]&gt;=187),"minimum","")</f>
        <v/>
      </c>
    </row>
    <row r="2843" spans="10:18" x14ac:dyDescent="0.25">
      <c r="J2843" t="s">
        <v>2515</v>
      </c>
      <c r="K2843">
        <v>38</v>
      </c>
      <c r="L2843">
        <v>76</v>
      </c>
      <c r="M2843">
        <v>168</v>
      </c>
      <c r="N2843">
        <v>65</v>
      </c>
      <c r="O2843" t="s">
        <v>2816</v>
      </c>
      <c r="P2843" s="16">
        <v>2400000</v>
      </c>
      <c r="Q2843" s="17" t="str">
        <f>IF(AND(Table4[[#This Row],[Age]]&lt;=28,Table4[[#This Row],[Prefered foot]]="left",Table4[[#This Row],[Value]]&lt;10000000),"candidate","rejected")</f>
        <v>rejected</v>
      </c>
      <c r="R2843" s="17" t="str">
        <f>IF(OR(Table4[[#This Row],[Age]]&lt;=21,Table4[[#This Row],[Rating]]&gt;=85,Table4[[#This Row],[Height (cm)]]&gt;=187),"minimum","")</f>
        <v/>
      </c>
    </row>
    <row r="2844" spans="10:18" x14ac:dyDescent="0.25">
      <c r="J2844" t="s">
        <v>1908</v>
      </c>
      <c r="K2844">
        <v>34</v>
      </c>
      <c r="L2844">
        <v>74</v>
      </c>
      <c r="M2844">
        <v>165</v>
      </c>
      <c r="N2844">
        <v>63</v>
      </c>
      <c r="O2844" t="s">
        <v>2816</v>
      </c>
      <c r="P2844" s="16">
        <v>2000000</v>
      </c>
      <c r="Q2844" s="17" t="str">
        <f>IF(AND(Table4[[#This Row],[Age]]&lt;=28,Table4[[#This Row],[Prefered foot]]="left",Table4[[#This Row],[Value]]&lt;10000000),"candidate","rejected")</f>
        <v>rejected</v>
      </c>
      <c r="R2844" s="17" t="str">
        <f>IF(OR(Table4[[#This Row],[Age]]&lt;=21,Table4[[#This Row],[Rating]]&gt;=85,Table4[[#This Row],[Height (cm)]]&gt;=187),"minimum","")</f>
        <v/>
      </c>
    </row>
    <row r="2845" spans="10:18" x14ac:dyDescent="0.25">
      <c r="J2845" t="s">
        <v>2516</v>
      </c>
      <c r="K2845">
        <v>31</v>
      </c>
      <c r="L2845">
        <v>80</v>
      </c>
      <c r="M2845">
        <v>189</v>
      </c>
      <c r="N2845">
        <v>88</v>
      </c>
      <c r="O2845" t="s">
        <v>2816</v>
      </c>
      <c r="P2845" s="16">
        <v>0</v>
      </c>
      <c r="Q2845" s="17" t="str">
        <f>IF(AND(Table4[[#This Row],[Age]]&lt;=28,Table4[[#This Row],[Prefered foot]]="left",Table4[[#This Row],[Value]]&lt;10000000),"candidate","rejected")</f>
        <v>rejected</v>
      </c>
      <c r="R2845" s="17" t="str">
        <f>IF(OR(Table4[[#This Row],[Age]]&lt;=21,Table4[[#This Row],[Rating]]&gt;=85,Table4[[#This Row],[Height (cm)]]&gt;=187),"minimum","")</f>
        <v>minimum</v>
      </c>
    </row>
    <row r="2846" spans="10:18" x14ac:dyDescent="0.25">
      <c r="J2846" t="s">
        <v>2517</v>
      </c>
      <c r="K2846">
        <v>33</v>
      </c>
      <c r="L2846">
        <v>78</v>
      </c>
      <c r="M2846">
        <v>185</v>
      </c>
      <c r="N2846">
        <v>78</v>
      </c>
      <c r="O2846" t="s">
        <v>2816</v>
      </c>
      <c r="P2846" s="16">
        <v>8500000</v>
      </c>
      <c r="Q2846" s="17" t="str">
        <f>IF(AND(Table4[[#This Row],[Age]]&lt;=28,Table4[[#This Row],[Prefered foot]]="left",Table4[[#This Row],[Value]]&lt;10000000),"candidate","rejected")</f>
        <v>rejected</v>
      </c>
      <c r="R2846" s="17" t="str">
        <f>IF(OR(Table4[[#This Row],[Age]]&lt;=21,Table4[[#This Row],[Rating]]&gt;=85,Table4[[#This Row],[Height (cm)]]&gt;=187),"minimum","")</f>
        <v/>
      </c>
    </row>
    <row r="2847" spans="10:18" x14ac:dyDescent="0.25">
      <c r="J2847" t="s">
        <v>2518</v>
      </c>
      <c r="K2847">
        <v>34</v>
      </c>
      <c r="L2847">
        <v>74</v>
      </c>
      <c r="M2847">
        <v>185</v>
      </c>
      <c r="N2847">
        <v>85</v>
      </c>
      <c r="O2847" t="s">
        <v>2816</v>
      </c>
      <c r="P2847" s="16">
        <v>2000000</v>
      </c>
      <c r="Q2847" s="17" t="str">
        <f>IF(AND(Table4[[#This Row],[Age]]&lt;=28,Table4[[#This Row],[Prefered foot]]="left",Table4[[#This Row],[Value]]&lt;10000000),"candidate","rejected")</f>
        <v>rejected</v>
      </c>
      <c r="R2847" s="17" t="str">
        <f>IF(OR(Table4[[#This Row],[Age]]&lt;=21,Table4[[#This Row],[Rating]]&gt;=85,Table4[[#This Row],[Height (cm)]]&gt;=187),"minimum","")</f>
        <v/>
      </c>
    </row>
    <row r="2848" spans="10:18" x14ac:dyDescent="0.25">
      <c r="J2848" t="s">
        <v>1909</v>
      </c>
      <c r="K2848">
        <v>35</v>
      </c>
      <c r="L2848">
        <v>75</v>
      </c>
      <c r="M2848">
        <v>183</v>
      </c>
      <c r="N2848">
        <v>80</v>
      </c>
      <c r="O2848" t="s">
        <v>2817</v>
      </c>
      <c r="P2848" s="16">
        <v>1500000</v>
      </c>
      <c r="Q2848" s="17" t="str">
        <f>IF(AND(Table4[[#This Row],[Age]]&lt;=28,Table4[[#This Row],[Prefered foot]]="left",Table4[[#This Row],[Value]]&lt;10000000),"candidate","rejected")</f>
        <v>rejected</v>
      </c>
      <c r="R2848" s="17" t="str">
        <f>IF(OR(Table4[[#This Row],[Age]]&lt;=21,Table4[[#This Row],[Rating]]&gt;=85,Table4[[#This Row],[Height (cm)]]&gt;=187),"minimum","")</f>
        <v/>
      </c>
    </row>
    <row r="2849" spans="10:18" x14ac:dyDescent="0.25">
      <c r="J2849" t="s">
        <v>2519</v>
      </c>
      <c r="K2849">
        <v>39</v>
      </c>
      <c r="L2849">
        <v>79</v>
      </c>
      <c r="M2849">
        <v>188</v>
      </c>
      <c r="N2849">
        <v>89</v>
      </c>
      <c r="O2849" t="s">
        <v>2817</v>
      </c>
      <c r="P2849" s="16">
        <v>3100000</v>
      </c>
      <c r="Q2849" s="17" t="str">
        <f>IF(AND(Table4[[#This Row],[Age]]&lt;=28,Table4[[#This Row],[Prefered foot]]="left",Table4[[#This Row],[Value]]&lt;10000000),"candidate","rejected")</f>
        <v>rejected</v>
      </c>
      <c r="R2849" s="17" t="str">
        <f>IF(OR(Table4[[#This Row],[Age]]&lt;=21,Table4[[#This Row],[Rating]]&gt;=85,Table4[[#This Row],[Height (cm)]]&gt;=187),"minimum","")</f>
        <v>minimum</v>
      </c>
    </row>
    <row r="2850" spans="10:18" x14ac:dyDescent="0.25">
      <c r="J2850" t="s">
        <v>2520</v>
      </c>
      <c r="K2850">
        <v>39</v>
      </c>
      <c r="L2850">
        <v>69</v>
      </c>
      <c r="M2850">
        <v>183</v>
      </c>
      <c r="N2850">
        <v>80</v>
      </c>
      <c r="O2850" t="s">
        <v>2816</v>
      </c>
      <c r="P2850" s="16">
        <v>275000</v>
      </c>
      <c r="Q2850" s="17" t="str">
        <f>IF(AND(Table4[[#This Row],[Age]]&lt;=28,Table4[[#This Row],[Prefered foot]]="left",Table4[[#This Row],[Value]]&lt;10000000),"candidate","rejected")</f>
        <v>rejected</v>
      </c>
      <c r="R2850" s="17" t="str">
        <f>IF(OR(Table4[[#This Row],[Age]]&lt;=21,Table4[[#This Row],[Rating]]&gt;=85,Table4[[#This Row],[Height (cm)]]&gt;=187),"minimum","")</f>
        <v/>
      </c>
    </row>
    <row r="2851" spans="10:18" x14ac:dyDescent="0.25">
      <c r="J2851" t="s">
        <v>2521</v>
      </c>
      <c r="K2851">
        <v>34</v>
      </c>
      <c r="L2851">
        <v>80</v>
      </c>
      <c r="M2851">
        <v>173</v>
      </c>
      <c r="N2851">
        <v>75</v>
      </c>
      <c r="O2851" t="s">
        <v>2816</v>
      </c>
      <c r="P2851" s="16">
        <v>8000000</v>
      </c>
      <c r="Q2851" s="17" t="str">
        <f>IF(AND(Table4[[#This Row],[Age]]&lt;=28,Table4[[#This Row],[Prefered foot]]="left",Table4[[#This Row],[Value]]&lt;10000000),"candidate","rejected")</f>
        <v>rejected</v>
      </c>
      <c r="R2851" s="17" t="str">
        <f>IF(OR(Table4[[#This Row],[Age]]&lt;=21,Table4[[#This Row],[Rating]]&gt;=85,Table4[[#This Row],[Height (cm)]]&gt;=187),"minimum","")</f>
        <v/>
      </c>
    </row>
    <row r="2852" spans="10:18" x14ac:dyDescent="0.25">
      <c r="J2852" t="s">
        <v>2522</v>
      </c>
      <c r="K2852">
        <v>36</v>
      </c>
      <c r="L2852">
        <v>75</v>
      </c>
      <c r="M2852">
        <v>184</v>
      </c>
      <c r="N2852">
        <v>86</v>
      </c>
      <c r="O2852" t="s">
        <v>2816</v>
      </c>
      <c r="P2852" s="16">
        <v>1900000</v>
      </c>
      <c r="Q2852" s="17" t="str">
        <f>IF(AND(Table4[[#This Row],[Age]]&lt;=28,Table4[[#This Row],[Prefered foot]]="left",Table4[[#This Row],[Value]]&lt;10000000),"candidate","rejected")</f>
        <v>rejected</v>
      </c>
      <c r="R2852" s="17" t="str">
        <f>IF(OR(Table4[[#This Row],[Age]]&lt;=21,Table4[[#This Row],[Rating]]&gt;=85,Table4[[#This Row],[Height (cm)]]&gt;=187),"minimum","")</f>
        <v/>
      </c>
    </row>
    <row r="2853" spans="10:18" x14ac:dyDescent="0.25">
      <c r="J2853" t="s">
        <v>2523</v>
      </c>
      <c r="K2853">
        <v>35</v>
      </c>
      <c r="L2853">
        <v>72</v>
      </c>
      <c r="M2853">
        <v>179</v>
      </c>
      <c r="N2853">
        <v>76</v>
      </c>
      <c r="O2853" t="s">
        <v>2816</v>
      </c>
      <c r="P2853" s="16">
        <v>950000</v>
      </c>
      <c r="Q2853" s="17" t="str">
        <f>IF(AND(Table4[[#This Row],[Age]]&lt;=28,Table4[[#This Row],[Prefered foot]]="left",Table4[[#This Row],[Value]]&lt;10000000),"candidate","rejected")</f>
        <v>rejected</v>
      </c>
      <c r="R2853" s="17" t="str">
        <f>IF(OR(Table4[[#This Row],[Age]]&lt;=21,Table4[[#This Row],[Rating]]&gt;=85,Table4[[#This Row],[Height (cm)]]&gt;=187),"minimum","")</f>
        <v/>
      </c>
    </row>
    <row r="2854" spans="10:18" x14ac:dyDescent="0.25">
      <c r="J2854" t="s">
        <v>2524</v>
      </c>
      <c r="K2854">
        <v>33</v>
      </c>
      <c r="L2854">
        <v>78</v>
      </c>
      <c r="M2854">
        <v>174</v>
      </c>
      <c r="N2854">
        <v>74</v>
      </c>
      <c r="O2854" t="s">
        <v>2816</v>
      </c>
      <c r="P2854" s="16">
        <v>4200000</v>
      </c>
      <c r="Q2854" s="17" t="str">
        <f>IF(AND(Table4[[#This Row],[Age]]&lt;=28,Table4[[#This Row],[Prefered foot]]="left",Table4[[#This Row],[Value]]&lt;10000000),"candidate","rejected")</f>
        <v>rejected</v>
      </c>
      <c r="R2854" s="17" t="str">
        <f>IF(OR(Table4[[#This Row],[Age]]&lt;=21,Table4[[#This Row],[Rating]]&gt;=85,Table4[[#This Row],[Height (cm)]]&gt;=187),"minimum","")</f>
        <v/>
      </c>
    </row>
    <row r="2855" spans="10:18" x14ac:dyDescent="0.25">
      <c r="J2855" t="s">
        <v>2525</v>
      </c>
      <c r="K2855">
        <v>36</v>
      </c>
      <c r="L2855">
        <v>63</v>
      </c>
      <c r="M2855">
        <v>186</v>
      </c>
      <c r="N2855">
        <v>76</v>
      </c>
      <c r="O2855" t="s">
        <v>2817</v>
      </c>
      <c r="P2855" s="16">
        <v>160000</v>
      </c>
      <c r="Q2855" s="17" t="str">
        <f>IF(AND(Table4[[#This Row],[Age]]&lt;=28,Table4[[#This Row],[Prefered foot]]="left",Table4[[#This Row],[Value]]&lt;10000000),"candidate","rejected")</f>
        <v>rejected</v>
      </c>
      <c r="R2855" s="17" t="str">
        <f>IF(OR(Table4[[#This Row],[Age]]&lt;=21,Table4[[#This Row],[Rating]]&gt;=85,Table4[[#This Row],[Height (cm)]]&gt;=187),"minimum","")</f>
        <v/>
      </c>
    </row>
    <row r="2856" spans="10:18" x14ac:dyDescent="0.25">
      <c r="J2856" t="s">
        <v>2526</v>
      </c>
      <c r="K2856">
        <v>38</v>
      </c>
      <c r="L2856">
        <v>79</v>
      </c>
      <c r="M2856">
        <v>190</v>
      </c>
      <c r="N2856">
        <v>83</v>
      </c>
      <c r="O2856" t="s">
        <v>2816</v>
      </c>
      <c r="P2856" s="16">
        <v>1900000</v>
      </c>
      <c r="Q2856" s="17" t="str">
        <f>IF(AND(Table4[[#This Row],[Age]]&lt;=28,Table4[[#This Row],[Prefered foot]]="left",Table4[[#This Row],[Value]]&lt;10000000),"candidate","rejected")</f>
        <v>rejected</v>
      </c>
      <c r="R2856" s="17" t="str">
        <f>IF(OR(Table4[[#This Row],[Age]]&lt;=21,Table4[[#This Row],[Rating]]&gt;=85,Table4[[#This Row],[Height (cm)]]&gt;=187),"minimum","")</f>
        <v>minimum</v>
      </c>
    </row>
    <row r="2857" spans="10:18" x14ac:dyDescent="0.25">
      <c r="J2857" t="s">
        <v>2527</v>
      </c>
      <c r="K2857">
        <v>37</v>
      </c>
      <c r="L2857">
        <v>76</v>
      </c>
      <c r="M2857">
        <v>187</v>
      </c>
      <c r="N2857">
        <v>82</v>
      </c>
      <c r="O2857" t="s">
        <v>2817</v>
      </c>
      <c r="P2857" s="16">
        <v>825000</v>
      </c>
      <c r="Q2857" s="17" t="str">
        <f>IF(AND(Table4[[#This Row],[Age]]&lt;=28,Table4[[#This Row],[Prefered foot]]="left",Table4[[#This Row],[Value]]&lt;10000000),"candidate","rejected")</f>
        <v>rejected</v>
      </c>
      <c r="R2857" s="17" t="str">
        <f>IF(OR(Table4[[#This Row],[Age]]&lt;=21,Table4[[#This Row],[Rating]]&gt;=85,Table4[[#This Row],[Height (cm)]]&gt;=187),"minimum","")</f>
        <v>minimum</v>
      </c>
    </row>
    <row r="2858" spans="10:18" x14ac:dyDescent="0.25">
      <c r="J2858" t="s">
        <v>2528</v>
      </c>
      <c r="K2858">
        <v>31</v>
      </c>
      <c r="L2858">
        <v>67</v>
      </c>
      <c r="M2858">
        <v>180</v>
      </c>
      <c r="N2858">
        <v>76</v>
      </c>
      <c r="O2858" t="s">
        <v>2816</v>
      </c>
      <c r="P2858" s="16">
        <v>550000</v>
      </c>
      <c r="Q2858" s="17" t="str">
        <f>IF(AND(Table4[[#This Row],[Age]]&lt;=28,Table4[[#This Row],[Prefered foot]]="left",Table4[[#This Row],[Value]]&lt;10000000),"candidate","rejected")</f>
        <v>rejected</v>
      </c>
      <c r="R2858" s="17" t="str">
        <f>IF(OR(Table4[[#This Row],[Age]]&lt;=21,Table4[[#This Row],[Rating]]&gt;=85,Table4[[#This Row],[Height (cm)]]&gt;=187),"minimum","")</f>
        <v/>
      </c>
    </row>
    <row r="2859" spans="10:18" x14ac:dyDescent="0.25">
      <c r="J2859" t="s">
        <v>2529</v>
      </c>
      <c r="K2859">
        <v>33</v>
      </c>
      <c r="L2859">
        <v>79</v>
      </c>
      <c r="M2859">
        <v>188</v>
      </c>
      <c r="N2859">
        <v>93</v>
      </c>
      <c r="O2859" t="s">
        <v>2816</v>
      </c>
      <c r="P2859" s="16">
        <v>5500000</v>
      </c>
      <c r="Q2859" s="17" t="str">
        <f>IF(AND(Table4[[#This Row],[Age]]&lt;=28,Table4[[#This Row],[Prefered foot]]="left",Table4[[#This Row],[Value]]&lt;10000000),"candidate","rejected")</f>
        <v>rejected</v>
      </c>
      <c r="R2859" s="17" t="str">
        <f>IF(OR(Table4[[#This Row],[Age]]&lt;=21,Table4[[#This Row],[Rating]]&gt;=85,Table4[[#This Row],[Height (cm)]]&gt;=187),"minimum","")</f>
        <v>minimum</v>
      </c>
    </row>
    <row r="2860" spans="10:18" x14ac:dyDescent="0.25">
      <c r="J2860" t="s">
        <v>2530</v>
      </c>
      <c r="K2860">
        <v>34</v>
      </c>
      <c r="L2860">
        <v>75</v>
      </c>
      <c r="M2860">
        <v>186</v>
      </c>
      <c r="N2860">
        <v>89</v>
      </c>
      <c r="O2860" t="s">
        <v>2816</v>
      </c>
      <c r="P2860" s="16">
        <v>2700000</v>
      </c>
      <c r="Q2860" s="17" t="str">
        <f>IF(AND(Table4[[#This Row],[Age]]&lt;=28,Table4[[#This Row],[Prefered foot]]="left",Table4[[#This Row],[Value]]&lt;10000000),"candidate","rejected")</f>
        <v>rejected</v>
      </c>
      <c r="R2860" s="17" t="str">
        <f>IF(OR(Table4[[#This Row],[Age]]&lt;=21,Table4[[#This Row],[Rating]]&gt;=85,Table4[[#This Row],[Height (cm)]]&gt;=187),"minimum","")</f>
        <v/>
      </c>
    </row>
    <row r="2861" spans="10:18" x14ac:dyDescent="0.25">
      <c r="J2861" t="s">
        <v>2531</v>
      </c>
      <c r="K2861">
        <v>27</v>
      </c>
      <c r="L2861">
        <v>73</v>
      </c>
      <c r="M2861">
        <v>176</v>
      </c>
      <c r="N2861">
        <v>69</v>
      </c>
      <c r="O2861" t="s">
        <v>2817</v>
      </c>
      <c r="P2861" s="16">
        <v>2900000</v>
      </c>
      <c r="Q2861" s="17" t="str">
        <f>IF(AND(Table4[[#This Row],[Age]]&lt;=28,Table4[[#This Row],[Prefered foot]]="left",Table4[[#This Row],[Value]]&lt;10000000),"candidate","rejected")</f>
        <v>candidate</v>
      </c>
      <c r="R2861" s="17" t="str">
        <f>IF(OR(Table4[[#This Row],[Age]]&lt;=21,Table4[[#This Row],[Rating]]&gt;=85,Table4[[#This Row],[Height (cm)]]&gt;=187),"minimum","")</f>
        <v/>
      </c>
    </row>
    <row r="2862" spans="10:18" x14ac:dyDescent="0.25">
      <c r="J2862" t="s">
        <v>2532</v>
      </c>
      <c r="K2862">
        <v>36</v>
      </c>
      <c r="L2862">
        <v>74</v>
      </c>
      <c r="M2862">
        <v>192</v>
      </c>
      <c r="N2862">
        <v>85</v>
      </c>
      <c r="O2862" t="s">
        <v>2816</v>
      </c>
      <c r="P2862" s="16">
        <v>475000</v>
      </c>
      <c r="Q2862" s="17" t="str">
        <f>IF(AND(Table4[[#This Row],[Age]]&lt;=28,Table4[[#This Row],[Prefered foot]]="left",Table4[[#This Row],[Value]]&lt;10000000),"candidate","rejected")</f>
        <v>rejected</v>
      </c>
      <c r="R2862" s="17" t="str">
        <f>IF(OR(Table4[[#This Row],[Age]]&lt;=21,Table4[[#This Row],[Rating]]&gt;=85,Table4[[#This Row],[Height (cm)]]&gt;=187),"minimum","")</f>
        <v>minimum</v>
      </c>
    </row>
    <row r="2863" spans="10:18" x14ac:dyDescent="0.25">
      <c r="J2863" t="s">
        <v>1523</v>
      </c>
      <c r="K2863">
        <v>35</v>
      </c>
      <c r="L2863">
        <v>81</v>
      </c>
      <c r="M2863">
        <v>184</v>
      </c>
      <c r="N2863">
        <v>78</v>
      </c>
      <c r="O2863" t="s">
        <v>2816</v>
      </c>
      <c r="P2863" s="16">
        <v>10500000</v>
      </c>
      <c r="Q2863" s="17" t="str">
        <f>IF(AND(Table4[[#This Row],[Age]]&lt;=28,Table4[[#This Row],[Prefered foot]]="left",Table4[[#This Row],[Value]]&lt;10000000),"candidate","rejected")</f>
        <v>rejected</v>
      </c>
      <c r="R2863" s="17" t="str">
        <f>IF(OR(Table4[[#This Row],[Age]]&lt;=21,Table4[[#This Row],[Rating]]&gt;=85,Table4[[#This Row],[Height (cm)]]&gt;=187),"minimum","")</f>
        <v/>
      </c>
    </row>
    <row r="2864" spans="10:18" x14ac:dyDescent="0.25">
      <c r="J2864" t="s">
        <v>2533</v>
      </c>
      <c r="K2864">
        <v>32</v>
      </c>
      <c r="L2864">
        <v>83</v>
      </c>
      <c r="M2864">
        <v>186</v>
      </c>
      <c r="N2864">
        <v>86</v>
      </c>
      <c r="O2864" t="s">
        <v>2816</v>
      </c>
      <c r="P2864" s="16">
        <v>28500000</v>
      </c>
      <c r="Q2864" s="17" t="str">
        <f>IF(AND(Table4[[#This Row],[Age]]&lt;=28,Table4[[#This Row],[Prefered foot]]="left",Table4[[#This Row],[Value]]&lt;10000000),"candidate","rejected")</f>
        <v>rejected</v>
      </c>
      <c r="R2864" s="17" t="str">
        <f>IF(OR(Table4[[#This Row],[Age]]&lt;=21,Table4[[#This Row],[Rating]]&gt;=85,Table4[[#This Row],[Height (cm)]]&gt;=187),"minimum","")</f>
        <v/>
      </c>
    </row>
    <row r="2865" spans="10:18" x14ac:dyDescent="0.25">
      <c r="J2865" t="s">
        <v>2534</v>
      </c>
      <c r="K2865">
        <v>37</v>
      </c>
      <c r="L2865">
        <v>72</v>
      </c>
      <c r="M2865">
        <v>175</v>
      </c>
      <c r="N2865">
        <v>71</v>
      </c>
      <c r="O2865" t="s">
        <v>2817</v>
      </c>
      <c r="P2865" s="16">
        <v>525000</v>
      </c>
      <c r="Q2865" s="17" t="str">
        <f>IF(AND(Table4[[#This Row],[Age]]&lt;=28,Table4[[#This Row],[Prefered foot]]="left",Table4[[#This Row],[Value]]&lt;10000000),"candidate","rejected")</f>
        <v>rejected</v>
      </c>
      <c r="R2865" s="17" t="str">
        <f>IF(OR(Table4[[#This Row],[Age]]&lt;=21,Table4[[#This Row],[Rating]]&gt;=85,Table4[[#This Row],[Height (cm)]]&gt;=187),"minimum","")</f>
        <v/>
      </c>
    </row>
    <row r="2866" spans="10:18" x14ac:dyDescent="0.25">
      <c r="J2866" t="s">
        <v>2535</v>
      </c>
      <c r="K2866">
        <v>34</v>
      </c>
      <c r="L2866">
        <v>79</v>
      </c>
      <c r="M2866">
        <v>177</v>
      </c>
      <c r="N2866">
        <v>77</v>
      </c>
      <c r="O2866" t="s">
        <v>2817</v>
      </c>
      <c r="P2866" s="16">
        <v>8000000</v>
      </c>
      <c r="Q2866" s="17" t="str">
        <f>IF(AND(Table4[[#This Row],[Age]]&lt;=28,Table4[[#This Row],[Prefered foot]]="left",Table4[[#This Row],[Value]]&lt;10000000),"candidate","rejected")</f>
        <v>rejected</v>
      </c>
      <c r="R2866" s="17" t="str">
        <f>IF(OR(Table4[[#This Row],[Age]]&lt;=21,Table4[[#This Row],[Rating]]&gt;=85,Table4[[#This Row],[Height (cm)]]&gt;=187),"minimum","")</f>
        <v/>
      </c>
    </row>
    <row r="2867" spans="10:18" x14ac:dyDescent="0.25">
      <c r="J2867" t="s">
        <v>2536</v>
      </c>
      <c r="K2867">
        <v>32</v>
      </c>
      <c r="L2867">
        <v>71</v>
      </c>
      <c r="M2867">
        <v>179</v>
      </c>
      <c r="N2867">
        <v>85</v>
      </c>
      <c r="O2867" t="s">
        <v>2817</v>
      </c>
      <c r="P2867" s="16">
        <v>1300000</v>
      </c>
      <c r="Q2867" s="17" t="str">
        <f>IF(AND(Table4[[#This Row],[Age]]&lt;=28,Table4[[#This Row],[Prefered foot]]="left",Table4[[#This Row],[Value]]&lt;10000000),"candidate","rejected")</f>
        <v>rejected</v>
      </c>
      <c r="R2867" s="17" t="str">
        <f>IF(OR(Table4[[#This Row],[Age]]&lt;=21,Table4[[#This Row],[Rating]]&gt;=85,Table4[[#This Row],[Height (cm)]]&gt;=187),"minimum","")</f>
        <v/>
      </c>
    </row>
    <row r="2868" spans="10:18" x14ac:dyDescent="0.25">
      <c r="J2868" t="s">
        <v>2537</v>
      </c>
      <c r="K2868">
        <v>35</v>
      </c>
      <c r="L2868">
        <v>73</v>
      </c>
      <c r="M2868">
        <v>186</v>
      </c>
      <c r="N2868">
        <v>84</v>
      </c>
      <c r="O2868" t="s">
        <v>2816</v>
      </c>
      <c r="P2868" s="16">
        <v>925000</v>
      </c>
      <c r="Q2868" s="17" t="str">
        <f>IF(AND(Table4[[#This Row],[Age]]&lt;=28,Table4[[#This Row],[Prefered foot]]="left",Table4[[#This Row],[Value]]&lt;10000000),"candidate","rejected")</f>
        <v>rejected</v>
      </c>
      <c r="R2868" s="17" t="str">
        <f>IF(OR(Table4[[#This Row],[Age]]&lt;=21,Table4[[#This Row],[Rating]]&gt;=85,Table4[[#This Row],[Height (cm)]]&gt;=187),"minimum","")</f>
        <v/>
      </c>
    </row>
    <row r="2869" spans="10:18" x14ac:dyDescent="0.25">
      <c r="J2869" t="s">
        <v>2538</v>
      </c>
      <c r="K2869">
        <v>36</v>
      </c>
      <c r="L2869">
        <v>78</v>
      </c>
      <c r="M2869">
        <v>180</v>
      </c>
      <c r="N2869">
        <v>70</v>
      </c>
      <c r="O2869" t="s">
        <v>2816</v>
      </c>
      <c r="P2869" s="16">
        <v>4800000</v>
      </c>
      <c r="Q2869" s="17" t="str">
        <f>IF(AND(Table4[[#This Row],[Age]]&lt;=28,Table4[[#This Row],[Prefered foot]]="left",Table4[[#This Row],[Value]]&lt;10000000),"candidate","rejected")</f>
        <v>rejected</v>
      </c>
      <c r="R2869" s="17" t="str">
        <f>IF(OR(Table4[[#This Row],[Age]]&lt;=21,Table4[[#This Row],[Rating]]&gt;=85,Table4[[#This Row],[Height (cm)]]&gt;=187),"minimum","")</f>
        <v/>
      </c>
    </row>
    <row r="2870" spans="10:18" x14ac:dyDescent="0.25">
      <c r="J2870" t="s">
        <v>2539</v>
      </c>
      <c r="K2870">
        <v>34</v>
      </c>
      <c r="L2870">
        <v>63</v>
      </c>
      <c r="M2870">
        <v>191</v>
      </c>
      <c r="N2870">
        <v>87</v>
      </c>
      <c r="O2870" t="s">
        <v>2816</v>
      </c>
      <c r="P2870" s="16">
        <v>80000</v>
      </c>
      <c r="Q2870" s="17" t="str">
        <f>IF(AND(Table4[[#This Row],[Age]]&lt;=28,Table4[[#This Row],[Prefered foot]]="left",Table4[[#This Row],[Value]]&lt;10000000),"candidate","rejected")</f>
        <v>rejected</v>
      </c>
      <c r="R2870" s="17" t="str">
        <f>IF(OR(Table4[[#This Row],[Age]]&lt;=21,Table4[[#This Row],[Rating]]&gt;=85,Table4[[#This Row],[Height (cm)]]&gt;=187),"minimum","")</f>
        <v>minimum</v>
      </c>
    </row>
    <row r="2871" spans="10:18" x14ac:dyDescent="0.25">
      <c r="J2871" t="s">
        <v>2540</v>
      </c>
      <c r="K2871">
        <v>34</v>
      </c>
      <c r="L2871">
        <v>76</v>
      </c>
      <c r="M2871">
        <v>183</v>
      </c>
      <c r="N2871">
        <v>73</v>
      </c>
      <c r="O2871" t="s">
        <v>2816</v>
      </c>
      <c r="P2871" s="16">
        <v>3500000</v>
      </c>
      <c r="Q2871" s="17" t="str">
        <f>IF(AND(Table4[[#This Row],[Age]]&lt;=28,Table4[[#This Row],[Prefered foot]]="left",Table4[[#This Row],[Value]]&lt;10000000),"candidate","rejected")</f>
        <v>rejected</v>
      </c>
      <c r="R2871" s="17" t="str">
        <f>IF(OR(Table4[[#This Row],[Age]]&lt;=21,Table4[[#This Row],[Rating]]&gt;=85,Table4[[#This Row],[Height (cm)]]&gt;=187),"minimum","")</f>
        <v/>
      </c>
    </row>
    <row r="2872" spans="10:18" x14ac:dyDescent="0.25">
      <c r="J2872" t="s">
        <v>2541</v>
      </c>
      <c r="K2872">
        <v>36</v>
      </c>
      <c r="L2872">
        <v>75</v>
      </c>
      <c r="M2872">
        <v>172</v>
      </c>
      <c r="N2872">
        <v>69</v>
      </c>
      <c r="O2872" t="s">
        <v>2816</v>
      </c>
      <c r="P2872" s="16">
        <v>1900000</v>
      </c>
      <c r="Q2872" s="17" t="str">
        <f>IF(AND(Table4[[#This Row],[Age]]&lt;=28,Table4[[#This Row],[Prefered foot]]="left",Table4[[#This Row],[Value]]&lt;10000000),"candidate","rejected")</f>
        <v>rejected</v>
      </c>
      <c r="R2872" s="17" t="str">
        <f>IF(OR(Table4[[#This Row],[Age]]&lt;=21,Table4[[#This Row],[Rating]]&gt;=85,Table4[[#This Row],[Height (cm)]]&gt;=187),"minimum","")</f>
        <v/>
      </c>
    </row>
    <row r="2873" spans="10:18" x14ac:dyDescent="0.25">
      <c r="J2873" t="s">
        <v>2542</v>
      </c>
      <c r="K2873">
        <v>31</v>
      </c>
      <c r="L2873">
        <v>79</v>
      </c>
      <c r="M2873">
        <v>185</v>
      </c>
      <c r="N2873">
        <v>78</v>
      </c>
      <c r="O2873" t="s">
        <v>2816</v>
      </c>
      <c r="P2873" s="16">
        <v>12500000</v>
      </c>
      <c r="Q2873" s="17" t="str">
        <f>IF(AND(Table4[[#This Row],[Age]]&lt;=28,Table4[[#This Row],[Prefered foot]]="left",Table4[[#This Row],[Value]]&lt;10000000),"candidate","rejected")</f>
        <v>rejected</v>
      </c>
      <c r="R2873" s="17" t="str">
        <f>IF(OR(Table4[[#This Row],[Age]]&lt;=21,Table4[[#This Row],[Rating]]&gt;=85,Table4[[#This Row],[Height (cm)]]&gt;=187),"minimum","")</f>
        <v/>
      </c>
    </row>
    <row r="2874" spans="10:18" x14ac:dyDescent="0.25">
      <c r="J2874" t="s">
        <v>2543</v>
      </c>
      <c r="K2874">
        <v>36</v>
      </c>
      <c r="L2874">
        <v>77</v>
      </c>
      <c r="M2874">
        <v>190</v>
      </c>
      <c r="N2874">
        <v>94</v>
      </c>
      <c r="O2874" t="s">
        <v>2817</v>
      </c>
      <c r="P2874" s="16">
        <v>1600000</v>
      </c>
      <c r="Q2874" s="17" t="str">
        <f>IF(AND(Table4[[#This Row],[Age]]&lt;=28,Table4[[#This Row],[Prefered foot]]="left",Table4[[#This Row],[Value]]&lt;10000000),"candidate","rejected")</f>
        <v>rejected</v>
      </c>
      <c r="R2874" s="17" t="str">
        <f>IF(OR(Table4[[#This Row],[Age]]&lt;=21,Table4[[#This Row],[Rating]]&gt;=85,Table4[[#This Row],[Height (cm)]]&gt;=187),"minimum","")</f>
        <v>minimum</v>
      </c>
    </row>
    <row r="2875" spans="10:18" x14ac:dyDescent="0.25">
      <c r="J2875" t="s">
        <v>2544</v>
      </c>
      <c r="K2875">
        <v>34</v>
      </c>
      <c r="L2875">
        <v>74</v>
      </c>
      <c r="M2875">
        <v>170</v>
      </c>
      <c r="N2875">
        <v>63</v>
      </c>
      <c r="O2875" t="s">
        <v>2817</v>
      </c>
      <c r="P2875" s="16">
        <v>2000000</v>
      </c>
      <c r="Q2875" s="17" t="str">
        <f>IF(AND(Table4[[#This Row],[Age]]&lt;=28,Table4[[#This Row],[Prefered foot]]="left",Table4[[#This Row],[Value]]&lt;10000000),"candidate","rejected")</f>
        <v>rejected</v>
      </c>
      <c r="R2875" s="17" t="str">
        <f>IF(OR(Table4[[#This Row],[Age]]&lt;=21,Table4[[#This Row],[Rating]]&gt;=85,Table4[[#This Row],[Height (cm)]]&gt;=187),"minimum","")</f>
        <v/>
      </c>
    </row>
    <row r="2876" spans="10:18" x14ac:dyDescent="0.25">
      <c r="J2876" t="s">
        <v>2545</v>
      </c>
      <c r="K2876">
        <v>35</v>
      </c>
      <c r="L2876">
        <v>69</v>
      </c>
      <c r="M2876">
        <v>185</v>
      </c>
      <c r="N2876">
        <v>82</v>
      </c>
      <c r="O2876" t="s">
        <v>2816</v>
      </c>
      <c r="P2876" s="16">
        <v>600000</v>
      </c>
      <c r="Q2876" s="17" t="str">
        <f>IF(AND(Table4[[#This Row],[Age]]&lt;=28,Table4[[#This Row],[Prefered foot]]="left",Table4[[#This Row],[Value]]&lt;10000000),"candidate","rejected")</f>
        <v>rejected</v>
      </c>
      <c r="R2876" s="17" t="str">
        <f>IF(OR(Table4[[#This Row],[Age]]&lt;=21,Table4[[#This Row],[Rating]]&gt;=85,Table4[[#This Row],[Height (cm)]]&gt;=187),"minimum","")</f>
        <v/>
      </c>
    </row>
    <row r="2877" spans="10:18" x14ac:dyDescent="0.25">
      <c r="J2877" t="s">
        <v>2546</v>
      </c>
      <c r="K2877">
        <v>33</v>
      </c>
      <c r="L2877">
        <v>74</v>
      </c>
      <c r="M2877">
        <v>181</v>
      </c>
      <c r="N2877">
        <v>77</v>
      </c>
      <c r="O2877" t="s">
        <v>2816</v>
      </c>
      <c r="P2877" s="16">
        <v>3500000</v>
      </c>
      <c r="Q2877" s="17" t="str">
        <f>IF(AND(Table4[[#This Row],[Age]]&lt;=28,Table4[[#This Row],[Prefered foot]]="left",Table4[[#This Row],[Value]]&lt;10000000),"candidate","rejected")</f>
        <v>rejected</v>
      </c>
      <c r="R2877" s="17" t="str">
        <f>IF(OR(Table4[[#This Row],[Age]]&lt;=21,Table4[[#This Row],[Rating]]&gt;=85,Table4[[#This Row],[Height (cm)]]&gt;=187),"minimum","")</f>
        <v/>
      </c>
    </row>
    <row r="2878" spans="10:18" x14ac:dyDescent="0.25">
      <c r="J2878" t="s">
        <v>2547</v>
      </c>
      <c r="K2878">
        <v>34</v>
      </c>
      <c r="L2878">
        <v>70</v>
      </c>
      <c r="M2878">
        <v>197</v>
      </c>
      <c r="N2878">
        <v>98</v>
      </c>
      <c r="O2878" t="s">
        <v>2816</v>
      </c>
      <c r="P2878" s="16">
        <v>275000</v>
      </c>
      <c r="Q2878" s="17" t="str">
        <f>IF(AND(Table4[[#This Row],[Age]]&lt;=28,Table4[[#This Row],[Prefered foot]]="left",Table4[[#This Row],[Value]]&lt;10000000),"candidate","rejected")</f>
        <v>rejected</v>
      </c>
      <c r="R2878" s="17" t="str">
        <f>IF(OR(Table4[[#This Row],[Age]]&lt;=21,Table4[[#This Row],[Rating]]&gt;=85,Table4[[#This Row],[Height (cm)]]&gt;=187),"minimum","")</f>
        <v>minimum</v>
      </c>
    </row>
    <row r="2879" spans="10:18" x14ac:dyDescent="0.25">
      <c r="J2879" t="s">
        <v>2548</v>
      </c>
      <c r="K2879">
        <v>32</v>
      </c>
      <c r="L2879">
        <v>71</v>
      </c>
      <c r="M2879">
        <v>175</v>
      </c>
      <c r="N2879">
        <v>72</v>
      </c>
      <c r="O2879" t="s">
        <v>2816</v>
      </c>
      <c r="P2879" s="16">
        <v>1500000</v>
      </c>
      <c r="Q2879" s="17" t="str">
        <f>IF(AND(Table4[[#This Row],[Age]]&lt;=28,Table4[[#This Row],[Prefered foot]]="left",Table4[[#This Row],[Value]]&lt;10000000),"candidate","rejected")</f>
        <v>rejected</v>
      </c>
      <c r="R2879" s="17" t="str">
        <f>IF(OR(Table4[[#This Row],[Age]]&lt;=21,Table4[[#This Row],[Rating]]&gt;=85,Table4[[#This Row],[Height (cm)]]&gt;=187),"minimum","")</f>
        <v/>
      </c>
    </row>
    <row r="2880" spans="10:18" x14ac:dyDescent="0.25">
      <c r="J2880" t="s">
        <v>1920</v>
      </c>
      <c r="K2880">
        <v>32</v>
      </c>
      <c r="L2880">
        <v>81</v>
      </c>
      <c r="M2880">
        <v>178</v>
      </c>
      <c r="N2880">
        <v>72</v>
      </c>
      <c r="O2880" t="s">
        <v>2816</v>
      </c>
      <c r="P2880" s="16">
        <v>20000000</v>
      </c>
      <c r="Q2880" s="17" t="str">
        <f>IF(AND(Table4[[#This Row],[Age]]&lt;=28,Table4[[#This Row],[Prefered foot]]="left",Table4[[#This Row],[Value]]&lt;10000000),"candidate","rejected")</f>
        <v>rejected</v>
      </c>
      <c r="R2880" s="17" t="str">
        <f>IF(OR(Table4[[#This Row],[Age]]&lt;=21,Table4[[#This Row],[Rating]]&gt;=85,Table4[[#This Row],[Height (cm)]]&gt;=187),"minimum","")</f>
        <v/>
      </c>
    </row>
    <row r="2881" spans="10:18" x14ac:dyDescent="0.25">
      <c r="J2881" t="s">
        <v>1835</v>
      </c>
      <c r="K2881">
        <v>34</v>
      </c>
      <c r="L2881">
        <v>73</v>
      </c>
      <c r="M2881">
        <v>189</v>
      </c>
      <c r="N2881">
        <v>75</v>
      </c>
      <c r="O2881" t="s">
        <v>2816</v>
      </c>
      <c r="P2881" s="16">
        <v>1000000</v>
      </c>
      <c r="Q2881" s="17" t="str">
        <f>IF(AND(Table4[[#This Row],[Age]]&lt;=28,Table4[[#This Row],[Prefered foot]]="left",Table4[[#This Row],[Value]]&lt;10000000),"candidate","rejected")</f>
        <v>rejected</v>
      </c>
      <c r="R2881" s="17" t="str">
        <f>IF(OR(Table4[[#This Row],[Age]]&lt;=21,Table4[[#This Row],[Rating]]&gt;=85,Table4[[#This Row],[Height (cm)]]&gt;=187),"minimum","")</f>
        <v>minimum</v>
      </c>
    </row>
    <row r="2882" spans="10:18" x14ac:dyDescent="0.25">
      <c r="J2882" t="s">
        <v>2549</v>
      </c>
      <c r="K2882">
        <v>37</v>
      </c>
      <c r="L2882">
        <v>73</v>
      </c>
      <c r="M2882">
        <v>187</v>
      </c>
      <c r="N2882">
        <v>79</v>
      </c>
      <c r="O2882" t="s">
        <v>2816</v>
      </c>
      <c r="P2882" s="16">
        <v>0</v>
      </c>
      <c r="Q2882" s="17" t="str">
        <f>IF(AND(Table4[[#This Row],[Age]]&lt;=28,Table4[[#This Row],[Prefered foot]]="left",Table4[[#This Row],[Value]]&lt;10000000),"candidate","rejected")</f>
        <v>rejected</v>
      </c>
      <c r="R2882" s="17" t="str">
        <f>IF(OR(Table4[[#This Row],[Age]]&lt;=21,Table4[[#This Row],[Rating]]&gt;=85,Table4[[#This Row],[Height (cm)]]&gt;=187),"minimum","")</f>
        <v>minimum</v>
      </c>
    </row>
    <row r="2883" spans="10:18" x14ac:dyDescent="0.25">
      <c r="J2883" t="s">
        <v>2550</v>
      </c>
      <c r="K2883">
        <v>33</v>
      </c>
      <c r="L2883">
        <v>75</v>
      </c>
      <c r="M2883">
        <v>168</v>
      </c>
      <c r="N2883">
        <v>70</v>
      </c>
      <c r="O2883" t="s">
        <v>2816</v>
      </c>
      <c r="P2883" s="16">
        <v>2700000</v>
      </c>
      <c r="Q2883" s="17" t="str">
        <f>IF(AND(Table4[[#This Row],[Age]]&lt;=28,Table4[[#This Row],[Prefered foot]]="left",Table4[[#This Row],[Value]]&lt;10000000),"candidate","rejected")</f>
        <v>rejected</v>
      </c>
      <c r="R2883" s="17" t="str">
        <f>IF(OR(Table4[[#This Row],[Age]]&lt;=21,Table4[[#This Row],[Rating]]&gt;=85,Table4[[#This Row],[Height (cm)]]&gt;=187),"minimum","")</f>
        <v/>
      </c>
    </row>
    <row r="2884" spans="10:18" x14ac:dyDescent="0.25">
      <c r="J2884" t="s">
        <v>2551</v>
      </c>
      <c r="K2884">
        <v>38</v>
      </c>
      <c r="L2884">
        <v>79</v>
      </c>
      <c r="M2884">
        <v>183</v>
      </c>
      <c r="N2884">
        <v>79</v>
      </c>
      <c r="O2884" t="s">
        <v>2816</v>
      </c>
      <c r="P2884" s="16">
        <v>0</v>
      </c>
      <c r="Q2884" s="17" t="str">
        <f>IF(AND(Table4[[#This Row],[Age]]&lt;=28,Table4[[#This Row],[Prefered foot]]="left",Table4[[#This Row],[Value]]&lt;10000000),"candidate","rejected")</f>
        <v>rejected</v>
      </c>
      <c r="R2884" s="17" t="str">
        <f>IF(OR(Table4[[#This Row],[Age]]&lt;=21,Table4[[#This Row],[Rating]]&gt;=85,Table4[[#This Row],[Height (cm)]]&gt;=187),"minimum","")</f>
        <v/>
      </c>
    </row>
    <row r="2885" spans="10:18" x14ac:dyDescent="0.25">
      <c r="J2885" t="s">
        <v>2552</v>
      </c>
      <c r="K2885">
        <v>36</v>
      </c>
      <c r="L2885">
        <v>79</v>
      </c>
      <c r="M2885">
        <v>179</v>
      </c>
      <c r="N2885">
        <v>72</v>
      </c>
      <c r="O2885" t="s">
        <v>2816</v>
      </c>
      <c r="P2885" s="16">
        <v>4200000</v>
      </c>
      <c r="Q2885" s="17" t="str">
        <f>IF(AND(Table4[[#This Row],[Age]]&lt;=28,Table4[[#This Row],[Prefered foot]]="left",Table4[[#This Row],[Value]]&lt;10000000),"candidate","rejected")</f>
        <v>rejected</v>
      </c>
      <c r="R2885" s="17" t="str">
        <f>IF(OR(Table4[[#This Row],[Age]]&lt;=21,Table4[[#This Row],[Rating]]&gt;=85,Table4[[#This Row],[Height (cm)]]&gt;=187),"minimum","")</f>
        <v/>
      </c>
    </row>
    <row r="2886" spans="10:18" x14ac:dyDescent="0.25">
      <c r="J2886" t="s">
        <v>1894</v>
      </c>
      <c r="K2886">
        <v>35</v>
      </c>
      <c r="L2886">
        <v>83</v>
      </c>
      <c r="M2886">
        <v>178</v>
      </c>
      <c r="N2886">
        <v>80</v>
      </c>
      <c r="O2886" t="s">
        <v>2816</v>
      </c>
      <c r="P2886" s="16">
        <v>1300000</v>
      </c>
      <c r="Q2886" s="17" t="str">
        <f>IF(AND(Table4[[#This Row],[Age]]&lt;=28,Table4[[#This Row],[Prefered foot]]="left",Table4[[#This Row],[Value]]&lt;10000000),"candidate","rejected")</f>
        <v>rejected</v>
      </c>
      <c r="R2886" s="17" t="str">
        <f>IF(OR(Table4[[#This Row],[Age]]&lt;=21,Table4[[#This Row],[Rating]]&gt;=85,Table4[[#This Row],[Height (cm)]]&gt;=187),"minimum","")</f>
        <v/>
      </c>
    </row>
    <row r="2887" spans="10:18" x14ac:dyDescent="0.25">
      <c r="J2887" t="s">
        <v>2500</v>
      </c>
      <c r="K2887">
        <v>40</v>
      </c>
      <c r="L2887">
        <v>76</v>
      </c>
      <c r="M2887">
        <v>188</v>
      </c>
      <c r="N2887">
        <v>92</v>
      </c>
      <c r="O2887" t="s">
        <v>2816</v>
      </c>
      <c r="P2887" s="16">
        <v>825000</v>
      </c>
      <c r="Q2887" s="17" t="str">
        <f>IF(AND(Table4[[#This Row],[Age]]&lt;=28,Table4[[#This Row],[Prefered foot]]="left",Table4[[#This Row],[Value]]&lt;10000000),"candidate","rejected")</f>
        <v>rejected</v>
      </c>
      <c r="R2887" s="17" t="str">
        <f>IF(OR(Table4[[#This Row],[Age]]&lt;=21,Table4[[#This Row],[Rating]]&gt;=85,Table4[[#This Row],[Height (cm)]]&gt;=187),"minimum","")</f>
        <v>minimum</v>
      </c>
    </row>
    <row r="2888" spans="10:18" x14ac:dyDescent="0.25">
      <c r="J2888" t="s">
        <v>1896</v>
      </c>
      <c r="K2888">
        <v>38</v>
      </c>
      <c r="L2888">
        <v>81</v>
      </c>
      <c r="M2888">
        <v>189</v>
      </c>
      <c r="N2888">
        <v>80</v>
      </c>
      <c r="O2888" t="s">
        <v>2816</v>
      </c>
      <c r="P2888" s="16">
        <v>0</v>
      </c>
      <c r="Q2888" s="17" t="str">
        <f>IF(AND(Table4[[#This Row],[Age]]&lt;=28,Table4[[#This Row],[Prefered foot]]="left",Table4[[#This Row],[Value]]&lt;10000000),"candidate","rejected")</f>
        <v>rejected</v>
      </c>
      <c r="R2888" s="17" t="str">
        <f>IF(OR(Table4[[#This Row],[Age]]&lt;=21,Table4[[#This Row],[Rating]]&gt;=85,Table4[[#This Row],[Height (cm)]]&gt;=187),"minimum","")</f>
        <v>minimum</v>
      </c>
    </row>
    <row r="2889" spans="10:18" x14ac:dyDescent="0.25">
      <c r="J2889" t="s">
        <v>2501</v>
      </c>
      <c r="K2889">
        <v>40</v>
      </c>
      <c r="L2889">
        <v>78</v>
      </c>
      <c r="M2889">
        <v>179</v>
      </c>
      <c r="N2889">
        <v>75</v>
      </c>
      <c r="O2889" t="s">
        <v>2816</v>
      </c>
      <c r="P2889" s="16">
        <v>0</v>
      </c>
      <c r="Q2889" s="17" t="str">
        <f>IF(AND(Table4[[#This Row],[Age]]&lt;=28,Table4[[#This Row],[Prefered foot]]="left",Table4[[#This Row],[Value]]&lt;10000000),"candidate","rejected")</f>
        <v>rejected</v>
      </c>
      <c r="R2889" s="17" t="str">
        <f>IF(OR(Table4[[#This Row],[Age]]&lt;=21,Table4[[#This Row],[Rating]]&gt;=85,Table4[[#This Row],[Height (cm)]]&gt;=187),"minimum","")</f>
        <v/>
      </c>
    </row>
    <row r="2890" spans="10:18" x14ac:dyDescent="0.25">
      <c r="J2890" t="s">
        <v>2553</v>
      </c>
      <c r="K2890">
        <v>26</v>
      </c>
      <c r="L2890">
        <v>65</v>
      </c>
      <c r="M2890">
        <v>169</v>
      </c>
      <c r="N2890">
        <v>63</v>
      </c>
      <c r="O2890" t="s">
        <v>2816</v>
      </c>
      <c r="P2890" s="16">
        <v>875000</v>
      </c>
      <c r="Q2890" s="17" t="str">
        <f>IF(AND(Table4[[#This Row],[Age]]&lt;=28,Table4[[#This Row],[Prefered foot]]="left",Table4[[#This Row],[Value]]&lt;10000000),"candidate","rejected")</f>
        <v>rejected</v>
      </c>
      <c r="R2890" s="17" t="str">
        <f>IF(OR(Table4[[#This Row],[Age]]&lt;=21,Table4[[#This Row],[Rating]]&gt;=85,Table4[[#This Row],[Height (cm)]]&gt;=187),"minimum","")</f>
        <v/>
      </c>
    </row>
    <row r="2891" spans="10:18" x14ac:dyDescent="0.25">
      <c r="J2891" t="s">
        <v>2554</v>
      </c>
      <c r="K2891">
        <v>23</v>
      </c>
      <c r="L2891">
        <v>66</v>
      </c>
      <c r="M2891">
        <v>193</v>
      </c>
      <c r="N2891">
        <v>85</v>
      </c>
      <c r="O2891" t="s">
        <v>2816</v>
      </c>
      <c r="P2891" s="16">
        <v>1800000</v>
      </c>
      <c r="Q2891" s="17" t="str">
        <f>IF(AND(Table4[[#This Row],[Age]]&lt;=28,Table4[[#This Row],[Prefered foot]]="left",Table4[[#This Row],[Value]]&lt;10000000),"candidate","rejected")</f>
        <v>rejected</v>
      </c>
      <c r="R2891" s="17" t="str">
        <f>IF(OR(Table4[[#This Row],[Age]]&lt;=21,Table4[[#This Row],[Rating]]&gt;=85,Table4[[#This Row],[Height (cm)]]&gt;=187),"minimum","")</f>
        <v>minimum</v>
      </c>
    </row>
    <row r="2892" spans="10:18" x14ac:dyDescent="0.25">
      <c r="J2892" t="s">
        <v>2555</v>
      </c>
      <c r="K2892">
        <v>24</v>
      </c>
      <c r="L2892">
        <v>68</v>
      </c>
      <c r="M2892">
        <v>199</v>
      </c>
      <c r="N2892">
        <v>95</v>
      </c>
      <c r="O2892" t="s">
        <v>2816</v>
      </c>
      <c r="P2892" s="16">
        <v>1500000</v>
      </c>
      <c r="Q2892" s="17" t="str">
        <f>IF(AND(Table4[[#This Row],[Age]]&lt;=28,Table4[[#This Row],[Prefered foot]]="left",Table4[[#This Row],[Value]]&lt;10000000),"candidate","rejected")</f>
        <v>rejected</v>
      </c>
      <c r="R2892" s="17" t="str">
        <f>IF(OR(Table4[[#This Row],[Age]]&lt;=21,Table4[[#This Row],[Rating]]&gt;=85,Table4[[#This Row],[Height (cm)]]&gt;=187),"minimum","")</f>
        <v>minimum</v>
      </c>
    </row>
    <row r="2893" spans="10:18" x14ac:dyDescent="0.25">
      <c r="J2893" t="s">
        <v>2556</v>
      </c>
      <c r="K2893">
        <v>20</v>
      </c>
      <c r="L2893">
        <v>66</v>
      </c>
      <c r="M2893">
        <v>171</v>
      </c>
      <c r="N2893">
        <v>68</v>
      </c>
      <c r="O2893" t="s">
        <v>2816</v>
      </c>
      <c r="P2893" s="16">
        <v>1900000</v>
      </c>
      <c r="Q2893" s="17" t="str">
        <f>IF(AND(Table4[[#This Row],[Age]]&lt;=28,Table4[[#This Row],[Prefered foot]]="left",Table4[[#This Row],[Value]]&lt;10000000),"candidate","rejected")</f>
        <v>rejected</v>
      </c>
      <c r="R2893" s="17" t="str">
        <f>IF(OR(Table4[[#This Row],[Age]]&lt;=21,Table4[[#This Row],[Rating]]&gt;=85,Table4[[#This Row],[Height (cm)]]&gt;=187),"minimum","")</f>
        <v>minimum</v>
      </c>
    </row>
    <row r="2894" spans="10:18" x14ac:dyDescent="0.25">
      <c r="J2894" t="s">
        <v>2557</v>
      </c>
      <c r="K2894">
        <v>16</v>
      </c>
      <c r="L2894">
        <v>57</v>
      </c>
      <c r="M2894">
        <v>180</v>
      </c>
      <c r="N2894">
        <v>73</v>
      </c>
      <c r="O2894" t="s">
        <v>2816</v>
      </c>
      <c r="P2894" s="16">
        <v>450000</v>
      </c>
      <c r="Q2894" s="17" t="str">
        <f>IF(AND(Table4[[#This Row],[Age]]&lt;=28,Table4[[#This Row],[Prefered foot]]="left",Table4[[#This Row],[Value]]&lt;10000000),"candidate","rejected")</f>
        <v>rejected</v>
      </c>
      <c r="R2894" s="17" t="str">
        <f>IF(OR(Table4[[#This Row],[Age]]&lt;=21,Table4[[#This Row],[Rating]]&gt;=85,Table4[[#This Row],[Height (cm)]]&gt;=187),"minimum","")</f>
        <v>minimum</v>
      </c>
    </row>
    <row r="2895" spans="10:18" x14ac:dyDescent="0.25">
      <c r="J2895" t="s">
        <v>2558</v>
      </c>
      <c r="K2895">
        <v>23</v>
      </c>
      <c r="L2895">
        <v>65</v>
      </c>
      <c r="M2895">
        <v>183</v>
      </c>
      <c r="N2895">
        <v>84</v>
      </c>
      <c r="O2895" t="s">
        <v>2816</v>
      </c>
      <c r="P2895" s="16">
        <v>1100000</v>
      </c>
      <c r="Q2895" s="17" t="str">
        <f>IF(AND(Table4[[#This Row],[Age]]&lt;=28,Table4[[#This Row],[Prefered foot]]="left",Table4[[#This Row],[Value]]&lt;10000000),"candidate","rejected")</f>
        <v>rejected</v>
      </c>
      <c r="R2895" s="17" t="str">
        <f>IF(OR(Table4[[#This Row],[Age]]&lt;=21,Table4[[#This Row],[Rating]]&gt;=85,Table4[[#This Row],[Height (cm)]]&gt;=187),"minimum","")</f>
        <v/>
      </c>
    </row>
    <row r="2896" spans="10:18" x14ac:dyDescent="0.25">
      <c r="J2896" t="s">
        <v>2559</v>
      </c>
      <c r="K2896">
        <v>18</v>
      </c>
      <c r="L2896">
        <v>60</v>
      </c>
      <c r="M2896">
        <v>187</v>
      </c>
      <c r="N2896">
        <v>80</v>
      </c>
      <c r="O2896" t="s">
        <v>2817</v>
      </c>
      <c r="P2896" s="16">
        <v>550000</v>
      </c>
      <c r="Q2896" s="17" t="str">
        <f>IF(AND(Table4[[#This Row],[Age]]&lt;=28,Table4[[#This Row],[Prefered foot]]="left",Table4[[#This Row],[Value]]&lt;10000000),"candidate","rejected")</f>
        <v>candidate</v>
      </c>
      <c r="R2896" s="17" t="str">
        <f>IF(OR(Table4[[#This Row],[Age]]&lt;=21,Table4[[#This Row],[Rating]]&gt;=85,Table4[[#This Row],[Height (cm)]]&gt;=187),"minimum","")</f>
        <v>minimum</v>
      </c>
    </row>
    <row r="2897" spans="10:18" x14ac:dyDescent="0.25">
      <c r="J2897" t="s">
        <v>2560</v>
      </c>
      <c r="K2897">
        <v>21</v>
      </c>
      <c r="L2897">
        <v>67</v>
      </c>
      <c r="M2897">
        <v>185</v>
      </c>
      <c r="N2897">
        <v>81</v>
      </c>
      <c r="O2897" t="s">
        <v>2816</v>
      </c>
      <c r="P2897" s="16">
        <v>2300000</v>
      </c>
      <c r="Q2897" s="17" t="str">
        <f>IF(AND(Table4[[#This Row],[Age]]&lt;=28,Table4[[#This Row],[Prefered foot]]="left",Table4[[#This Row],[Value]]&lt;10000000),"candidate","rejected")</f>
        <v>rejected</v>
      </c>
      <c r="R2897" s="17" t="str">
        <f>IF(OR(Table4[[#This Row],[Age]]&lt;=21,Table4[[#This Row],[Rating]]&gt;=85,Table4[[#This Row],[Height (cm)]]&gt;=187),"minimum","")</f>
        <v>minimum</v>
      </c>
    </row>
    <row r="2898" spans="10:18" x14ac:dyDescent="0.25">
      <c r="J2898" t="s">
        <v>2561</v>
      </c>
      <c r="K2898">
        <v>19</v>
      </c>
      <c r="L2898">
        <v>62</v>
      </c>
      <c r="M2898">
        <v>193</v>
      </c>
      <c r="N2898">
        <v>84</v>
      </c>
      <c r="O2898" t="s">
        <v>2817</v>
      </c>
      <c r="P2898" s="16">
        <v>825000</v>
      </c>
      <c r="Q2898" s="17" t="str">
        <f>IF(AND(Table4[[#This Row],[Age]]&lt;=28,Table4[[#This Row],[Prefered foot]]="left",Table4[[#This Row],[Value]]&lt;10000000),"candidate","rejected")</f>
        <v>candidate</v>
      </c>
      <c r="R2898" s="17" t="str">
        <f>IF(OR(Table4[[#This Row],[Age]]&lt;=21,Table4[[#This Row],[Rating]]&gt;=85,Table4[[#This Row],[Height (cm)]]&gt;=187),"minimum","")</f>
        <v>minimum</v>
      </c>
    </row>
    <row r="2899" spans="10:18" x14ac:dyDescent="0.25">
      <c r="J2899" t="s">
        <v>2562</v>
      </c>
      <c r="K2899">
        <v>22</v>
      </c>
      <c r="L2899">
        <v>72</v>
      </c>
      <c r="M2899">
        <v>180</v>
      </c>
      <c r="N2899">
        <v>70</v>
      </c>
      <c r="O2899" t="s">
        <v>2816</v>
      </c>
      <c r="P2899" s="16">
        <v>5000000</v>
      </c>
      <c r="Q2899" s="17" t="str">
        <f>IF(AND(Table4[[#This Row],[Age]]&lt;=28,Table4[[#This Row],[Prefered foot]]="left",Table4[[#This Row],[Value]]&lt;10000000),"candidate","rejected")</f>
        <v>rejected</v>
      </c>
      <c r="R2899" s="17" t="str">
        <f>IF(OR(Table4[[#This Row],[Age]]&lt;=21,Table4[[#This Row],[Rating]]&gt;=85,Table4[[#This Row],[Height (cm)]]&gt;=187),"minimum","")</f>
        <v/>
      </c>
    </row>
    <row r="2900" spans="10:18" x14ac:dyDescent="0.25">
      <c r="J2900" t="s">
        <v>2563</v>
      </c>
      <c r="K2900">
        <v>16</v>
      </c>
      <c r="L2900">
        <v>54</v>
      </c>
      <c r="M2900">
        <v>186</v>
      </c>
      <c r="N2900">
        <v>72</v>
      </c>
      <c r="O2900" t="s">
        <v>2816</v>
      </c>
      <c r="P2900" s="16">
        <v>350000</v>
      </c>
      <c r="Q2900" s="17" t="str">
        <f>IF(AND(Table4[[#This Row],[Age]]&lt;=28,Table4[[#This Row],[Prefered foot]]="left",Table4[[#This Row],[Value]]&lt;10000000),"candidate","rejected")</f>
        <v>rejected</v>
      </c>
      <c r="R2900" s="17" t="str">
        <f>IF(OR(Table4[[#This Row],[Age]]&lt;=21,Table4[[#This Row],[Rating]]&gt;=85,Table4[[#This Row],[Height (cm)]]&gt;=187),"minimum","")</f>
        <v>minimum</v>
      </c>
    </row>
    <row r="2901" spans="10:18" x14ac:dyDescent="0.25">
      <c r="J2901" t="s">
        <v>2564</v>
      </c>
      <c r="K2901">
        <v>18</v>
      </c>
      <c r="L2901">
        <v>66</v>
      </c>
      <c r="M2901">
        <v>175</v>
      </c>
      <c r="N2901">
        <v>70</v>
      </c>
      <c r="O2901" t="s">
        <v>2816</v>
      </c>
      <c r="P2901" s="16">
        <v>2200000</v>
      </c>
      <c r="Q2901" s="17" t="str">
        <f>IF(AND(Table4[[#This Row],[Age]]&lt;=28,Table4[[#This Row],[Prefered foot]]="left",Table4[[#This Row],[Value]]&lt;10000000),"candidate","rejected")</f>
        <v>rejected</v>
      </c>
      <c r="R2901" s="17" t="str">
        <f>IF(OR(Table4[[#This Row],[Age]]&lt;=21,Table4[[#This Row],[Rating]]&gt;=85,Table4[[#This Row],[Height (cm)]]&gt;=187),"minimum","")</f>
        <v>minimum</v>
      </c>
    </row>
    <row r="2902" spans="10:18" x14ac:dyDescent="0.25">
      <c r="J2902" t="s">
        <v>2565</v>
      </c>
      <c r="K2902">
        <v>24</v>
      </c>
      <c r="L2902">
        <v>72</v>
      </c>
      <c r="M2902">
        <v>181</v>
      </c>
      <c r="N2902">
        <v>77</v>
      </c>
      <c r="O2902" t="s">
        <v>2816</v>
      </c>
      <c r="P2902" s="16">
        <v>3000000</v>
      </c>
      <c r="Q2902" s="17" t="str">
        <f>IF(AND(Table4[[#This Row],[Age]]&lt;=28,Table4[[#This Row],[Prefered foot]]="left",Table4[[#This Row],[Value]]&lt;10000000),"candidate","rejected")</f>
        <v>rejected</v>
      </c>
      <c r="R2902" s="17" t="str">
        <f>IF(OR(Table4[[#This Row],[Age]]&lt;=21,Table4[[#This Row],[Rating]]&gt;=85,Table4[[#This Row],[Height (cm)]]&gt;=187),"minimum","")</f>
        <v/>
      </c>
    </row>
    <row r="2903" spans="10:18" x14ac:dyDescent="0.25">
      <c r="J2903" t="s">
        <v>2566</v>
      </c>
      <c r="K2903">
        <v>19</v>
      </c>
      <c r="L2903">
        <v>57</v>
      </c>
      <c r="M2903">
        <v>188</v>
      </c>
      <c r="N2903">
        <v>78</v>
      </c>
      <c r="O2903" t="s">
        <v>2816</v>
      </c>
      <c r="P2903" s="16">
        <v>375000</v>
      </c>
      <c r="Q2903" s="17" t="str">
        <f>IF(AND(Table4[[#This Row],[Age]]&lt;=28,Table4[[#This Row],[Prefered foot]]="left",Table4[[#This Row],[Value]]&lt;10000000),"candidate","rejected")</f>
        <v>rejected</v>
      </c>
      <c r="R2903" s="17" t="str">
        <f>IF(OR(Table4[[#This Row],[Age]]&lt;=21,Table4[[#This Row],[Rating]]&gt;=85,Table4[[#This Row],[Height (cm)]]&gt;=187),"minimum","")</f>
        <v>minimum</v>
      </c>
    </row>
    <row r="2904" spans="10:18" x14ac:dyDescent="0.25">
      <c r="J2904" t="s">
        <v>2567</v>
      </c>
      <c r="K2904">
        <v>19</v>
      </c>
      <c r="L2904">
        <v>68</v>
      </c>
      <c r="M2904">
        <v>172</v>
      </c>
      <c r="N2904">
        <v>60</v>
      </c>
      <c r="O2904" t="s">
        <v>2816</v>
      </c>
      <c r="P2904" s="16">
        <v>2400000</v>
      </c>
      <c r="Q2904" s="17" t="str">
        <f>IF(AND(Table4[[#This Row],[Age]]&lt;=28,Table4[[#This Row],[Prefered foot]]="left",Table4[[#This Row],[Value]]&lt;10000000),"candidate","rejected")</f>
        <v>rejected</v>
      </c>
      <c r="R2904" s="17" t="str">
        <f>IF(OR(Table4[[#This Row],[Age]]&lt;=21,Table4[[#This Row],[Rating]]&gt;=85,Table4[[#This Row],[Height (cm)]]&gt;=187),"minimum","")</f>
        <v>minimum</v>
      </c>
    </row>
    <row r="2905" spans="10:18" x14ac:dyDescent="0.25">
      <c r="J2905" t="s">
        <v>2568</v>
      </c>
      <c r="K2905">
        <v>18</v>
      </c>
      <c r="L2905">
        <v>66</v>
      </c>
      <c r="M2905">
        <v>178</v>
      </c>
      <c r="N2905">
        <v>68</v>
      </c>
      <c r="O2905" t="s">
        <v>2816</v>
      </c>
      <c r="P2905" s="16">
        <v>2200000</v>
      </c>
      <c r="Q2905" s="17" t="str">
        <f>IF(AND(Table4[[#This Row],[Age]]&lt;=28,Table4[[#This Row],[Prefered foot]]="left",Table4[[#This Row],[Value]]&lt;10000000),"candidate","rejected")</f>
        <v>rejected</v>
      </c>
      <c r="R2905" s="17" t="str">
        <f>IF(OR(Table4[[#This Row],[Age]]&lt;=21,Table4[[#This Row],[Rating]]&gt;=85,Table4[[#This Row],[Height (cm)]]&gt;=187),"minimum","")</f>
        <v>minimum</v>
      </c>
    </row>
    <row r="2906" spans="10:18" x14ac:dyDescent="0.25">
      <c r="J2906" t="s">
        <v>2569</v>
      </c>
      <c r="K2906">
        <v>16</v>
      </c>
      <c r="L2906">
        <v>58</v>
      </c>
      <c r="M2906">
        <v>182</v>
      </c>
      <c r="N2906">
        <v>70</v>
      </c>
      <c r="O2906" t="s">
        <v>2816</v>
      </c>
      <c r="P2906" s="16">
        <v>475000</v>
      </c>
      <c r="Q2906" s="17" t="str">
        <f>IF(AND(Table4[[#This Row],[Age]]&lt;=28,Table4[[#This Row],[Prefered foot]]="left",Table4[[#This Row],[Value]]&lt;10000000),"candidate","rejected")</f>
        <v>rejected</v>
      </c>
      <c r="R2906" s="17" t="str">
        <f>IF(OR(Table4[[#This Row],[Age]]&lt;=21,Table4[[#This Row],[Rating]]&gt;=85,Table4[[#This Row],[Height (cm)]]&gt;=187),"minimum","")</f>
        <v>minimum</v>
      </c>
    </row>
    <row r="2907" spans="10:18" x14ac:dyDescent="0.25">
      <c r="J2907" t="s">
        <v>1560</v>
      </c>
      <c r="K2907">
        <v>18</v>
      </c>
      <c r="L2907">
        <v>66</v>
      </c>
      <c r="M2907">
        <v>187</v>
      </c>
      <c r="N2907">
        <v>73</v>
      </c>
      <c r="O2907" t="s">
        <v>2817</v>
      </c>
      <c r="P2907" s="16">
        <v>2000000</v>
      </c>
      <c r="Q2907" s="17" t="str">
        <f>IF(AND(Table4[[#This Row],[Age]]&lt;=28,Table4[[#This Row],[Prefered foot]]="left",Table4[[#This Row],[Value]]&lt;10000000),"candidate","rejected")</f>
        <v>candidate</v>
      </c>
      <c r="R2907" s="17" t="str">
        <f>IF(OR(Table4[[#This Row],[Age]]&lt;=21,Table4[[#This Row],[Rating]]&gt;=85,Table4[[#This Row],[Height (cm)]]&gt;=187),"minimum","")</f>
        <v>minimum</v>
      </c>
    </row>
    <row r="2908" spans="10:18" x14ac:dyDescent="0.25">
      <c r="J2908" t="s">
        <v>2570</v>
      </c>
      <c r="K2908">
        <v>19</v>
      </c>
      <c r="L2908">
        <v>55</v>
      </c>
      <c r="M2908">
        <v>183</v>
      </c>
      <c r="N2908">
        <v>73</v>
      </c>
      <c r="O2908" t="s">
        <v>2816</v>
      </c>
      <c r="P2908" s="16">
        <v>275000</v>
      </c>
      <c r="Q2908" s="17" t="str">
        <f>IF(AND(Table4[[#This Row],[Age]]&lt;=28,Table4[[#This Row],[Prefered foot]]="left",Table4[[#This Row],[Value]]&lt;10000000),"candidate","rejected")</f>
        <v>rejected</v>
      </c>
      <c r="R2908" s="17" t="str">
        <f>IF(OR(Table4[[#This Row],[Age]]&lt;=21,Table4[[#This Row],[Rating]]&gt;=85,Table4[[#This Row],[Height (cm)]]&gt;=187),"minimum","")</f>
        <v>minimum</v>
      </c>
    </row>
    <row r="2909" spans="10:18" x14ac:dyDescent="0.25">
      <c r="J2909" t="s">
        <v>2571</v>
      </c>
      <c r="K2909">
        <v>22</v>
      </c>
      <c r="L2909">
        <v>71</v>
      </c>
      <c r="M2909">
        <v>186</v>
      </c>
      <c r="N2909">
        <v>73</v>
      </c>
      <c r="O2909" t="s">
        <v>2816</v>
      </c>
      <c r="P2909" s="16">
        <v>3800000</v>
      </c>
      <c r="Q2909" s="17" t="str">
        <f>IF(AND(Table4[[#This Row],[Age]]&lt;=28,Table4[[#This Row],[Prefered foot]]="left",Table4[[#This Row],[Value]]&lt;10000000),"candidate","rejected")</f>
        <v>rejected</v>
      </c>
      <c r="R2909" s="17" t="str">
        <f>IF(OR(Table4[[#This Row],[Age]]&lt;=21,Table4[[#This Row],[Rating]]&gt;=85,Table4[[#This Row],[Height (cm)]]&gt;=187),"minimum","")</f>
        <v/>
      </c>
    </row>
    <row r="2910" spans="10:18" x14ac:dyDescent="0.25">
      <c r="J2910" t="s">
        <v>2572</v>
      </c>
      <c r="K2910">
        <v>20</v>
      </c>
      <c r="L2910">
        <v>63</v>
      </c>
      <c r="M2910">
        <v>181</v>
      </c>
      <c r="N2910">
        <v>75</v>
      </c>
      <c r="O2910" t="s">
        <v>2816</v>
      </c>
      <c r="P2910" s="16">
        <v>1200000</v>
      </c>
      <c r="Q2910" s="17" t="str">
        <f>IF(AND(Table4[[#This Row],[Age]]&lt;=28,Table4[[#This Row],[Prefered foot]]="left",Table4[[#This Row],[Value]]&lt;10000000),"candidate","rejected")</f>
        <v>rejected</v>
      </c>
      <c r="R2910" s="17" t="str">
        <f>IF(OR(Table4[[#This Row],[Age]]&lt;=21,Table4[[#This Row],[Rating]]&gt;=85,Table4[[#This Row],[Height (cm)]]&gt;=187),"minimum","")</f>
        <v>minimum</v>
      </c>
    </row>
    <row r="2911" spans="10:18" x14ac:dyDescent="0.25">
      <c r="J2911" t="s">
        <v>2573</v>
      </c>
      <c r="K2911">
        <v>22</v>
      </c>
      <c r="L2911">
        <v>71</v>
      </c>
      <c r="M2911">
        <v>188</v>
      </c>
      <c r="N2911">
        <v>80</v>
      </c>
      <c r="O2911" t="s">
        <v>2816</v>
      </c>
      <c r="P2911" s="16">
        <v>4200000</v>
      </c>
      <c r="Q2911" s="17" t="str">
        <f>IF(AND(Table4[[#This Row],[Age]]&lt;=28,Table4[[#This Row],[Prefered foot]]="left",Table4[[#This Row],[Value]]&lt;10000000),"candidate","rejected")</f>
        <v>rejected</v>
      </c>
      <c r="R2911" s="17" t="str">
        <f>IF(OR(Table4[[#This Row],[Age]]&lt;=21,Table4[[#This Row],[Rating]]&gt;=85,Table4[[#This Row],[Height (cm)]]&gt;=187),"minimum","")</f>
        <v>minimum</v>
      </c>
    </row>
    <row r="2912" spans="10:18" x14ac:dyDescent="0.25">
      <c r="J2912" t="s">
        <v>2574</v>
      </c>
      <c r="K2912">
        <v>17</v>
      </c>
      <c r="L2912">
        <v>52</v>
      </c>
      <c r="M2912">
        <v>190</v>
      </c>
      <c r="N2912">
        <v>82</v>
      </c>
      <c r="O2912" t="s">
        <v>2816</v>
      </c>
      <c r="P2912" s="16">
        <v>200000</v>
      </c>
      <c r="Q2912" s="17" t="str">
        <f>IF(AND(Table4[[#This Row],[Age]]&lt;=28,Table4[[#This Row],[Prefered foot]]="left",Table4[[#This Row],[Value]]&lt;10000000),"candidate","rejected")</f>
        <v>rejected</v>
      </c>
      <c r="R2912" s="17" t="str">
        <f>IF(OR(Table4[[#This Row],[Age]]&lt;=21,Table4[[#This Row],[Rating]]&gt;=85,Table4[[#This Row],[Height (cm)]]&gt;=187),"minimum","")</f>
        <v>minimum</v>
      </c>
    </row>
    <row r="2913" spans="10:18" x14ac:dyDescent="0.25">
      <c r="J2913" t="s">
        <v>2575</v>
      </c>
      <c r="K2913">
        <v>18</v>
      </c>
      <c r="L2913">
        <v>61</v>
      </c>
      <c r="M2913">
        <v>178</v>
      </c>
      <c r="N2913">
        <v>68</v>
      </c>
      <c r="O2913" t="s">
        <v>2816</v>
      </c>
      <c r="P2913" s="16">
        <v>725000</v>
      </c>
      <c r="Q2913" s="17" t="str">
        <f>IF(AND(Table4[[#This Row],[Age]]&lt;=28,Table4[[#This Row],[Prefered foot]]="left",Table4[[#This Row],[Value]]&lt;10000000),"candidate","rejected")</f>
        <v>rejected</v>
      </c>
      <c r="R2913" s="17" t="str">
        <f>IF(OR(Table4[[#This Row],[Age]]&lt;=21,Table4[[#This Row],[Rating]]&gt;=85,Table4[[#This Row],[Height (cm)]]&gt;=187),"minimum","")</f>
        <v>minimum</v>
      </c>
    </row>
    <row r="2914" spans="10:18" x14ac:dyDescent="0.25">
      <c r="J2914" t="s">
        <v>2576</v>
      </c>
      <c r="K2914">
        <v>16</v>
      </c>
      <c r="L2914">
        <v>55</v>
      </c>
      <c r="M2914">
        <v>186</v>
      </c>
      <c r="N2914">
        <v>72</v>
      </c>
      <c r="O2914" t="s">
        <v>2816</v>
      </c>
      <c r="P2914" s="16">
        <v>325000</v>
      </c>
      <c r="Q2914" s="17" t="str">
        <f>IF(AND(Table4[[#This Row],[Age]]&lt;=28,Table4[[#This Row],[Prefered foot]]="left",Table4[[#This Row],[Value]]&lt;10000000),"candidate","rejected")</f>
        <v>rejected</v>
      </c>
      <c r="R2914" s="17" t="str">
        <f>IF(OR(Table4[[#This Row],[Age]]&lt;=21,Table4[[#This Row],[Rating]]&gt;=85,Table4[[#This Row],[Height (cm)]]&gt;=187),"minimum","")</f>
        <v>minimum</v>
      </c>
    </row>
    <row r="2915" spans="10:18" x14ac:dyDescent="0.25">
      <c r="J2915" t="s">
        <v>2577</v>
      </c>
      <c r="K2915">
        <v>18</v>
      </c>
      <c r="L2915">
        <v>64</v>
      </c>
      <c r="M2915">
        <v>185</v>
      </c>
      <c r="N2915">
        <v>75</v>
      </c>
      <c r="O2915" t="s">
        <v>2817</v>
      </c>
      <c r="P2915" s="16">
        <v>1500000</v>
      </c>
      <c r="Q2915" s="17" t="str">
        <f>IF(AND(Table4[[#This Row],[Age]]&lt;=28,Table4[[#This Row],[Prefered foot]]="left",Table4[[#This Row],[Value]]&lt;10000000),"candidate","rejected")</f>
        <v>candidate</v>
      </c>
      <c r="R2915" s="17" t="str">
        <f>IF(OR(Table4[[#This Row],[Age]]&lt;=21,Table4[[#This Row],[Rating]]&gt;=85,Table4[[#This Row],[Height (cm)]]&gt;=187),"minimum","")</f>
        <v>minimum</v>
      </c>
    </row>
    <row r="2916" spans="10:18" x14ac:dyDescent="0.25">
      <c r="J2916" t="s">
        <v>2578</v>
      </c>
      <c r="K2916">
        <v>19</v>
      </c>
      <c r="L2916">
        <v>65</v>
      </c>
      <c r="M2916">
        <v>174</v>
      </c>
      <c r="N2916">
        <v>72</v>
      </c>
      <c r="O2916" t="s">
        <v>2816</v>
      </c>
      <c r="P2916" s="16">
        <v>1600000</v>
      </c>
      <c r="Q2916" s="17" t="str">
        <f>IF(AND(Table4[[#This Row],[Age]]&lt;=28,Table4[[#This Row],[Prefered foot]]="left",Table4[[#This Row],[Value]]&lt;10000000),"candidate","rejected")</f>
        <v>rejected</v>
      </c>
      <c r="R2916" s="17" t="str">
        <f>IF(OR(Table4[[#This Row],[Age]]&lt;=21,Table4[[#This Row],[Rating]]&gt;=85,Table4[[#This Row],[Height (cm)]]&gt;=187),"minimum","")</f>
        <v>minimum</v>
      </c>
    </row>
    <row r="2917" spans="10:18" x14ac:dyDescent="0.25">
      <c r="J2917" t="s">
        <v>2579</v>
      </c>
      <c r="K2917">
        <v>19</v>
      </c>
      <c r="L2917">
        <v>61</v>
      </c>
      <c r="M2917">
        <v>175</v>
      </c>
      <c r="N2917">
        <v>70</v>
      </c>
      <c r="O2917" t="s">
        <v>2816</v>
      </c>
      <c r="P2917" s="16">
        <v>725000</v>
      </c>
      <c r="Q2917" s="17" t="str">
        <f>IF(AND(Table4[[#This Row],[Age]]&lt;=28,Table4[[#This Row],[Prefered foot]]="left",Table4[[#This Row],[Value]]&lt;10000000),"candidate","rejected")</f>
        <v>rejected</v>
      </c>
      <c r="R2917" s="17" t="str">
        <f>IF(OR(Table4[[#This Row],[Age]]&lt;=21,Table4[[#This Row],[Rating]]&gt;=85,Table4[[#This Row],[Height (cm)]]&gt;=187),"minimum","")</f>
        <v>minimum</v>
      </c>
    </row>
    <row r="2918" spans="10:18" x14ac:dyDescent="0.25">
      <c r="J2918" t="s">
        <v>2580</v>
      </c>
      <c r="K2918">
        <v>17</v>
      </c>
      <c r="L2918">
        <v>59</v>
      </c>
      <c r="M2918">
        <v>187</v>
      </c>
      <c r="N2918">
        <v>72</v>
      </c>
      <c r="O2918" t="s">
        <v>2816</v>
      </c>
      <c r="P2918" s="16">
        <v>550000</v>
      </c>
      <c r="Q2918" s="17" t="str">
        <f>IF(AND(Table4[[#This Row],[Age]]&lt;=28,Table4[[#This Row],[Prefered foot]]="left",Table4[[#This Row],[Value]]&lt;10000000),"candidate","rejected")</f>
        <v>rejected</v>
      </c>
      <c r="R2918" s="17" t="str">
        <f>IF(OR(Table4[[#This Row],[Age]]&lt;=21,Table4[[#This Row],[Rating]]&gt;=85,Table4[[#This Row],[Height (cm)]]&gt;=187),"minimum","")</f>
        <v>minimum</v>
      </c>
    </row>
    <row r="2919" spans="10:18" x14ac:dyDescent="0.25">
      <c r="J2919" t="s">
        <v>2581</v>
      </c>
      <c r="K2919">
        <v>19</v>
      </c>
      <c r="L2919">
        <v>60</v>
      </c>
      <c r="M2919">
        <v>178</v>
      </c>
      <c r="N2919">
        <v>64</v>
      </c>
      <c r="O2919" t="s">
        <v>2816</v>
      </c>
      <c r="P2919" s="16">
        <v>575000</v>
      </c>
      <c r="Q2919" s="17" t="str">
        <f>IF(AND(Table4[[#This Row],[Age]]&lt;=28,Table4[[#This Row],[Prefered foot]]="left",Table4[[#This Row],[Value]]&lt;10000000),"candidate","rejected")</f>
        <v>rejected</v>
      </c>
      <c r="R2919" s="17" t="str">
        <f>IF(OR(Table4[[#This Row],[Age]]&lt;=21,Table4[[#This Row],[Rating]]&gt;=85,Table4[[#This Row],[Height (cm)]]&gt;=187),"minimum","")</f>
        <v>minimum</v>
      </c>
    </row>
    <row r="2920" spans="10:18" x14ac:dyDescent="0.25">
      <c r="J2920" t="s">
        <v>2582</v>
      </c>
      <c r="K2920">
        <v>18</v>
      </c>
      <c r="L2920">
        <v>61</v>
      </c>
      <c r="M2920">
        <v>193</v>
      </c>
      <c r="N2920">
        <v>76</v>
      </c>
      <c r="O2920" t="s">
        <v>2816</v>
      </c>
      <c r="P2920" s="16">
        <v>500000</v>
      </c>
      <c r="Q2920" s="17" t="str">
        <f>IF(AND(Table4[[#This Row],[Age]]&lt;=28,Table4[[#This Row],[Prefered foot]]="left",Table4[[#This Row],[Value]]&lt;10000000),"candidate","rejected")</f>
        <v>rejected</v>
      </c>
      <c r="R2920" s="17" t="str">
        <f>IF(OR(Table4[[#This Row],[Age]]&lt;=21,Table4[[#This Row],[Rating]]&gt;=85,Table4[[#This Row],[Height (cm)]]&gt;=187),"minimum","")</f>
        <v>minimum</v>
      </c>
    </row>
    <row r="2921" spans="10:18" x14ac:dyDescent="0.25">
      <c r="J2921" t="s">
        <v>2583</v>
      </c>
      <c r="K2921">
        <v>17</v>
      </c>
      <c r="L2921">
        <v>57</v>
      </c>
      <c r="M2921">
        <v>188</v>
      </c>
      <c r="N2921">
        <v>82</v>
      </c>
      <c r="O2921" t="s">
        <v>2816</v>
      </c>
      <c r="P2921" s="16">
        <v>400000</v>
      </c>
      <c r="Q2921" s="17" t="str">
        <f>IF(AND(Table4[[#This Row],[Age]]&lt;=28,Table4[[#This Row],[Prefered foot]]="left",Table4[[#This Row],[Value]]&lt;10000000),"candidate","rejected")</f>
        <v>rejected</v>
      </c>
      <c r="R2921" s="17" t="str">
        <f>IF(OR(Table4[[#This Row],[Age]]&lt;=21,Table4[[#This Row],[Rating]]&gt;=85,Table4[[#This Row],[Height (cm)]]&gt;=187),"minimum","")</f>
        <v>minimum</v>
      </c>
    </row>
    <row r="2922" spans="10:18" x14ac:dyDescent="0.25">
      <c r="J2922" t="s">
        <v>2584</v>
      </c>
      <c r="K2922">
        <v>17</v>
      </c>
      <c r="L2922">
        <v>67</v>
      </c>
      <c r="M2922">
        <v>179</v>
      </c>
      <c r="N2922">
        <v>70</v>
      </c>
      <c r="O2922" t="s">
        <v>2816</v>
      </c>
      <c r="P2922" s="16">
        <v>2300000</v>
      </c>
      <c r="Q2922" s="17" t="str">
        <f>IF(AND(Table4[[#This Row],[Age]]&lt;=28,Table4[[#This Row],[Prefered foot]]="left",Table4[[#This Row],[Value]]&lt;10000000),"candidate","rejected")</f>
        <v>rejected</v>
      </c>
      <c r="R2922" s="17" t="str">
        <f>IF(OR(Table4[[#This Row],[Age]]&lt;=21,Table4[[#This Row],[Rating]]&gt;=85,Table4[[#This Row],[Height (cm)]]&gt;=187),"minimum","")</f>
        <v>minimum</v>
      </c>
    </row>
    <row r="2923" spans="10:18" x14ac:dyDescent="0.25">
      <c r="J2923" t="s">
        <v>2585</v>
      </c>
      <c r="K2923">
        <v>21</v>
      </c>
      <c r="L2923">
        <v>75</v>
      </c>
      <c r="M2923">
        <v>194</v>
      </c>
      <c r="N2923">
        <v>84</v>
      </c>
      <c r="O2923" t="s">
        <v>2816</v>
      </c>
      <c r="P2923" s="16">
        <v>10500000</v>
      </c>
      <c r="Q2923" s="17" t="str">
        <f>IF(AND(Table4[[#This Row],[Age]]&lt;=28,Table4[[#This Row],[Prefered foot]]="left",Table4[[#This Row],[Value]]&lt;10000000),"candidate","rejected")</f>
        <v>rejected</v>
      </c>
      <c r="R2923" s="17" t="str">
        <f>IF(OR(Table4[[#This Row],[Age]]&lt;=21,Table4[[#This Row],[Rating]]&gt;=85,Table4[[#This Row],[Height (cm)]]&gt;=187),"minimum","")</f>
        <v>minimum</v>
      </c>
    </row>
    <row r="2924" spans="10:18" x14ac:dyDescent="0.25">
      <c r="J2924" t="s">
        <v>2586</v>
      </c>
      <c r="K2924">
        <v>19</v>
      </c>
      <c r="L2924">
        <v>58</v>
      </c>
      <c r="M2924">
        <v>191</v>
      </c>
      <c r="N2924">
        <v>80</v>
      </c>
      <c r="O2924" t="s">
        <v>2816</v>
      </c>
      <c r="P2924" s="16">
        <v>475000</v>
      </c>
      <c r="Q2924" s="17" t="str">
        <f>IF(AND(Table4[[#This Row],[Age]]&lt;=28,Table4[[#This Row],[Prefered foot]]="left",Table4[[#This Row],[Value]]&lt;10000000),"candidate","rejected")</f>
        <v>rejected</v>
      </c>
      <c r="R2924" s="17" t="str">
        <f>IF(OR(Table4[[#This Row],[Age]]&lt;=21,Table4[[#This Row],[Rating]]&gt;=85,Table4[[#This Row],[Height (cm)]]&gt;=187),"minimum","")</f>
        <v>minimum</v>
      </c>
    </row>
    <row r="2925" spans="10:18" x14ac:dyDescent="0.25">
      <c r="J2925" t="s">
        <v>2587</v>
      </c>
      <c r="K2925">
        <v>19</v>
      </c>
      <c r="L2925">
        <v>61</v>
      </c>
      <c r="M2925">
        <v>172</v>
      </c>
      <c r="N2925">
        <v>71</v>
      </c>
      <c r="O2925" t="s">
        <v>2816</v>
      </c>
      <c r="P2925" s="16">
        <v>800000</v>
      </c>
      <c r="Q2925" s="17" t="str">
        <f>IF(AND(Table4[[#This Row],[Age]]&lt;=28,Table4[[#This Row],[Prefered foot]]="left",Table4[[#This Row],[Value]]&lt;10000000),"candidate","rejected")</f>
        <v>rejected</v>
      </c>
      <c r="R2925" s="17" t="str">
        <f>IF(OR(Table4[[#This Row],[Age]]&lt;=21,Table4[[#This Row],[Rating]]&gt;=85,Table4[[#This Row],[Height (cm)]]&gt;=187),"minimum","")</f>
        <v>minimum</v>
      </c>
    </row>
    <row r="2926" spans="10:18" x14ac:dyDescent="0.25">
      <c r="J2926" t="s">
        <v>2588</v>
      </c>
      <c r="K2926">
        <v>20</v>
      </c>
      <c r="L2926">
        <v>67</v>
      </c>
      <c r="M2926">
        <v>174</v>
      </c>
      <c r="N2926">
        <v>72</v>
      </c>
      <c r="O2926" t="s">
        <v>2816</v>
      </c>
      <c r="P2926" s="16">
        <v>2200000</v>
      </c>
      <c r="Q2926" s="17" t="str">
        <f>IF(AND(Table4[[#This Row],[Age]]&lt;=28,Table4[[#This Row],[Prefered foot]]="left",Table4[[#This Row],[Value]]&lt;10000000),"candidate","rejected")</f>
        <v>rejected</v>
      </c>
      <c r="R2926" s="17" t="str">
        <f>IF(OR(Table4[[#This Row],[Age]]&lt;=21,Table4[[#This Row],[Rating]]&gt;=85,Table4[[#This Row],[Height (cm)]]&gt;=187),"minimum","")</f>
        <v>minimum</v>
      </c>
    </row>
    <row r="2927" spans="10:18" x14ac:dyDescent="0.25">
      <c r="J2927" t="s">
        <v>2589</v>
      </c>
      <c r="K2927">
        <v>17</v>
      </c>
      <c r="L2927">
        <v>60</v>
      </c>
      <c r="M2927">
        <v>181</v>
      </c>
      <c r="N2927">
        <v>73</v>
      </c>
      <c r="O2927" t="s">
        <v>2816</v>
      </c>
      <c r="P2927" s="16">
        <v>775000</v>
      </c>
      <c r="Q2927" s="17" t="str">
        <f>IF(AND(Table4[[#This Row],[Age]]&lt;=28,Table4[[#This Row],[Prefered foot]]="left",Table4[[#This Row],[Value]]&lt;10000000),"candidate","rejected")</f>
        <v>rejected</v>
      </c>
      <c r="R2927" s="17" t="str">
        <f>IF(OR(Table4[[#This Row],[Age]]&lt;=21,Table4[[#This Row],[Rating]]&gt;=85,Table4[[#This Row],[Height (cm)]]&gt;=187),"minimum","")</f>
        <v>minimum</v>
      </c>
    </row>
    <row r="2928" spans="10:18" x14ac:dyDescent="0.25">
      <c r="J2928" t="s">
        <v>2590</v>
      </c>
      <c r="K2928">
        <v>19</v>
      </c>
      <c r="L2928">
        <v>63</v>
      </c>
      <c r="M2928">
        <v>195</v>
      </c>
      <c r="N2928">
        <v>85</v>
      </c>
      <c r="O2928" t="s">
        <v>2817</v>
      </c>
      <c r="P2928" s="16">
        <v>1100000</v>
      </c>
      <c r="Q2928" s="17" t="str">
        <f>IF(AND(Table4[[#This Row],[Age]]&lt;=28,Table4[[#This Row],[Prefered foot]]="left",Table4[[#This Row],[Value]]&lt;10000000),"candidate","rejected")</f>
        <v>candidate</v>
      </c>
      <c r="R2928" s="17" t="str">
        <f>IF(OR(Table4[[#This Row],[Age]]&lt;=21,Table4[[#This Row],[Rating]]&gt;=85,Table4[[#This Row],[Height (cm)]]&gt;=187),"minimum","")</f>
        <v>minimum</v>
      </c>
    </row>
    <row r="2929" spans="10:18" x14ac:dyDescent="0.25">
      <c r="J2929" t="s">
        <v>2591</v>
      </c>
      <c r="K2929">
        <v>18</v>
      </c>
      <c r="L2929">
        <v>63</v>
      </c>
      <c r="M2929">
        <v>182</v>
      </c>
      <c r="N2929">
        <v>72</v>
      </c>
      <c r="O2929" t="s">
        <v>2816</v>
      </c>
      <c r="P2929" s="16">
        <v>1200000</v>
      </c>
      <c r="Q2929" s="17" t="str">
        <f>IF(AND(Table4[[#This Row],[Age]]&lt;=28,Table4[[#This Row],[Prefered foot]]="left",Table4[[#This Row],[Value]]&lt;10000000),"candidate","rejected")</f>
        <v>rejected</v>
      </c>
      <c r="R2929" s="17" t="str">
        <f>IF(OR(Table4[[#This Row],[Age]]&lt;=21,Table4[[#This Row],[Rating]]&gt;=85,Table4[[#This Row],[Height (cm)]]&gt;=187),"minimum","")</f>
        <v>minimum</v>
      </c>
    </row>
    <row r="2930" spans="10:18" x14ac:dyDescent="0.25">
      <c r="J2930" t="s">
        <v>1937</v>
      </c>
      <c r="K2930">
        <v>20</v>
      </c>
      <c r="L2930">
        <v>65</v>
      </c>
      <c r="M2930">
        <v>181</v>
      </c>
      <c r="N2930">
        <v>72</v>
      </c>
      <c r="O2930" t="s">
        <v>2816</v>
      </c>
      <c r="P2930" s="16">
        <v>1700000</v>
      </c>
      <c r="Q2930" s="17" t="str">
        <f>IF(AND(Table4[[#This Row],[Age]]&lt;=28,Table4[[#This Row],[Prefered foot]]="left",Table4[[#This Row],[Value]]&lt;10000000),"candidate","rejected")</f>
        <v>rejected</v>
      </c>
      <c r="R2930" s="17" t="str">
        <f>IF(OR(Table4[[#This Row],[Age]]&lt;=21,Table4[[#This Row],[Rating]]&gt;=85,Table4[[#This Row],[Height (cm)]]&gt;=187),"minimum","")</f>
        <v>minimum</v>
      </c>
    </row>
    <row r="2931" spans="10:18" x14ac:dyDescent="0.25">
      <c r="J2931" t="s">
        <v>2592</v>
      </c>
      <c r="K2931">
        <v>17</v>
      </c>
      <c r="L2931">
        <v>59</v>
      </c>
      <c r="M2931">
        <v>185</v>
      </c>
      <c r="N2931">
        <v>75</v>
      </c>
      <c r="O2931" t="s">
        <v>2817</v>
      </c>
      <c r="P2931" s="16">
        <v>475000</v>
      </c>
      <c r="Q2931" s="17" t="str">
        <f>IF(AND(Table4[[#This Row],[Age]]&lt;=28,Table4[[#This Row],[Prefered foot]]="left",Table4[[#This Row],[Value]]&lt;10000000),"candidate","rejected")</f>
        <v>candidate</v>
      </c>
      <c r="R2931" s="17" t="str">
        <f>IF(OR(Table4[[#This Row],[Age]]&lt;=21,Table4[[#This Row],[Rating]]&gt;=85,Table4[[#This Row],[Height (cm)]]&gt;=187),"minimum","")</f>
        <v>minimum</v>
      </c>
    </row>
    <row r="2932" spans="10:18" x14ac:dyDescent="0.25">
      <c r="J2932" t="s">
        <v>2593</v>
      </c>
      <c r="K2932">
        <v>18</v>
      </c>
      <c r="L2932">
        <v>59</v>
      </c>
      <c r="M2932">
        <v>191</v>
      </c>
      <c r="N2932">
        <v>81</v>
      </c>
      <c r="O2932" t="s">
        <v>2816</v>
      </c>
      <c r="P2932" s="16">
        <v>550000</v>
      </c>
      <c r="Q2932" s="17" t="str">
        <f>IF(AND(Table4[[#This Row],[Age]]&lt;=28,Table4[[#This Row],[Prefered foot]]="left",Table4[[#This Row],[Value]]&lt;10000000),"candidate","rejected")</f>
        <v>rejected</v>
      </c>
      <c r="R2932" s="17" t="str">
        <f>IF(OR(Table4[[#This Row],[Age]]&lt;=21,Table4[[#This Row],[Rating]]&gt;=85,Table4[[#This Row],[Height (cm)]]&gt;=187),"minimum","")</f>
        <v>minimum</v>
      </c>
    </row>
    <row r="2933" spans="10:18" x14ac:dyDescent="0.25">
      <c r="J2933" t="s">
        <v>2594</v>
      </c>
      <c r="K2933">
        <v>18</v>
      </c>
      <c r="L2933">
        <v>64</v>
      </c>
      <c r="M2933">
        <v>184</v>
      </c>
      <c r="N2933">
        <v>69</v>
      </c>
      <c r="O2933" t="s">
        <v>2817</v>
      </c>
      <c r="P2933" s="16">
        <v>1500000</v>
      </c>
      <c r="Q2933" s="17" t="str">
        <f>IF(AND(Table4[[#This Row],[Age]]&lt;=28,Table4[[#This Row],[Prefered foot]]="left",Table4[[#This Row],[Value]]&lt;10000000),"candidate","rejected")</f>
        <v>candidate</v>
      </c>
      <c r="R2933" s="17" t="str">
        <f>IF(OR(Table4[[#This Row],[Age]]&lt;=21,Table4[[#This Row],[Rating]]&gt;=85,Table4[[#This Row],[Height (cm)]]&gt;=187),"minimum","")</f>
        <v>minimum</v>
      </c>
    </row>
    <row r="2934" spans="10:18" x14ac:dyDescent="0.25">
      <c r="J2934" t="s">
        <v>2595</v>
      </c>
      <c r="K2934">
        <v>20</v>
      </c>
      <c r="L2934">
        <v>57</v>
      </c>
      <c r="M2934">
        <v>180</v>
      </c>
      <c r="N2934">
        <v>75</v>
      </c>
      <c r="O2934" t="s">
        <v>2816</v>
      </c>
      <c r="P2934" s="16">
        <v>375000</v>
      </c>
      <c r="Q2934" s="17" t="str">
        <f>IF(AND(Table4[[#This Row],[Age]]&lt;=28,Table4[[#This Row],[Prefered foot]]="left",Table4[[#This Row],[Value]]&lt;10000000),"candidate","rejected")</f>
        <v>rejected</v>
      </c>
      <c r="R2934" s="17" t="str">
        <f>IF(OR(Table4[[#This Row],[Age]]&lt;=21,Table4[[#This Row],[Rating]]&gt;=85,Table4[[#This Row],[Height (cm)]]&gt;=187),"minimum","")</f>
        <v>minimum</v>
      </c>
    </row>
    <row r="2935" spans="10:18" x14ac:dyDescent="0.25">
      <c r="J2935" t="s">
        <v>2596</v>
      </c>
      <c r="K2935">
        <v>18</v>
      </c>
      <c r="L2935">
        <v>61</v>
      </c>
      <c r="M2935">
        <v>181</v>
      </c>
      <c r="N2935">
        <v>76</v>
      </c>
      <c r="O2935" t="s">
        <v>2816</v>
      </c>
      <c r="P2935" s="16">
        <v>725000</v>
      </c>
      <c r="Q2935" s="17" t="str">
        <f>IF(AND(Table4[[#This Row],[Age]]&lt;=28,Table4[[#This Row],[Prefered foot]]="left",Table4[[#This Row],[Value]]&lt;10000000),"candidate","rejected")</f>
        <v>rejected</v>
      </c>
      <c r="R2935" s="17" t="str">
        <f>IF(OR(Table4[[#This Row],[Age]]&lt;=21,Table4[[#This Row],[Rating]]&gt;=85,Table4[[#This Row],[Height (cm)]]&gt;=187),"minimum","")</f>
        <v>minimum</v>
      </c>
    </row>
    <row r="2936" spans="10:18" x14ac:dyDescent="0.25">
      <c r="J2936" t="s">
        <v>2597</v>
      </c>
      <c r="K2936">
        <v>16</v>
      </c>
      <c r="L2936">
        <v>60</v>
      </c>
      <c r="M2936">
        <v>169</v>
      </c>
      <c r="N2936">
        <v>75</v>
      </c>
      <c r="O2936" t="s">
        <v>2816</v>
      </c>
      <c r="P2936" s="16">
        <v>625000</v>
      </c>
      <c r="Q2936" s="17" t="str">
        <f>IF(AND(Table4[[#This Row],[Age]]&lt;=28,Table4[[#This Row],[Prefered foot]]="left",Table4[[#This Row],[Value]]&lt;10000000),"candidate","rejected")</f>
        <v>rejected</v>
      </c>
      <c r="R2936" s="17" t="str">
        <f>IF(OR(Table4[[#This Row],[Age]]&lt;=21,Table4[[#This Row],[Rating]]&gt;=85,Table4[[#This Row],[Height (cm)]]&gt;=187),"minimum","")</f>
        <v>minimum</v>
      </c>
    </row>
    <row r="2937" spans="10:18" x14ac:dyDescent="0.25">
      <c r="J2937" t="s">
        <v>2598</v>
      </c>
      <c r="K2937">
        <v>18</v>
      </c>
      <c r="L2937">
        <v>59</v>
      </c>
      <c r="M2937">
        <v>179</v>
      </c>
      <c r="N2937">
        <v>65</v>
      </c>
      <c r="O2937" t="s">
        <v>2816</v>
      </c>
      <c r="P2937" s="16">
        <v>525000</v>
      </c>
      <c r="Q2937" s="17" t="str">
        <f>IF(AND(Table4[[#This Row],[Age]]&lt;=28,Table4[[#This Row],[Prefered foot]]="left",Table4[[#This Row],[Value]]&lt;10000000),"candidate","rejected")</f>
        <v>rejected</v>
      </c>
      <c r="R2937" s="17" t="str">
        <f>IF(OR(Table4[[#This Row],[Age]]&lt;=21,Table4[[#This Row],[Rating]]&gt;=85,Table4[[#This Row],[Height (cm)]]&gt;=187),"minimum","")</f>
        <v>minimum</v>
      </c>
    </row>
    <row r="2938" spans="10:18" x14ac:dyDescent="0.25">
      <c r="J2938" t="s">
        <v>2599</v>
      </c>
      <c r="K2938">
        <v>19</v>
      </c>
      <c r="L2938">
        <v>63</v>
      </c>
      <c r="M2938">
        <v>176</v>
      </c>
      <c r="N2938">
        <v>68</v>
      </c>
      <c r="O2938" t="s">
        <v>2817</v>
      </c>
      <c r="P2938" s="16">
        <v>750000</v>
      </c>
      <c r="Q2938" s="17" t="str">
        <f>IF(AND(Table4[[#This Row],[Age]]&lt;=28,Table4[[#This Row],[Prefered foot]]="left",Table4[[#This Row],[Value]]&lt;10000000),"candidate","rejected")</f>
        <v>candidate</v>
      </c>
      <c r="R2938" s="17" t="str">
        <f>IF(OR(Table4[[#This Row],[Age]]&lt;=21,Table4[[#This Row],[Rating]]&gt;=85,Table4[[#This Row],[Height (cm)]]&gt;=187),"minimum","")</f>
        <v>minimum</v>
      </c>
    </row>
    <row r="2939" spans="10:18" x14ac:dyDescent="0.25">
      <c r="J2939" t="s">
        <v>1940</v>
      </c>
      <c r="K2939">
        <v>18</v>
      </c>
      <c r="L2939">
        <v>61</v>
      </c>
      <c r="M2939">
        <v>175</v>
      </c>
      <c r="N2939">
        <v>71</v>
      </c>
      <c r="O2939" t="s">
        <v>2816</v>
      </c>
      <c r="P2939" s="16">
        <v>800000</v>
      </c>
      <c r="Q2939" s="17" t="str">
        <f>IF(AND(Table4[[#This Row],[Age]]&lt;=28,Table4[[#This Row],[Prefered foot]]="left",Table4[[#This Row],[Value]]&lt;10000000),"candidate","rejected")</f>
        <v>rejected</v>
      </c>
      <c r="R2939" s="17" t="str">
        <f>IF(OR(Table4[[#This Row],[Age]]&lt;=21,Table4[[#This Row],[Rating]]&gt;=85,Table4[[#This Row],[Height (cm)]]&gt;=187),"minimum","")</f>
        <v>minimum</v>
      </c>
    </row>
    <row r="2940" spans="10:18" x14ac:dyDescent="0.25">
      <c r="J2940" t="s">
        <v>2600</v>
      </c>
      <c r="K2940">
        <v>18</v>
      </c>
      <c r="L2940">
        <v>67</v>
      </c>
      <c r="M2940">
        <v>170</v>
      </c>
      <c r="N2940">
        <v>67</v>
      </c>
      <c r="O2940" t="s">
        <v>2816</v>
      </c>
      <c r="P2940" s="16">
        <v>2400000</v>
      </c>
      <c r="Q2940" s="17" t="str">
        <f>IF(AND(Table4[[#This Row],[Age]]&lt;=28,Table4[[#This Row],[Prefered foot]]="left",Table4[[#This Row],[Value]]&lt;10000000),"candidate","rejected")</f>
        <v>rejected</v>
      </c>
      <c r="R2940" s="17" t="str">
        <f>IF(OR(Table4[[#This Row],[Age]]&lt;=21,Table4[[#This Row],[Rating]]&gt;=85,Table4[[#This Row],[Height (cm)]]&gt;=187),"minimum","")</f>
        <v>minimum</v>
      </c>
    </row>
    <row r="2941" spans="10:18" x14ac:dyDescent="0.25">
      <c r="J2941" t="s">
        <v>2601</v>
      </c>
      <c r="K2941">
        <v>22</v>
      </c>
      <c r="L2941">
        <v>68</v>
      </c>
      <c r="M2941">
        <v>173</v>
      </c>
      <c r="N2941">
        <v>67</v>
      </c>
      <c r="O2941" t="s">
        <v>2816</v>
      </c>
      <c r="P2941" s="16">
        <v>1900000</v>
      </c>
      <c r="Q2941" s="17" t="str">
        <f>IF(AND(Table4[[#This Row],[Age]]&lt;=28,Table4[[#This Row],[Prefered foot]]="left",Table4[[#This Row],[Value]]&lt;10000000),"candidate","rejected")</f>
        <v>rejected</v>
      </c>
      <c r="R2941" s="17" t="str">
        <f>IF(OR(Table4[[#This Row],[Age]]&lt;=21,Table4[[#This Row],[Rating]]&gt;=85,Table4[[#This Row],[Height (cm)]]&gt;=187),"minimum","")</f>
        <v/>
      </c>
    </row>
    <row r="2942" spans="10:18" x14ac:dyDescent="0.25">
      <c r="J2942" t="s">
        <v>2602</v>
      </c>
      <c r="K2942">
        <v>25</v>
      </c>
      <c r="L2942">
        <v>69</v>
      </c>
      <c r="M2942">
        <v>187</v>
      </c>
      <c r="N2942">
        <v>84</v>
      </c>
      <c r="O2942" t="s">
        <v>2816</v>
      </c>
      <c r="P2942" s="16">
        <v>1700000</v>
      </c>
      <c r="Q2942" s="17" t="str">
        <f>IF(AND(Table4[[#This Row],[Age]]&lt;=28,Table4[[#This Row],[Prefered foot]]="left",Table4[[#This Row],[Value]]&lt;10000000),"candidate","rejected")</f>
        <v>rejected</v>
      </c>
      <c r="R2942" s="17" t="str">
        <f>IF(OR(Table4[[#This Row],[Age]]&lt;=21,Table4[[#This Row],[Rating]]&gt;=85,Table4[[#This Row],[Height (cm)]]&gt;=187),"minimum","")</f>
        <v>minimum</v>
      </c>
    </row>
    <row r="2943" spans="10:18" x14ac:dyDescent="0.25">
      <c r="J2943" t="s">
        <v>2603</v>
      </c>
      <c r="K2943">
        <v>20</v>
      </c>
      <c r="L2943">
        <v>69</v>
      </c>
      <c r="M2943">
        <v>176</v>
      </c>
      <c r="N2943">
        <v>72</v>
      </c>
      <c r="O2943" t="s">
        <v>2816</v>
      </c>
      <c r="P2943" s="16">
        <v>3100000</v>
      </c>
      <c r="Q2943" s="17" t="str">
        <f>IF(AND(Table4[[#This Row],[Age]]&lt;=28,Table4[[#This Row],[Prefered foot]]="left",Table4[[#This Row],[Value]]&lt;10000000),"candidate","rejected")</f>
        <v>rejected</v>
      </c>
      <c r="R2943" s="17" t="str">
        <f>IF(OR(Table4[[#This Row],[Age]]&lt;=21,Table4[[#This Row],[Rating]]&gt;=85,Table4[[#This Row],[Height (cm)]]&gt;=187),"minimum","")</f>
        <v>minimum</v>
      </c>
    </row>
    <row r="2944" spans="10:18" x14ac:dyDescent="0.25">
      <c r="J2944" t="s">
        <v>2604</v>
      </c>
      <c r="K2944">
        <v>19</v>
      </c>
      <c r="L2944">
        <v>69</v>
      </c>
      <c r="M2944">
        <v>175</v>
      </c>
      <c r="N2944">
        <v>68</v>
      </c>
      <c r="O2944" t="s">
        <v>2817</v>
      </c>
      <c r="P2944" s="16">
        <v>3300000</v>
      </c>
      <c r="Q2944" s="17" t="str">
        <f>IF(AND(Table4[[#This Row],[Age]]&lt;=28,Table4[[#This Row],[Prefered foot]]="left",Table4[[#This Row],[Value]]&lt;10000000),"candidate","rejected")</f>
        <v>candidate</v>
      </c>
      <c r="R2944" s="17" t="str">
        <f>IF(OR(Table4[[#This Row],[Age]]&lt;=21,Table4[[#This Row],[Rating]]&gt;=85,Table4[[#This Row],[Height (cm)]]&gt;=187),"minimum","")</f>
        <v>minimum</v>
      </c>
    </row>
    <row r="2945" spans="10:18" x14ac:dyDescent="0.25">
      <c r="J2945" t="s">
        <v>2605</v>
      </c>
      <c r="K2945">
        <v>21</v>
      </c>
      <c r="L2945">
        <v>64</v>
      </c>
      <c r="M2945">
        <v>196</v>
      </c>
      <c r="N2945">
        <v>91</v>
      </c>
      <c r="O2945" t="s">
        <v>2816</v>
      </c>
      <c r="P2945" s="16">
        <v>825000</v>
      </c>
      <c r="Q2945" s="17" t="str">
        <f>IF(AND(Table4[[#This Row],[Age]]&lt;=28,Table4[[#This Row],[Prefered foot]]="left",Table4[[#This Row],[Value]]&lt;10000000),"candidate","rejected")</f>
        <v>rejected</v>
      </c>
      <c r="R2945" s="17" t="str">
        <f>IF(OR(Table4[[#This Row],[Age]]&lt;=21,Table4[[#This Row],[Rating]]&gt;=85,Table4[[#This Row],[Height (cm)]]&gt;=187),"minimum","")</f>
        <v>minimum</v>
      </c>
    </row>
    <row r="2946" spans="10:18" x14ac:dyDescent="0.25">
      <c r="J2946" t="s">
        <v>2606</v>
      </c>
      <c r="K2946">
        <v>20</v>
      </c>
      <c r="L2946">
        <v>61</v>
      </c>
      <c r="M2946">
        <v>195</v>
      </c>
      <c r="N2946">
        <v>86</v>
      </c>
      <c r="O2946" t="s">
        <v>2816</v>
      </c>
      <c r="P2946" s="16">
        <v>750000</v>
      </c>
      <c r="Q2946" s="17" t="str">
        <f>IF(AND(Table4[[#This Row],[Age]]&lt;=28,Table4[[#This Row],[Prefered foot]]="left",Table4[[#This Row],[Value]]&lt;10000000),"candidate","rejected")</f>
        <v>rejected</v>
      </c>
      <c r="R2946" s="17" t="str">
        <f>IF(OR(Table4[[#This Row],[Age]]&lt;=21,Table4[[#This Row],[Rating]]&gt;=85,Table4[[#This Row],[Height (cm)]]&gt;=187),"minimum","")</f>
        <v>minimum</v>
      </c>
    </row>
    <row r="2947" spans="10:18" x14ac:dyDescent="0.25">
      <c r="J2947" t="s">
        <v>2607</v>
      </c>
      <c r="K2947">
        <v>19</v>
      </c>
      <c r="L2947">
        <v>69</v>
      </c>
      <c r="M2947">
        <v>179</v>
      </c>
      <c r="N2947">
        <v>77</v>
      </c>
      <c r="O2947" t="s">
        <v>2816</v>
      </c>
      <c r="P2947" s="16">
        <v>3000000</v>
      </c>
      <c r="Q2947" s="17" t="str">
        <f>IF(AND(Table4[[#This Row],[Age]]&lt;=28,Table4[[#This Row],[Prefered foot]]="left",Table4[[#This Row],[Value]]&lt;10000000),"candidate","rejected")</f>
        <v>rejected</v>
      </c>
      <c r="R2947" s="17" t="str">
        <f>IF(OR(Table4[[#This Row],[Age]]&lt;=21,Table4[[#This Row],[Rating]]&gt;=85,Table4[[#This Row],[Height (cm)]]&gt;=187),"minimum","")</f>
        <v>minimum</v>
      </c>
    </row>
    <row r="2948" spans="10:18" x14ac:dyDescent="0.25">
      <c r="J2948" t="s">
        <v>2608</v>
      </c>
      <c r="K2948">
        <v>18</v>
      </c>
      <c r="L2948">
        <v>55</v>
      </c>
      <c r="M2948">
        <v>192</v>
      </c>
      <c r="N2948">
        <v>81</v>
      </c>
      <c r="O2948" t="s">
        <v>2816</v>
      </c>
      <c r="P2948" s="16">
        <v>325000</v>
      </c>
      <c r="Q2948" s="17" t="str">
        <f>IF(AND(Table4[[#This Row],[Age]]&lt;=28,Table4[[#This Row],[Prefered foot]]="left",Table4[[#This Row],[Value]]&lt;10000000),"candidate","rejected")</f>
        <v>rejected</v>
      </c>
      <c r="R2948" s="17" t="str">
        <f>IF(OR(Table4[[#This Row],[Age]]&lt;=21,Table4[[#This Row],[Rating]]&gt;=85,Table4[[#This Row],[Height (cm)]]&gt;=187),"minimum","")</f>
        <v>minimum</v>
      </c>
    </row>
    <row r="2949" spans="10:18" x14ac:dyDescent="0.25">
      <c r="J2949" t="s">
        <v>2609</v>
      </c>
      <c r="K2949">
        <v>19</v>
      </c>
      <c r="L2949">
        <v>68</v>
      </c>
      <c r="M2949">
        <v>165</v>
      </c>
      <c r="N2949">
        <v>60</v>
      </c>
      <c r="O2949" t="s">
        <v>2816</v>
      </c>
      <c r="P2949" s="16">
        <v>2600000</v>
      </c>
      <c r="Q2949" s="17" t="str">
        <f>IF(AND(Table4[[#This Row],[Age]]&lt;=28,Table4[[#This Row],[Prefered foot]]="left",Table4[[#This Row],[Value]]&lt;10000000),"candidate","rejected")</f>
        <v>rejected</v>
      </c>
      <c r="R2949" s="17" t="str">
        <f>IF(OR(Table4[[#This Row],[Age]]&lt;=21,Table4[[#This Row],[Rating]]&gt;=85,Table4[[#This Row],[Height (cm)]]&gt;=187),"minimum","")</f>
        <v>minimum</v>
      </c>
    </row>
    <row r="2950" spans="10:18" x14ac:dyDescent="0.25">
      <c r="J2950" t="s">
        <v>2610</v>
      </c>
      <c r="K2950">
        <v>22</v>
      </c>
      <c r="L2950">
        <v>68</v>
      </c>
      <c r="M2950">
        <v>174</v>
      </c>
      <c r="N2950">
        <v>61</v>
      </c>
      <c r="O2950" t="s">
        <v>2816</v>
      </c>
      <c r="P2950" s="16">
        <v>2300000</v>
      </c>
      <c r="Q2950" s="17" t="str">
        <f>IF(AND(Table4[[#This Row],[Age]]&lt;=28,Table4[[#This Row],[Prefered foot]]="left",Table4[[#This Row],[Value]]&lt;10000000),"candidate","rejected")</f>
        <v>rejected</v>
      </c>
      <c r="R2950" s="17" t="str">
        <f>IF(OR(Table4[[#This Row],[Age]]&lt;=21,Table4[[#This Row],[Rating]]&gt;=85,Table4[[#This Row],[Height (cm)]]&gt;=187),"minimum","")</f>
        <v/>
      </c>
    </row>
    <row r="2951" spans="10:18" x14ac:dyDescent="0.25">
      <c r="J2951" t="s">
        <v>2611</v>
      </c>
      <c r="K2951">
        <v>16</v>
      </c>
      <c r="L2951">
        <v>57</v>
      </c>
      <c r="M2951">
        <v>177</v>
      </c>
      <c r="N2951">
        <v>75</v>
      </c>
      <c r="O2951" t="s">
        <v>2816</v>
      </c>
      <c r="P2951" s="16">
        <v>525000</v>
      </c>
      <c r="Q2951" s="17" t="str">
        <f>IF(AND(Table4[[#This Row],[Age]]&lt;=28,Table4[[#This Row],[Prefered foot]]="left",Table4[[#This Row],[Value]]&lt;10000000),"candidate","rejected")</f>
        <v>rejected</v>
      </c>
      <c r="R2951" s="17" t="str">
        <f>IF(OR(Table4[[#This Row],[Age]]&lt;=21,Table4[[#This Row],[Rating]]&gt;=85,Table4[[#This Row],[Height (cm)]]&gt;=187),"minimum","")</f>
        <v>minimum</v>
      </c>
    </row>
    <row r="2952" spans="10:18" x14ac:dyDescent="0.25">
      <c r="J2952" t="s">
        <v>2612</v>
      </c>
      <c r="K2952">
        <v>23</v>
      </c>
      <c r="L2952">
        <v>63</v>
      </c>
      <c r="M2952">
        <v>187</v>
      </c>
      <c r="N2952">
        <v>78</v>
      </c>
      <c r="O2952" t="s">
        <v>2816</v>
      </c>
      <c r="P2952" s="16">
        <v>975000</v>
      </c>
      <c r="Q2952" s="17" t="str">
        <f>IF(AND(Table4[[#This Row],[Age]]&lt;=28,Table4[[#This Row],[Prefered foot]]="left",Table4[[#This Row],[Value]]&lt;10000000),"candidate","rejected")</f>
        <v>rejected</v>
      </c>
      <c r="R2952" s="17" t="str">
        <f>IF(OR(Table4[[#This Row],[Age]]&lt;=21,Table4[[#This Row],[Rating]]&gt;=85,Table4[[#This Row],[Height (cm)]]&gt;=187),"minimum","")</f>
        <v>minimum</v>
      </c>
    </row>
    <row r="2953" spans="10:18" x14ac:dyDescent="0.25">
      <c r="J2953" t="s">
        <v>2613</v>
      </c>
      <c r="K2953">
        <v>18</v>
      </c>
      <c r="L2953">
        <v>61</v>
      </c>
      <c r="M2953">
        <v>172</v>
      </c>
      <c r="N2953">
        <v>62</v>
      </c>
      <c r="O2953" t="s">
        <v>2816</v>
      </c>
      <c r="P2953" s="16">
        <v>825000</v>
      </c>
      <c r="Q2953" s="17" t="str">
        <f>IF(AND(Table4[[#This Row],[Age]]&lt;=28,Table4[[#This Row],[Prefered foot]]="left",Table4[[#This Row],[Value]]&lt;10000000),"candidate","rejected")</f>
        <v>rejected</v>
      </c>
      <c r="R2953" s="17" t="str">
        <f>IF(OR(Table4[[#This Row],[Age]]&lt;=21,Table4[[#This Row],[Rating]]&gt;=85,Table4[[#This Row],[Height (cm)]]&gt;=187),"minimum","")</f>
        <v>minimum</v>
      </c>
    </row>
    <row r="2954" spans="10:18" x14ac:dyDescent="0.25">
      <c r="J2954" t="s">
        <v>2614</v>
      </c>
      <c r="K2954">
        <v>19</v>
      </c>
      <c r="L2954">
        <v>60</v>
      </c>
      <c r="M2954">
        <v>196</v>
      </c>
      <c r="N2954">
        <v>86</v>
      </c>
      <c r="O2954" t="s">
        <v>2816</v>
      </c>
      <c r="P2954" s="16">
        <v>500000</v>
      </c>
      <c r="Q2954" s="17" t="str">
        <f>IF(AND(Table4[[#This Row],[Age]]&lt;=28,Table4[[#This Row],[Prefered foot]]="left",Table4[[#This Row],[Value]]&lt;10000000),"candidate","rejected")</f>
        <v>rejected</v>
      </c>
      <c r="R2954" s="17" t="str">
        <f>IF(OR(Table4[[#This Row],[Age]]&lt;=21,Table4[[#This Row],[Rating]]&gt;=85,Table4[[#This Row],[Height (cm)]]&gt;=187),"minimum","")</f>
        <v>minimum</v>
      </c>
    </row>
    <row r="2955" spans="10:18" x14ac:dyDescent="0.25">
      <c r="J2955" t="s">
        <v>2615</v>
      </c>
      <c r="K2955">
        <v>20</v>
      </c>
      <c r="L2955">
        <v>68</v>
      </c>
      <c r="M2955">
        <v>177</v>
      </c>
      <c r="N2955">
        <v>67</v>
      </c>
      <c r="O2955" t="s">
        <v>2817</v>
      </c>
      <c r="P2955" s="16">
        <v>2600000</v>
      </c>
      <c r="Q2955" s="17" t="str">
        <f>IF(AND(Table4[[#This Row],[Age]]&lt;=28,Table4[[#This Row],[Prefered foot]]="left",Table4[[#This Row],[Value]]&lt;10000000),"candidate","rejected")</f>
        <v>candidate</v>
      </c>
      <c r="R2955" s="17" t="str">
        <f>IF(OR(Table4[[#This Row],[Age]]&lt;=21,Table4[[#This Row],[Rating]]&gt;=85,Table4[[#This Row],[Height (cm)]]&gt;=187),"minimum","")</f>
        <v>minimum</v>
      </c>
    </row>
    <row r="2956" spans="10:18" x14ac:dyDescent="0.25">
      <c r="J2956" t="s">
        <v>2616</v>
      </c>
      <c r="K2956">
        <v>17</v>
      </c>
      <c r="L2956">
        <v>65</v>
      </c>
      <c r="M2956">
        <v>185</v>
      </c>
      <c r="N2956">
        <v>80</v>
      </c>
      <c r="O2956" t="s">
        <v>2816</v>
      </c>
      <c r="P2956" s="16">
        <v>1600000</v>
      </c>
      <c r="Q2956" s="17" t="str">
        <f>IF(AND(Table4[[#This Row],[Age]]&lt;=28,Table4[[#This Row],[Prefered foot]]="left",Table4[[#This Row],[Value]]&lt;10000000),"candidate","rejected")</f>
        <v>rejected</v>
      </c>
      <c r="R2956" s="17" t="str">
        <f>IF(OR(Table4[[#This Row],[Age]]&lt;=21,Table4[[#This Row],[Rating]]&gt;=85,Table4[[#This Row],[Height (cm)]]&gt;=187),"minimum","")</f>
        <v>minimum</v>
      </c>
    </row>
    <row r="2957" spans="10:18" x14ac:dyDescent="0.25">
      <c r="J2957" t="s">
        <v>2617</v>
      </c>
      <c r="K2957">
        <v>19</v>
      </c>
      <c r="L2957">
        <v>64</v>
      </c>
      <c r="M2957">
        <v>174</v>
      </c>
      <c r="N2957">
        <v>71</v>
      </c>
      <c r="O2957" t="s">
        <v>2817</v>
      </c>
      <c r="P2957" s="16">
        <v>1400000</v>
      </c>
      <c r="Q2957" s="17" t="str">
        <f>IF(AND(Table4[[#This Row],[Age]]&lt;=28,Table4[[#This Row],[Prefered foot]]="left",Table4[[#This Row],[Value]]&lt;10000000),"candidate","rejected")</f>
        <v>candidate</v>
      </c>
      <c r="R2957" s="17" t="str">
        <f>IF(OR(Table4[[#This Row],[Age]]&lt;=21,Table4[[#This Row],[Rating]]&gt;=85,Table4[[#This Row],[Height (cm)]]&gt;=187),"minimum","")</f>
        <v>minimum</v>
      </c>
    </row>
    <row r="2958" spans="10:18" x14ac:dyDescent="0.25">
      <c r="J2958" t="s">
        <v>2618</v>
      </c>
      <c r="K2958">
        <v>18</v>
      </c>
      <c r="L2958">
        <v>56</v>
      </c>
      <c r="M2958">
        <v>180</v>
      </c>
      <c r="N2958">
        <v>79</v>
      </c>
      <c r="O2958" t="s">
        <v>2817</v>
      </c>
      <c r="P2958" s="16">
        <v>375000</v>
      </c>
      <c r="Q2958" s="17" t="str">
        <f>IF(AND(Table4[[#This Row],[Age]]&lt;=28,Table4[[#This Row],[Prefered foot]]="left",Table4[[#This Row],[Value]]&lt;10000000),"candidate","rejected")</f>
        <v>candidate</v>
      </c>
      <c r="R2958" s="17" t="str">
        <f>IF(OR(Table4[[#This Row],[Age]]&lt;=21,Table4[[#This Row],[Rating]]&gt;=85,Table4[[#This Row],[Height (cm)]]&gt;=187),"minimum","")</f>
        <v>minimum</v>
      </c>
    </row>
    <row r="2959" spans="10:18" x14ac:dyDescent="0.25">
      <c r="J2959" t="s">
        <v>2619</v>
      </c>
      <c r="K2959">
        <v>18</v>
      </c>
      <c r="L2959">
        <v>58</v>
      </c>
      <c r="M2959">
        <v>181</v>
      </c>
      <c r="N2959">
        <v>65</v>
      </c>
      <c r="O2959" t="s">
        <v>2816</v>
      </c>
      <c r="P2959" s="16">
        <v>525000</v>
      </c>
      <c r="Q2959" s="17" t="str">
        <f>IF(AND(Table4[[#This Row],[Age]]&lt;=28,Table4[[#This Row],[Prefered foot]]="left",Table4[[#This Row],[Value]]&lt;10000000),"candidate","rejected")</f>
        <v>rejected</v>
      </c>
      <c r="R2959" s="17" t="str">
        <f>IF(OR(Table4[[#This Row],[Age]]&lt;=21,Table4[[#This Row],[Rating]]&gt;=85,Table4[[#This Row],[Height (cm)]]&gt;=187),"minimum","")</f>
        <v>minimum</v>
      </c>
    </row>
    <row r="2960" spans="10:18" x14ac:dyDescent="0.25">
      <c r="J2960" t="s">
        <v>1976</v>
      </c>
      <c r="K2960">
        <v>17</v>
      </c>
      <c r="L2960">
        <v>67</v>
      </c>
      <c r="M2960">
        <v>180</v>
      </c>
      <c r="N2960">
        <v>68</v>
      </c>
      <c r="O2960" t="s">
        <v>2816</v>
      </c>
      <c r="P2960" s="16">
        <v>2500000</v>
      </c>
      <c r="Q2960" s="17" t="str">
        <f>IF(AND(Table4[[#This Row],[Age]]&lt;=28,Table4[[#This Row],[Prefered foot]]="left",Table4[[#This Row],[Value]]&lt;10000000),"candidate","rejected")</f>
        <v>rejected</v>
      </c>
      <c r="R2960" s="17" t="str">
        <f>IF(OR(Table4[[#This Row],[Age]]&lt;=21,Table4[[#This Row],[Rating]]&gt;=85,Table4[[#This Row],[Height (cm)]]&gt;=187),"minimum","")</f>
        <v>minimum</v>
      </c>
    </row>
    <row r="2961" spans="10:18" x14ac:dyDescent="0.25">
      <c r="J2961" t="s">
        <v>2620</v>
      </c>
      <c r="K2961">
        <v>18</v>
      </c>
      <c r="L2961">
        <v>65</v>
      </c>
      <c r="M2961">
        <v>182</v>
      </c>
      <c r="N2961">
        <v>74</v>
      </c>
      <c r="O2961" t="s">
        <v>2816</v>
      </c>
      <c r="P2961" s="16">
        <v>1500000</v>
      </c>
      <c r="Q2961" s="17" t="str">
        <f>IF(AND(Table4[[#This Row],[Age]]&lt;=28,Table4[[#This Row],[Prefered foot]]="left",Table4[[#This Row],[Value]]&lt;10000000),"candidate","rejected")</f>
        <v>rejected</v>
      </c>
      <c r="R2961" s="17" t="str">
        <f>IF(OR(Table4[[#This Row],[Age]]&lt;=21,Table4[[#This Row],[Rating]]&gt;=85,Table4[[#This Row],[Height (cm)]]&gt;=187),"minimum","")</f>
        <v>minimum</v>
      </c>
    </row>
    <row r="2962" spans="10:18" x14ac:dyDescent="0.25">
      <c r="J2962" t="s">
        <v>2621</v>
      </c>
      <c r="K2962">
        <v>21</v>
      </c>
      <c r="L2962">
        <v>66</v>
      </c>
      <c r="M2962">
        <v>183</v>
      </c>
      <c r="N2962">
        <v>78</v>
      </c>
      <c r="O2962" t="s">
        <v>2816</v>
      </c>
      <c r="P2962" s="16">
        <v>1800000</v>
      </c>
      <c r="Q2962" s="17" t="str">
        <f>IF(AND(Table4[[#This Row],[Age]]&lt;=28,Table4[[#This Row],[Prefered foot]]="left",Table4[[#This Row],[Value]]&lt;10000000),"candidate","rejected")</f>
        <v>rejected</v>
      </c>
      <c r="R2962" s="17" t="str">
        <f>IF(OR(Table4[[#This Row],[Age]]&lt;=21,Table4[[#This Row],[Rating]]&gt;=85,Table4[[#This Row],[Height (cm)]]&gt;=187),"minimum","")</f>
        <v>minimum</v>
      </c>
    </row>
    <row r="2963" spans="10:18" x14ac:dyDescent="0.25">
      <c r="J2963" t="s">
        <v>2622</v>
      </c>
      <c r="K2963">
        <v>18</v>
      </c>
      <c r="L2963">
        <v>61</v>
      </c>
      <c r="M2963">
        <v>183</v>
      </c>
      <c r="N2963">
        <v>65</v>
      </c>
      <c r="O2963" t="s">
        <v>2816</v>
      </c>
      <c r="P2963" s="16">
        <v>800000</v>
      </c>
      <c r="Q2963" s="17" t="str">
        <f>IF(AND(Table4[[#This Row],[Age]]&lt;=28,Table4[[#This Row],[Prefered foot]]="left",Table4[[#This Row],[Value]]&lt;10000000),"candidate","rejected")</f>
        <v>rejected</v>
      </c>
      <c r="R2963" s="17" t="str">
        <f>IF(OR(Table4[[#This Row],[Age]]&lt;=21,Table4[[#This Row],[Rating]]&gt;=85,Table4[[#This Row],[Height (cm)]]&gt;=187),"minimum","")</f>
        <v>minimum</v>
      </c>
    </row>
    <row r="2964" spans="10:18" x14ac:dyDescent="0.25">
      <c r="J2964" t="s">
        <v>2623</v>
      </c>
      <c r="K2964">
        <v>21</v>
      </c>
      <c r="L2964">
        <v>70</v>
      </c>
      <c r="M2964">
        <v>179</v>
      </c>
      <c r="N2964">
        <v>73</v>
      </c>
      <c r="O2964" t="s">
        <v>2816</v>
      </c>
      <c r="P2964" s="16">
        <v>3600000</v>
      </c>
      <c r="Q2964" s="17" t="str">
        <f>IF(AND(Table4[[#This Row],[Age]]&lt;=28,Table4[[#This Row],[Prefered foot]]="left",Table4[[#This Row],[Value]]&lt;10000000),"candidate","rejected")</f>
        <v>rejected</v>
      </c>
      <c r="R2964" s="17" t="str">
        <f>IF(OR(Table4[[#This Row],[Age]]&lt;=21,Table4[[#This Row],[Rating]]&gt;=85,Table4[[#This Row],[Height (cm)]]&gt;=187),"minimum","")</f>
        <v>minimum</v>
      </c>
    </row>
    <row r="2965" spans="10:18" x14ac:dyDescent="0.25">
      <c r="J2965" t="s">
        <v>2624</v>
      </c>
      <c r="K2965">
        <v>19</v>
      </c>
      <c r="L2965">
        <v>68</v>
      </c>
      <c r="M2965">
        <v>184</v>
      </c>
      <c r="N2965">
        <v>69</v>
      </c>
      <c r="O2965" t="s">
        <v>2817</v>
      </c>
      <c r="P2965" s="16">
        <v>2500000</v>
      </c>
      <c r="Q2965" s="17" t="str">
        <f>IF(AND(Table4[[#This Row],[Age]]&lt;=28,Table4[[#This Row],[Prefered foot]]="left",Table4[[#This Row],[Value]]&lt;10000000),"candidate","rejected")</f>
        <v>candidate</v>
      </c>
      <c r="R2965" s="17" t="str">
        <f>IF(OR(Table4[[#This Row],[Age]]&lt;=21,Table4[[#This Row],[Rating]]&gt;=85,Table4[[#This Row],[Height (cm)]]&gt;=187),"minimum","")</f>
        <v>minimum</v>
      </c>
    </row>
    <row r="2966" spans="10:18" x14ac:dyDescent="0.25">
      <c r="J2966" t="s">
        <v>2625</v>
      </c>
      <c r="K2966">
        <v>17</v>
      </c>
      <c r="L2966">
        <v>62</v>
      </c>
      <c r="M2966">
        <v>176</v>
      </c>
      <c r="N2966">
        <v>68</v>
      </c>
      <c r="O2966" t="s">
        <v>2816</v>
      </c>
      <c r="P2966" s="16">
        <v>1000000</v>
      </c>
      <c r="Q2966" s="17" t="str">
        <f>IF(AND(Table4[[#This Row],[Age]]&lt;=28,Table4[[#This Row],[Prefered foot]]="left",Table4[[#This Row],[Value]]&lt;10000000),"candidate","rejected")</f>
        <v>rejected</v>
      </c>
      <c r="R2966" s="17" t="str">
        <f>IF(OR(Table4[[#This Row],[Age]]&lt;=21,Table4[[#This Row],[Rating]]&gt;=85,Table4[[#This Row],[Height (cm)]]&gt;=187),"minimum","")</f>
        <v>minimum</v>
      </c>
    </row>
    <row r="2967" spans="10:18" x14ac:dyDescent="0.25">
      <c r="J2967" t="s">
        <v>2626</v>
      </c>
      <c r="K2967">
        <v>19</v>
      </c>
      <c r="L2967">
        <v>66</v>
      </c>
      <c r="M2967">
        <v>170</v>
      </c>
      <c r="N2967">
        <v>66</v>
      </c>
      <c r="O2967" t="s">
        <v>2817</v>
      </c>
      <c r="P2967" s="16">
        <v>2000000</v>
      </c>
      <c r="Q2967" s="17" t="str">
        <f>IF(AND(Table4[[#This Row],[Age]]&lt;=28,Table4[[#This Row],[Prefered foot]]="left",Table4[[#This Row],[Value]]&lt;10000000),"candidate","rejected")</f>
        <v>candidate</v>
      </c>
      <c r="R2967" s="17" t="str">
        <f>IF(OR(Table4[[#This Row],[Age]]&lt;=21,Table4[[#This Row],[Rating]]&gt;=85,Table4[[#This Row],[Height (cm)]]&gt;=187),"minimum","")</f>
        <v>minimum</v>
      </c>
    </row>
    <row r="2968" spans="10:18" x14ac:dyDescent="0.25">
      <c r="J2968" t="s">
        <v>2627</v>
      </c>
      <c r="K2968">
        <v>18</v>
      </c>
      <c r="L2968">
        <v>62</v>
      </c>
      <c r="M2968">
        <v>184</v>
      </c>
      <c r="N2968">
        <v>71</v>
      </c>
      <c r="O2968" t="s">
        <v>2816</v>
      </c>
      <c r="P2968" s="16">
        <v>1000000</v>
      </c>
      <c r="Q2968" s="17" t="str">
        <f>IF(AND(Table4[[#This Row],[Age]]&lt;=28,Table4[[#This Row],[Prefered foot]]="left",Table4[[#This Row],[Value]]&lt;10000000),"candidate","rejected")</f>
        <v>rejected</v>
      </c>
      <c r="R2968" s="17" t="str">
        <f>IF(OR(Table4[[#This Row],[Age]]&lt;=21,Table4[[#This Row],[Rating]]&gt;=85,Table4[[#This Row],[Height (cm)]]&gt;=187),"minimum","")</f>
        <v>minimum</v>
      </c>
    </row>
    <row r="2969" spans="10:18" x14ac:dyDescent="0.25">
      <c r="J2969" t="s">
        <v>2628</v>
      </c>
      <c r="K2969">
        <v>19</v>
      </c>
      <c r="L2969">
        <v>62</v>
      </c>
      <c r="M2969">
        <v>180</v>
      </c>
      <c r="N2969">
        <v>74</v>
      </c>
      <c r="O2969" t="s">
        <v>2816</v>
      </c>
      <c r="P2969" s="16">
        <v>1000000</v>
      </c>
      <c r="Q2969" s="17" t="str">
        <f>IF(AND(Table4[[#This Row],[Age]]&lt;=28,Table4[[#This Row],[Prefered foot]]="left",Table4[[#This Row],[Value]]&lt;10000000),"candidate","rejected")</f>
        <v>rejected</v>
      </c>
      <c r="R2969" s="17" t="str">
        <f>IF(OR(Table4[[#This Row],[Age]]&lt;=21,Table4[[#This Row],[Rating]]&gt;=85,Table4[[#This Row],[Height (cm)]]&gt;=187),"minimum","")</f>
        <v>minimum</v>
      </c>
    </row>
    <row r="2970" spans="10:18" x14ac:dyDescent="0.25">
      <c r="J2970" t="s">
        <v>2629</v>
      </c>
      <c r="K2970">
        <v>20</v>
      </c>
      <c r="L2970">
        <v>59</v>
      </c>
      <c r="M2970">
        <v>183</v>
      </c>
      <c r="N2970">
        <v>80</v>
      </c>
      <c r="O2970" t="s">
        <v>2816</v>
      </c>
      <c r="P2970" s="16">
        <v>525000</v>
      </c>
      <c r="Q2970" s="17" t="str">
        <f>IF(AND(Table4[[#This Row],[Age]]&lt;=28,Table4[[#This Row],[Prefered foot]]="left",Table4[[#This Row],[Value]]&lt;10000000),"candidate","rejected")</f>
        <v>rejected</v>
      </c>
      <c r="R2970" s="17" t="str">
        <f>IF(OR(Table4[[#This Row],[Age]]&lt;=21,Table4[[#This Row],[Rating]]&gt;=85,Table4[[#This Row],[Height (cm)]]&gt;=187),"minimum","")</f>
        <v>minimum</v>
      </c>
    </row>
    <row r="2971" spans="10:18" x14ac:dyDescent="0.25">
      <c r="J2971" t="s">
        <v>2630</v>
      </c>
      <c r="K2971">
        <v>18</v>
      </c>
      <c r="L2971">
        <v>66</v>
      </c>
      <c r="M2971">
        <v>173</v>
      </c>
      <c r="N2971">
        <v>70</v>
      </c>
      <c r="O2971" t="s">
        <v>2816</v>
      </c>
      <c r="P2971" s="16">
        <v>2200000</v>
      </c>
      <c r="Q2971" s="17" t="str">
        <f>IF(AND(Table4[[#This Row],[Age]]&lt;=28,Table4[[#This Row],[Prefered foot]]="left",Table4[[#This Row],[Value]]&lt;10000000),"candidate","rejected")</f>
        <v>rejected</v>
      </c>
      <c r="R2971" s="17" t="str">
        <f>IF(OR(Table4[[#This Row],[Age]]&lt;=21,Table4[[#This Row],[Rating]]&gt;=85,Table4[[#This Row],[Height (cm)]]&gt;=187),"minimum","")</f>
        <v>minimum</v>
      </c>
    </row>
    <row r="2972" spans="10:18" x14ac:dyDescent="0.25">
      <c r="J2972" t="s">
        <v>2631</v>
      </c>
      <c r="K2972">
        <v>17</v>
      </c>
      <c r="L2972">
        <v>58</v>
      </c>
      <c r="M2972">
        <v>181</v>
      </c>
      <c r="N2972">
        <v>72</v>
      </c>
      <c r="O2972" t="s">
        <v>2817</v>
      </c>
      <c r="P2972" s="16">
        <v>500000</v>
      </c>
      <c r="Q2972" s="17" t="str">
        <f>IF(AND(Table4[[#This Row],[Age]]&lt;=28,Table4[[#This Row],[Prefered foot]]="left",Table4[[#This Row],[Value]]&lt;10000000),"candidate","rejected")</f>
        <v>candidate</v>
      </c>
      <c r="R2972" s="17" t="str">
        <f>IF(OR(Table4[[#This Row],[Age]]&lt;=21,Table4[[#This Row],[Rating]]&gt;=85,Table4[[#This Row],[Height (cm)]]&gt;=187),"minimum","")</f>
        <v>minimum</v>
      </c>
    </row>
    <row r="2973" spans="10:18" x14ac:dyDescent="0.25">
      <c r="J2973" t="s">
        <v>1981</v>
      </c>
      <c r="K2973">
        <v>17</v>
      </c>
      <c r="L2973">
        <v>58</v>
      </c>
      <c r="M2973">
        <v>174</v>
      </c>
      <c r="N2973">
        <v>66</v>
      </c>
      <c r="O2973" t="s">
        <v>2816</v>
      </c>
      <c r="P2973" s="16">
        <v>550000</v>
      </c>
      <c r="Q2973" s="17" t="str">
        <f>IF(AND(Table4[[#This Row],[Age]]&lt;=28,Table4[[#This Row],[Prefered foot]]="left",Table4[[#This Row],[Value]]&lt;10000000),"candidate","rejected")</f>
        <v>rejected</v>
      </c>
      <c r="R2973" s="17" t="str">
        <f>IF(OR(Table4[[#This Row],[Age]]&lt;=21,Table4[[#This Row],[Rating]]&gt;=85,Table4[[#This Row],[Height (cm)]]&gt;=187),"minimum","")</f>
        <v>minimum</v>
      </c>
    </row>
    <row r="2974" spans="10:18" x14ac:dyDescent="0.25">
      <c r="J2974" t="s">
        <v>2632</v>
      </c>
      <c r="K2974">
        <v>19</v>
      </c>
      <c r="L2974">
        <v>63</v>
      </c>
      <c r="M2974">
        <v>191</v>
      </c>
      <c r="N2974">
        <v>77</v>
      </c>
      <c r="O2974" t="s">
        <v>2817</v>
      </c>
      <c r="P2974" s="16">
        <v>975000</v>
      </c>
      <c r="Q2974" s="17" t="str">
        <f>IF(AND(Table4[[#This Row],[Age]]&lt;=28,Table4[[#This Row],[Prefered foot]]="left",Table4[[#This Row],[Value]]&lt;10000000),"candidate","rejected")</f>
        <v>candidate</v>
      </c>
      <c r="R2974" s="17" t="str">
        <f>IF(OR(Table4[[#This Row],[Age]]&lt;=21,Table4[[#This Row],[Rating]]&gt;=85,Table4[[#This Row],[Height (cm)]]&gt;=187),"minimum","")</f>
        <v>minimum</v>
      </c>
    </row>
    <row r="2975" spans="10:18" x14ac:dyDescent="0.25">
      <c r="J2975" t="s">
        <v>2633</v>
      </c>
      <c r="K2975">
        <v>17</v>
      </c>
      <c r="L2975">
        <v>65</v>
      </c>
      <c r="M2975">
        <v>179</v>
      </c>
      <c r="N2975">
        <v>70</v>
      </c>
      <c r="O2975" t="s">
        <v>2816</v>
      </c>
      <c r="P2975" s="16">
        <v>1500000</v>
      </c>
      <c r="Q2975" s="17" t="str">
        <f>IF(AND(Table4[[#This Row],[Age]]&lt;=28,Table4[[#This Row],[Prefered foot]]="left",Table4[[#This Row],[Value]]&lt;10000000),"candidate","rejected")</f>
        <v>rejected</v>
      </c>
      <c r="R2975" s="17" t="str">
        <f>IF(OR(Table4[[#This Row],[Age]]&lt;=21,Table4[[#This Row],[Rating]]&gt;=85,Table4[[#This Row],[Height (cm)]]&gt;=187),"minimum","")</f>
        <v>minimum</v>
      </c>
    </row>
    <row r="2976" spans="10:18" x14ac:dyDescent="0.25">
      <c r="J2976" t="s">
        <v>2634</v>
      </c>
      <c r="K2976">
        <v>17</v>
      </c>
      <c r="L2976">
        <v>65</v>
      </c>
      <c r="M2976">
        <v>170</v>
      </c>
      <c r="N2976">
        <v>65</v>
      </c>
      <c r="O2976" t="s">
        <v>2817</v>
      </c>
      <c r="P2976" s="16">
        <v>1600000</v>
      </c>
      <c r="Q2976" s="17" t="str">
        <f>IF(AND(Table4[[#This Row],[Age]]&lt;=28,Table4[[#This Row],[Prefered foot]]="left",Table4[[#This Row],[Value]]&lt;10000000),"candidate","rejected")</f>
        <v>candidate</v>
      </c>
      <c r="R2976" s="17" t="str">
        <f>IF(OR(Table4[[#This Row],[Age]]&lt;=21,Table4[[#This Row],[Rating]]&gt;=85,Table4[[#This Row],[Height (cm)]]&gt;=187),"minimum","")</f>
        <v>minimum</v>
      </c>
    </row>
    <row r="2977" spans="10:18" x14ac:dyDescent="0.25">
      <c r="J2977" t="s">
        <v>2635</v>
      </c>
      <c r="K2977">
        <v>19</v>
      </c>
      <c r="L2977">
        <v>58</v>
      </c>
      <c r="M2977">
        <v>183</v>
      </c>
      <c r="N2977">
        <v>74</v>
      </c>
      <c r="O2977" t="s">
        <v>2816</v>
      </c>
      <c r="P2977" s="16">
        <v>425000</v>
      </c>
      <c r="Q2977" s="17" t="str">
        <f>IF(AND(Table4[[#This Row],[Age]]&lt;=28,Table4[[#This Row],[Prefered foot]]="left",Table4[[#This Row],[Value]]&lt;10000000),"candidate","rejected")</f>
        <v>rejected</v>
      </c>
      <c r="R2977" s="17" t="str">
        <f>IF(OR(Table4[[#This Row],[Age]]&lt;=21,Table4[[#This Row],[Rating]]&gt;=85,Table4[[#This Row],[Height (cm)]]&gt;=187),"minimum","")</f>
        <v>minimum</v>
      </c>
    </row>
    <row r="2978" spans="10:18" x14ac:dyDescent="0.25">
      <c r="J2978" t="s">
        <v>2636</v>
      </c>
      <c r="K2978">
        <v>18</v>
      </c>
      <c r="L2978">
        <v>60</v>
      </c>
      <c r="M2978">
        <v>190</v>
      </c>
      <c r="N2978">
        <v>72</v>
      </c>
      <c r="O2978" t="s">
        <v>2816</v>
      </c>
      <c r="P2978" s="16">
        <v>625000</v>
      </c>
      <c r="Q2978" s="17" t="str">
        <f>IF(AND(Table4[[#This Row],[Age]]&lt;=28,Table4[[#This Row],[Prefered foot]]="left",Table4[[#This Row],[Value]]&lt;10000000),"candidate","rejected")</f>
        <v>rejected</v>
      </c>
      <c r="R2978" s="17" t="str">
        <f>IF(OR(Table4[[#This Row],[Age]]&lt;=21,Table4[[#This Row],[Rating]]&gt;=85,Table4[[#This Row],[Height (cm)]]&gt;=187),"minimum","")</f>
        <v>minimum</v>
      </c>
    </row>
    <row r="2979" spans="10:18" x14ac:dyDescent="0.25">
      <c r="J2979" t="s">
        <v>2637</v>
      </c>
      <c r="K2979">
        <v>21</v>
      </c>
      <c r="L2979">
        <v>71</v>
      </c>
      <c r="M2979">
        <v>172</v>
      </c>
      <c r="N2979">
        <v>66</v>
      </c>
      <c r="O2979" t="s">
        <v>2816</v>
      </c>
      <c r="P2979" s="16">
        <v>3400000</v>
      </c>
      <c r="Q2979" s="17" t="str">
        <f>IF(AND(Table4[[#This Row],[Age]]&lt;=28,Table4[[#This Row],[Prefered foot]]="left",Table4[[#This Row],[Value]]&lt;10000000),"candidate","rejected")</f>
        <v>rejected</v>
      </c>
      <c r="R2979" s="17" t="str">
        <f>IF(OR(Table4[[#This Row],[Age]]&lt;=21,Table4[[#This Row],[Rating]]&gt;=85,Table4[[#This Row],[Height (cm)]]&gt;=187),"minimum","")</f>
        <v>minimum</v>
      </c>
    </row>
    <row r="2980" spans="10:18" x14ac:dyDescent="0.25">
      <c r="J2980" t="s">
        <v>2638</v>
      </c>
      <c r="K2980">
        <v>19</v>
      </c>
      <c r="L2980">
        <v>62</v>
      </c>
      <c r="M2980">
        <v>182</v>
      </c>
      <c r="N2980">
        <v>67</v>
      </c>
      <c r="O2980" t="s">
        <v>2816</v>
      </c>
      <c r="P2980" s="16">
        <v>1000000</v>
      </c>
      <c r="Q2980" s="17" t="str">
        <f>IF(AND(Table4[[#This Row],[Age]]&lt;=28,Table4[[#This Row],[Prefered foot]]="left",Table4[[#This Row],[Value]]&lt;10000000),"candidate","rejected")</f>
        <v>rejected</v>
      </c>
      <c r="R2980" s="17" t="str">
        <f>IF(OR(Table4[[#This Row],[Age]]&lt;=21,Table4[[#This Row],[Rating]]&gt;=85,Table4[[#This Row],[Height (cm)]]&gt;=187),"minimum","")</f>
        <v>minimum</v>
      </c>
    </row>
    <row r="2981" spans="10:18" x14ac:dyDescent="0.25">
      <c r="J2981" t="s">
        <v>2639</v>
      </c>
      <c r="K2981">
        <v>20</v>
      </c>
      <c r="L2981">
        <v>65</v>
      </c>
      <c r="M2981">
        <v>187</v>
      </c>
      <c r="N2981">
        <v>77</v>
      </c>
      <c r="O2981" t="s">
        <v>2817</v>
      </c>
      <c r="P2981" s="16">
        <v>1700000</v>
      </c>
      <c r="Q2981" s="17" t="str">
        <f>IF(AND(Table4[[#This Row],[Age]]&lt;=28,Table4[[#This Row],[Prefered foot]]="left",Table4[[#This Row],[Value]]&lt;10000000),"candidate","rejected")</f>
        <v>candidate</v>
      </c>
      <c r="R2981" s="17" t="str">
        <f>IF(OR(Table4[[#This Row],[Age]]&lt;=21,Table4[[#This Row],[Rating]]&gt;=85,Table4[[#This Row],[Height (cm)]]&gt;=187),"minimum","")</f>
        <v>minimum</v>
      </c>
    </row>
    <row r="2982" spans="10:18" x14ac:dyDescent="0.25">
      <c r="J2982" t="s">
        <v>2640</v>
      </c>
      <c r="K2982">
        <v>19</v>
      </c>
      <c r="L2982">
        <v>67</v>
      </c>
      <c r="M2982">
        <v>176</v>
      </c>
      <c r="N2982">
        <v>77</v>
      </c>
      <c r="O2982" t="s">
        <v>2817</v>
      </c>
      <c r="P2982" s="16">
        <v>2400000</v>
      </c>
      <c r="Q2982" s="17" t="str">
        <f>IF(AND(Table4[[#This Row],[Age]]&lt;=28,Table4[[#This Row],[Prefered foot]]="left",Table4[[#This Row],[Value]]&lt;10000000),"candidate","rejected")</f>
        <v>candidate</v>
      </c>
      <c r="R2982" s="17" t="str">
        <f>IF(OR(Table4[[#This Row],[Age]]&lt;=21,Table4[[#This Row],[Rating]]&gt;=85,Table4[[#This Row],[Height (cm)]]&gt;=187),"minimum","")</f>
        <v>minimum</v>
      </c>
    </row>
    <row r="2983" spans="10:18" x14ac:dyDescent="0.25">
      <c r="J2983" t="s">
        <v>2641</v>
      </c>
      <c r="K2983">
        <v>18</v>
      </c>
      <c r="L2983">
        <v>62</v>
      </c>
      <c r="M2983">
        <v>172</v>
      </c>
      <c r="N2983">
        <v>71</v>
      </c>
      <c r="O2983" t="s">
        <v>2816</v>
      </c>
      <c r="P2983" s="16">
        <v>750000</v>
      </c>
      <c r="Q2983" s="17" t="str">
        <f>IF(AND(Table4[[#This Row],[Age]]&lt;=28,Table4[[#This Row],[Prefered foot]]="left",Table4[[#This Row],[Value]]&lt;10000000),"candidate","rejected")</f>
        <v>rejected</v>
      </c>
      <c r="R2983" s="17" t="str">
        <f>IF(OR(Table4[[#This Row],[Age]]&lt;=21,Table4[[#This Row],[Rating]]&gt;=85,Table4[[#This Row],[Height (cm)]]&gt;=187),"minimum","")</f>
        <v>minimum</v>
      </c>
    </row>
    <row r="2984" spans="10:18" x14ac:dyDescent="0.25">
      <c r="J2984" t="s">
        <v>2642</v>
      </c>
      <c r="K2984">
        <v>18</v>
      </c>
      <c r="L2984">
        <v>65</v>
      </c>
      <c r="M2984">
        <v>178</v>
      </c>
      <c r="N2984">
        <v>73</v>
      </c>
      <c r="O2984" t="s">
        <v>2817</v>
      </c>
      <c r="P2984" s="16">
        <v>1700000</v>
      </c>
      <c r="Q2984" s="17" t="str">
        <f>IF(AND(Table4[[#This Row],[Age]]&lt;=28,Table4[[#This Row],[Prefered foot]]="left",Table4[[#This Row],[Value]]&lt;10000000),"candidate","rejected")</f>
        <v>candidate</v>
      </c>
      <c r="R2984" s="17" t="str">
        <f>IF(OR(Table4[[#This Row],[Age]]&lt;=21,Table4[[#This Row],[Rating]]&gt;=85,Table4[[#This Row],[Height (cm)]]&gt;=187),"minimum","")</f>
        <v>minimum</v>
      </c>
    </row>
    <row r="2985" spans="10:18" x14ac:dyDescent="0.25">
      <c r="J2985" t="s">
        <v>2643</v>
      </c>
      <c r="K2985">
        <v>27</v>
      </c>
      <c r="L2985">
        <v>66</v>
      </c>
      <c r="M2985">
        <v>190</v>
      </c>
      <c r="N2985">
        <v>80</v>
      </c>
      <c r="O2985" t="s">
        <v>2816</v>
      </c>
      <c r="P2985" s="16">
        <v>900000</v>
      </c>
      <c r="Q2985" s="17" t="str">
        <f>IF(AND(Table4[[#This Row],[Age]]&lt;=28,Table4[[#This Row],[Prefered foot]]="left",Table4[[#This Row],[Value]]&lt;10000000),"candidate","rejected")</f>
        <v>rejected</v>
      </c>
      <c r="R2985" s="17" t="str">
        <f>IF(OR(Table4[[#This Row],[Age]]&lt;=21,Table4[[#This Row],[Rating]]&gt;=85,Table4[[#This Row],[Height (cm)]]&gt;=187),"minimum","")</f>
        <v>minimum</v>
      </c>
    </row>
    <row r="2986" spans="10:18" x14ac:dyDescent="0.25">
      <c r="J2986" t="s">
        <v>2644</v>
      </c>
      <c r="K2986">
        <v>22</v>
      </c>
      <c r="L2986">
        <v>64</v>
      </c>
      <c r="M2986">
        <v>179</v>
      </c>
      <c r="N2986">
        <v>74</v>
      </c>
      <c r="O2986" t="s">
        <v>2817</v>
      </c>
      <c r="P2986" s="16">
        <v>1200000</v>
      </c>
      <c r="Q2986" s="17" t="str">
        <f>IF(AND(Table4[[#This Row],[Age]]&lt;=28,Table4[[#This Row],[Prefered foot]]="left",Table4[[#This Row],[Value]]&lt;10000000),"candidate","rejected")</f>
        <v>candidate</v>
      </c>
      <c r="R2986" s="17" t="str">
        <f>IF(OR(Table4[[#This Row],[Age]]&lt;=21,Table4[[#This Row],[Rating]]&gt;=85,Table4[[#This Row],[Height (cm)]]&gt;=187),"minimum","")</f>
        <v/>
      </c>
    </row>
    <row r="2987" spans="10:18" x14ac:dyDescent="0.25">
      <c r="J2987" t="s">
        <v>2645</v>
      </c>
      <c r="K2987">
        <v>22</v>
      </c>
      <c r="L2987">
        <v>71</v>
      </c>
      <c r="M2987">
        <v>177</v>
      </c>
      <c r="N2987">
        <v>69</v>
      </c>
      <c r="O2987" t="s">
        <v>2816</v>
      </c>
      <c r="P2987" s="16">
        <v>2600000</v>
      </c>
      <c r="Q2987" s="17" t="str">
        <f>IF(AND(Table4[[#This Row],[Age]]&lt;=28,Table4[[#This Row],[Prefered foot]]="left",Table4[[#This Row],[Value]]&lt;10000000),"candidate","rejected")</f>
        <v>rejected</v>
      </c>
      <c r="R2987" s="17" t="str">
        <f>IF(OR(Table4[[#This Row],[Age]]&lt;=21,Table4[[#This Row],[Rating]]&gt;=85,Table4[[#This Row],[Height (cm)]]&gt;=187),"minimum","")</f>
        <v/>
      </c>
    </row>
    <row r="2988" spans="10:18" x14ac:dyDescent="0.25">
      <c r="J2988" t="s">
        <v>2646</v>
      </c>
      <c r="K2988">
        <v>19</v>
      </c>
      <c r="L2988">
        <v>64</v>
      </c>
      <c r="M2988">
        <v>177</v>
      </c>
      <c r="N2988">
        <v>72</v>
      </c>
      <c r="O2988" t="s">
        <v>2816</v>
      </c>
      <c r="P2988" s="16">
        <v>1400000</v>
      </c>
      <c r="Q2988" s="17" t="str">
        <f>IF(AND(Table4[[#This Row],[Age]]&lt;=28,Table4[[#This Row],[Prefered foot]]="left",Table4[[#This Row],[Value]]&lt;10000000),"candidate","rejected")</f>
        <v>rejected</v>
      </c>
      <c r="R2988" s="17" t="str">
        <f>IF(OR(Table4[[#This Row],[Age]]&lt;=21,Table4[[#This Row],[Rating]]&gt;=85,Table4[[#This Row],[Height (cm)]]&gt;=187),"minimum","")</f>
        <v>minimum</v>
      </c>
    </row>
    <row r="2989" spans="10:18" x14ac:dyDescent="0.25">
      <c r="J2989" t="s">
        <v>2647</v>
      </c>
      <c r="K2989">
        <v>18</v>
      </c>
      <c r="L2989">
        <v>64</v>
      </c>
      <c r="M2989">
        <v>180</v>
      </c>
      <c r="N2989">
        <v>75</v>
      </c>
      <c r="O2989" t="s">
        <v>2816</v>
      </c>
      <c r="P2989" s="16">
        <v>1700000</v>
      </c>
      <c r="Q2989" s="17" t="str">
        <f>IF(AND(Table4[[#This Row],[Age]]&lt;=28,Table4[[#This Row],[Prefered foot]]="left",Table4[[#This Row],[Value]]&lt;10000000),"candidate","rejected")</f>
        <v>rejected</v>
      </c>
      <c r="R2989" s="17" t="str">
        <f>IF(OR(Table4[[#This Row],[Age]]&lt;=21,Table4[[#This Row],[Rating]]&gt;=85,Table4[[#This Row],[Height (cm)]]&gt;=187),"minimum","")</f>
        <v>minimum</v>
      </c>
    </row>
    <row r="2990" spans="10:18" x14ac:dyDescent="0.25">
      <c r="J2990" t="s">
        <v>2648</v>
      </c>
      <c r="K2990">
        <v>19</v>
      </c>
      <c r="L2990">
        <v>65</v>
      </c>
      <c r="M2990">
        <v>193</v>
      </c>
      <c r="N2990">
        <v>76</v>
      </c>
      <c r="O2990" t="s">
        <v>2816</v>
      </c>
      <c r="P2990" s="16">
        <v>1600000</v>
      </c>
      <c r="Q2990" s="17" t="str">
        <f>IF(AND(Table4[[#This Row],[Age]]&lt;=28,Table4[[#This Row],[Prefered foot]]="left",Table4[[#This Row],[Value]]&lt;10000000),"candidate","rejected")</f>
        <v>rejected</v>
      </c>
      <c r="R2990" s="17" t="str">
        <f>IF(OR(Table4[[#This Row],[Age]]&lt;=21,Table4[[#This Row],[Rating]]&gt;=85,Table4[[#This Row],[Height (cm)]]&gt;=187),"minimum","")</f>
        <v>minimum</v>
      </c>
    </row>
    <row r="2991" spans="10:18" x14ac:dyDescent="0.25">
      <c r="J2991" t="s">
        <v>2649</v>
      </c>
      <c r="K2991">
        <v>19</v>
      </c>
      <c r="L2991">
        <v>62</v>
      </c>
      <c r="M2991">
        <v>177</v>
      </c>
      <c r="N2991">
        <v>74</v>
      </c>
      <c r="O2991" t="s">
        <v>2816</v>
      </c>
      <c r="P2991" s="16">
        <v>950000</v>
      </c>
      <c r="Q2991" s="17" t="str">
        <f>IF(AND(Table4[[#This Row],[Age]]&lt;=28,Table4[[#This Row],[Prefered foot]]="left",Table4[[#This Row],[Value]]&lt;10000000),"candidate","rejected")</f>
        <v>rejected</v>
      </c>
      <c r="R2991" s="17" t="str">
        <f>IF(OR(Table4[[#This Row],[Age]]&lt;=21,Table4[[#This Row],[Rating]]&gt;=85,Table4[[#This Row],[Height (cm)]]&gt;=187),"minimum","")</f>
        <v>minimum</v>
      </c>
    </row>
    <row r="2992" spans="10:18" x14ac:dyDescent="0.25">
      <c r="J2992" t="s">
        <v>2650</v>
      </c>
      <c r="K2992">
        <v>19</v>
      </c>
      <c r="L2992">
        <v>59</v>
      </c>
      <c r="M2992">
        <v>194</v>
      </c>
      <c r="N2992">
        <v>80</v>
      </c>
      <c r="O2992" t="s">
        <v>2816</v>
      </c>
      <c r="P2992" s="16">
        <v>525000</v>
      </c>
      <c r="Q2992" s="17" t="str">
        <f>IF(AND(Table4[[#This Row],[Age]]&lt;=28,Table4[[#This Row],[Prefered foot]]="left",Table4[[#This Row],[Value]]&lt;10000000),"candidate","rejected")</f>
        <v>rejected</v>
      </c>
      <c r="R2992" s="17" t="str">
        <f>IF(OR(Table4[[#This Row],[Age]]&lt;=21,Table4[[#This Row],[Rating]]&gt;=85,Table4[[#This Row],[Height (cm)]]&gt;=187),"minimum","")</f>
        <v>minimum</v>
      </c>
    </row>
    <row r="2993" spans="10:18" x14ac:dyDescent="0.25">
      <c r="J2993" t="s">
        <v>2651</v>
      </c>
      <c r="K2993">
        <v>22</v>
      </c>
      <c r="L2993">
        <v>62</v>
      </c>
      <c r="M2993">
        <v>187</v>
      </c>
      <c r="N2993">
        <v>83</v>
      </c>
      <c r="O2993" t="s">
        <v>2816</v>
      </c>
      <c r="P2993" s="16">
        <v>900000</v>
      </c>
      <c r="Q2993" s="17" t="str">
        <f>IF(AND(Table4[[#This Row],[Age]]&lt;=28,Table4[[#This Row],[Prefered foot]]="left",Table4[[#This Row],[Value]]&lt;10000000),"candidate","rejected")</f>
        <v>rejected</v>
      </c>
      <c r="R2993" s="17" t="str">
        <f>IF(OR(Table4[[#This Row],[Age]]&lt;=21,Table4[[#This Row],[Rating]]&gt;=85,Table4[[#This Row],[Height (cm)]]&gt;=187),"minimum","")</f>
        <v>minimum</v>
      </c>
    </row>
    <row r="2994" spans="10:18" x14ac:dyDescent="0.25">
      <c r="J2994" t="s">
        <v>2652</v>
      </c>
      <c r="K2994">
        <v>19</v>
      </c>
      <c r="L2994">
        <v>53</v>
      </c>
      <c r="M2994">
        <v>178</v>
      </c>
      <c r="N2994">
        <v>71</v>
      </c>
      <c r="O2994" t="s">
        <v>2817</v>
      </c>
      <c r="P2994" s="16">
        <v>210000</v>
      </c>
      <c r="Q2994" s="17" t="str">
        <f>IF(AND(Table4[[#This Row],[Age]]&lt;=28,Table4[[#This Row],[Prefered foot]]="left",Table4[[#This Row],[Value]]&lt;10000000),"candidate","rejected")</f>
        <v>candidate</v>
      </c>
      <c r="R2994" s="17" t="str">
        <f>IF(OR(Table4[[#This Row],[Age]]&lt;=21,Table4[[#This Row],[Rating]]&gt;=85,Table4[[#This Row],[Height (cm)]]&gt;=187),"minimum","")</f>
        <v>minimum</v>
      </c>
    </row>
    <row r="2995" spans="10:18" x14ac:dyDescent="0.25">
      <c r="J2995" t="s">
        <v>2653</v>
      </c>
      <c r="K2995">
        <v>18</v>
      </c>
      <c r="L2995">
        <v>63</v>
      </c>
      <c r="M2995">
        <v>194</v>
      </c>
      <c r="N2995">
        <v>84</v>
      </c>
      <c r="O2995" t="s">
        <v>2816</v>
      </c>
      <c r="P2995" s="16">
        <v>1100000</v>
      </c>
      <c r="Q2995" s="17" t="str">
        <f>IF(AND(Table4[[#This Row],[Age]]&lt;=28,Table4[[#This Row],[Prefered foot]]="left",Table4[[#This Row],[Value]]&lt;10000000),"candidate","rejected")</f>
        <v>rejected</v>
      </c>
      <c r="R2995" s="17" t="str">
        <f>IF(OR(Table4[[#This Row],[Age]]&lt;=21,Table4[[#This Row],[Rating]]&gt;=85,Table4[[#This Row],[Height (cm)]]&gt;=187),"minimum","")</f>
        <v>minimum</v>
      </c>
    </row>
    <row r="2996" spans="10:18" x14ac:dyDescent="0.25">
      <c r="J2996" t="s">
        <v>2654</v>
      </c>
      <c r="K2996">
        <v>20</v>
      </c>
      <c r="L2996">
        <v>67</v>
      </c>
      <c r="M2996">
        <v>188</v>
      </c>
      <c r="N2996">
        <v>77</v>
      </c>
      <c r="O2996" t="s">
        <v>2817</v>
      </c>
      <c r="P2996" s="16">
        <v>2300000</v>
      </c>
      <c r="Q2996" s="17" t="str">
        <f>IF(AND(Table4[[#This Row],[Age]]&lt;=28,Table4[[#This Row],[Prefered foot]]="left",Table4[[#This Row],[Value]]&lt;10000000),"candidate","rejected")</f>
        <v>candidate</v>
      </c>
      <c r="R2996" s="17" t="str">
        <f>IF(OR(Table4[[#This Row],[Age]]&lt;=21,Table4[[#This Row],[Rating]]&gt;=85,Table4[[#This Row],[Height (cm)]]&gt;=187),"minimum","")</f>
        <v>minimum</v>
      </c>
    </row>
    <row r="2997" spans="10:18" x14ac:dyDescent="0.25">
      <c r="J2997" t="s">
        <v>2655</v>
      </c>
      <c r="K2997">
        <v>21</v>
      </c>
      <c r="L2997">
        <v>64</v>
      </c>
      <c r="M2997">
        <v>190</v>
      </c>
      <c r="N2997">
        <v>81</v>
      </c>
      <c r="O2997" t="s">
        <v>2816</v>
      </c>
      <c r="P2997" s="16">
        <v>1200000</v>
      </c>
      <c r="Q2997" s="17" t="str">
        <f>IF(AND(Table4[[#This Row],[Age]]&lt;=28,Table4[[#This Row],[Prefered foot]]="left",Table4[[#This Row],[Value]]&lt;10000000),"candidate","rejected")</f>
        <v>rejected</v>
      </c>
      <c r="R2997" s="17" t="str">
        <f>IF(OR(Table4[[#This Row],[Age]]&lt;=21,Table4[[#This Row],[Rating]]&gt;=85,Table4[[#This Row],[Height (cm)]]&gt;=187),"minimum","")</f>
        <v>minimum</v>
      </c>
    </row>
    <row r="2998" spans="10:18" x14ac:dyDescent="0.25">
      <c r="J2998" t="s">
        <v>2553</v>
      </c>
      <c r="K2998">
        <v>26</v>
      </c>
      <c r="L2998">
        <v>65</v>
      </c>
      <c r="M2998">
        <v>169</v>
      </c>
      <c r="N2998">
        <v>63</v>
      </c>
      <c r="O2998" t="s">
        <v>2816</v>
      </c>
      <c r="P2998" s="16">
        <v>875000</v>
      </c>
      <c r="Q2998" s="17" t="str">
        <f>IF(AND(Table4[[#This Row],[Age]]&lt;=28,Table4[[#This Row],[Prefered foot]]="left",Table4[[#This Row],[Value]]&lt;10000000),"candidate","rejected")</f>
        <v>rejected</v>
      </c>
      <c r="R2998" s="17" t="str">
        <f>IF(OR(Table4[[#This Row],[Age]]&lt;=21,Table4[[#This Row],[Rating]]&gt;=85,Table4[[#This Row],[Height (cm)]]&gt;=187),"minimum","")</f>
        <v/>
      </c>
    </row>
    <row r="2999" spans="10:18" x14ac:dyDescent="0.25">
      <c r="J2999" t="s">
        <v>2554</v>
      </c>
      <c r="K2999">
        <v>23</v>
      </c>
      <c r="L2999">
        <v>66</v>
      </c>
      <c r="M2999">
        <v>193</v>
      </c>
      <c r="N2999">
        <v>85</v>
      </c>
      <c r="O2999" t="s">
        <v>2816</v>
      </c>
      <c r="P2999" s="16">
        <v>1800000</v>
      </c>
      <c r="Q2999" s="17" t="str">
        <f>IF(AND(Table4[[#This Row],[Age]]&lt;=28,Table4[[#This Row],[Prefered foot]]="left",Table4[[#This Row],[Value]]&lt;10000000),"candidate","rejected")</f>
        <v>rejected</v>
      </c>
      <c r="R2999" s="17" t="str">
        <f>IF(OR(Table4[[#This Row],[Age]]&lt;=21,Table4[[#This Row],[Rating]]&gt;=85,Table4[[#This Row],[Height (cm)]]&gt;=187),"minimum","")</f>
        <v>minimum</v>
      </c>
    </row>
    <row r="3000" spans="10:18" x14ac:dyDescent="0.25">
      <c r="J3000" t="s">
        <v>2555</v>
      </c>
      <c r="K3000">
        <v>24</v>
      </c>
      <c r="L3000">
        <v>68</v>
      </c>
      <c r="M3000">
        <v>199</v>
      </c>
      <c r="N3000">
        <v>95</v>
      </c>
      <c r="O3000" t="s">
        <v>2816</v>
      </c>
      <c r="P3000" s="16">
        <v>1500000</v>
      </c>
      <c r="Q3000" s="17" t="str">
        <f>IF(AND(Table4[[#This Row],[Age]]&lt;=28,Table4[[#This Row],[Prefered foot]]="left",Table4[[#This Row],[Value]]&lt;10000000),"candidate","rejected")</f>
        <v>rejected</v>
      </c>
      <c r="R3000" s="17" t="str">
        <f>IF(OR(Table4[[#This Row],[Age]]&lt;=21,Table4[[#This Row],[Rating]]&gt;=85,Table4[[#This Row],[Height (cm)]]&gt;=187),"minimum","")</f>
        <v>minimum</v>
      </c>
    </row>
    <row r="3001" spans="10:18" x14ac:dyDescent="0.25">
      <c r="J3001" t="s">
        <v>2556</v>
      </c>
      <c r="K3001">
        <v>20</v>
      </c>
      <c r="L3001">
        <v>66</v>
      </c>
      <c r="M3001">
        <v>171</v>
      </c>
      <c r="N3001">
        <v>68</v>
      </c>
      <c r="O3001" t="s">
        <v>2816</v>
      </c>
      <c r="P3001" s="16">
        <v>1900000</v>
      </c>
      <c r="Q3001" s="17" t="str">
        <f>IF(AND(Table4[[#This Row],[Age]]&lt;=28,Table4[[#This Row],[Prefered foot]]="left",Table4[[#This Row],[Value]]&lt;10000000),"candidate","rejected")</f>
        <v>rejected</v>
      </c>
      <c r="R3001" s="17" t="str">
        <f>IF(OR(Table4[[#This Row],[Age]]&lt;=21,Table4[[#This Row],[Rating]]&gt;=85,Table4[[#This Row],[Height (cm)]]&gt;=187),"minimum","")</f>
        <v>minimum</v>
      </c>
    </row>
    <row r="3002" spans="10:18" x14ac:dyDescent="0.25">
      <c r="J3002" t="s">
        <v>2656</v>
      </c>
      <c r="K3002">
        <v>19</v>
      </c>
      <c r="L3002">
        <v>61</v>
      </c>
      <c r="M3002">
        <v>194</v>
      </c>
      <c r="N3002">
        <v>71</v>
      </c>
      <c r="O3002" t="s">
        <v>2816</v>
      </c>
      <c r="P3002" s="16">
        <v>750000</v>
      </c>
      <c r="Q3002" s="17" t="str">
        <f>IF(AND(Table4[[#This Row],[Age]]&lt;=28,Table4[[#This Row],[Prefered foot]]="left",Table4[[#This Row],[Value]]&lt;10000000),"candidate","rejected")</f>
        <v>rejected</v>
      </c>
      <c r="R3002" s="17" t="str">
        <f>IF(OR(Table4[[#This Row],[Age]]&lt;=21,Table4[[#This Row],[Rating]]&gt;=85,Table4[[#This Row],[Height (cm)]]&gt;=187),"minimum","")</f>
        <v>minimum</v>
      </c>
    </row>
    <row r="3003" spans="10:18" x14ac:dyDescent="0.25">
      <c r="J3003" t="s">
        <v>2657</v>
      </c>
      <c r="K3003">
        <v>22</v>
      </c>
      <c r="L3003">
        <v>63</v>
      </c>
      <c r="M3003">
        <v>187</v>
      </c>
      <c r="N3003">
        <v>72</v>
      </c>
      <c r="O3003" t="s">
        <v>2816</v>
      </c>
      <c r="P3003" s="16">
        <v>925000</v>
      </c>
      <c r="Q3003" s="17" t="str">
        <f>IF(AND(Table4[[#This Row],[Age]]&lt;=28,Table4[[#This Row],[Prefered foot]]="left",Table4[[#This Row],[Value]]&lt;10000000),"candidate","rejected")</f>
        <v>rejected</v>
      </c>
      <c r="R3003" s="17" t="str">
        <f>IF(OR(Table4[[#This Row],[Age]]&lt;=21,Table4[[#This Row],[Rating]]&gt;=85,Table4[[#This Row],[Height (cm)]]&gt;=187),"minimum","")</f>
        <v>minimum</v>
      </c>
    </row>
    <row r="3004" spans="10:18" x14ac:dyDescent="0.25">
      <c r="J3004" t="s">
        <v>2658</v>
      </c>
      <c r="K3004">
        <v>20</v>
      </c>
      <c r="L3004">
        <v>63</v>
      </c>
      <c r="M3004">
        <v>175</v>
      </c>
      <c r="N3004">
        <v>70</v>
      </c>
      <c r="O3004" t="s">
        <v>2817</v>
      </c>
      <c r="P3004" s="16">
        <v>675000</v>
      </c>
      <c r="Q3004" s="17" t="str">
        <f>IF(AND(Table4[[#This Row],[Age]]&lt;=28,Table4[[#This Row],[Prefered foot]]="left",Table4[[#This Row],[Value]]&lt;10000000),"candidate","rejected")</f>
        <v>candidate</v>
      </c>
      <c r="R3004" s="17" t="str">
        <f>IF(OR(Table4[[#This Row],[Age]]&lt;=21,Table4[[#This Row],[Rating]]&gt;=85,Table4[[#This Row],[Height (cm)]]&gt;=187),"minimum","")</f>
        <v>minimum</v>
      </c>
    </row>
    <row r="3005" spans="10:18" x14ac:dyDescent="0.25">
      <c r="J3005" t="s">
        <v>2659</v>
      </c>
      <c r="K3005">
        <v>19</v>
      </c>
      <c r="L3005">
        <v>65</v>
      </c>
      <c r="M3005">
        <v>178</v>
      </c>
      <c r="N3005">
        <v>69</v>
      </c>
      <c r="O3005" t="s">
        <v>2816</v>
      </c>
      <c r="P3005" s="16">
        <v>1600000</v>
      </c>
      <c r="Q3005" s="17" t="str">
        <f>IF(AND(Table4[[#This Row],[Age]]&lt;=28,Table4[[#This Row],[Prefered foot]]="left",Table4[[#This Row],[Value]]&lt;10000000),"candidate","rejected")</f>
        <v>rejected</v>
      </c>
      <c r="R3005" s="17" t="str">
        <f>IF(OR(Table4[[#This Row],[Age]]&lt;=21,Table4[[#This Row],[Rating]]&gt;=85,Table4[[#This Row],[Height (cm)]]&gt;=187),"minimum","")</f>
        <v>minimum</v>
      </c>
    </row>
    <row r="3006" spans="10:18" x14ac:dyDescent="0.25">
      <c r="J3006" t="s">
        <v>2660</v>
      </c>
      <c r="K3006">
        <v>20</v>
      </c>
      <c r="L3006">
        <v>62</v>
      </c>
      <c r="M3006">
        <v>180</v>
      </c>
      <c r="N3006">
        <v>81</v>
      </c>
      <c r="O3006" t="s">
        <v>2817</v>
      </c>
      <c r="P3006" s="16">
        <v>825000</v>
      </c>
      <c r="Q3006" s="17" t="str">
        <f>IF(AND(Table4[[#This Row],[Age]]&lt;=28,Table4[[#This Row],[Prefered foot]]="left",Table4[[#This Row],[Value]]&lt;10000000),"candidate","rejected")</f>
        <v>candidate</v>
      </c>
      <c r="R3006" s="17" t="str">
        <f>IF(OR(Table4[[#This Row],[Age]]&lt;=21,Table4[[#This Row],[Rating]]&gt;=85,Table4[[#This Row],[Height (cm)]]&gt;=187),"minimum","")</f>
        <v>minimum</v>
      </c>
    </row>
    <row r="3007" spans="10:18" x14ac:dyDescent="0.25">
      <c r="J3007" t="s">
        <v>2661</v>
      </c>
      <c r="K3007">
        <v>19</v>
      </c>
      <c r="L3007">
        <v>70</v>
      </c>
      <c r="M3007">
        <v>190</v>
      </c>
      <c r="N3007">
        <v>85</v>
      </c>
      <c r="O3007" t="s">
        <v>2816</v>
      </c>
      <c r="P3007" s="16">
        <v>2900000</v>
      </c>
      <c r="Q3007" s="17" t="str">
        <f>IF(AND(Table4[[#This Row],[Age]]&lt;=28,Table4[[#This Row],[Prefered foot]]="left",Table4[[#This Row],[Value]]&lt;10000000),"candidate","rejected")</f>
        <v>rejected</v>
      </c>
      <c r="R3007" s="17" t="str">
        <f>IF(OR(Table4[[#This Row],[Age]]&lt;=21,Table4[[#This Row],[Rating]]&gt;=85,Table4[[#This Row],[Height (cm)]]&gt;=187),"minimum","")</f>
        <v>minimum</v>
      </c>
    </row>
    <row r="3008" spans="10:18" x14ac:dyDescent="0.25">
      <c r="J3008" t="s">
        <v>2662</v>
      </c>
      <c r="K3008">
        <v>17</v>
      </c>
      <c r="L3008">
        <v>54</v>
      </c>
      <c r="M3008">
        <v>189</v>
      </c>
      <c r="N3008">
        <v>88</v>
      </c>
      <c r="O3008" t="s">
        <v>2816</v>
      </c>
      <c r="P3008" s="16">
        <v>250000</v>
      </c>
      <c r="Q3008" s="17" t="str">
        <f>IF(AND(Table4[[#This Row],[Age]]&lt;=28,Table4[[#This Row],[Prefered foot]]="left",Table4[[#This Row],[Value]]&lt;10000000),"candidate","rejected")</f>
        <v>rejected</v>
      </c>
      <c r="R3008" s="17" t="str">
        <f>IF(OR(Table4[[#This Row],[Age]]&lt;=21,Table4[[#This Row],[Rating]]&gt;=85,Table4[[#This Row],[Height (cm)]]&gt;=187),"minimum","")</f>
        <v>minimum</v>
      </c>
    </row>
    <row r="3009" spans="10:18" x14ac:dyDescent="0.25">
      <c r="J3009" t="s">
        <v>2663</v>
      </c>
      <c r="K3009">
        <v>24</v>
      </c>
      <c r="L3009">
        <v>73</v>
      </c>
      <c r="M3009">
        <v>187</v>
      </c>
      <c r="N3009">
        <v>80</v>
      </c>
      <c r="O3009" t="s">
        <v>2816</v>
      </c>
      <c r="P3009" s="16">
        <v>4200000</v>
      </c>
      <c r="Q3009" s="17" t="str">
        <f>IF(AND(Table4[[#This Row],[Age]]&lt;=28,Table4[[#This Row],[Prefered foot]]="left",Table4[[#This Row],[Value]]&lt;10000000),"candidate","rejected")</f>
        <v>rejected</v>
      </c>
      <c r="R3009" s="17" t="str">
        <f>IF(OR(Table4[[#This Row],[Age]]&lt;=21,Table4[[#This Row],[Rating]]&gt;=85,Table4[[#This Row],[Height (cm)]]&gt;=187),"minimum","")</f>
        <v>minimum</v>
      </c>
    </row>
    <row r="3010" spans="10:18" x14ac:dyDescent="0.25">
      <c r="J3010" t="s">
        <v>2664</v>
      </c>
      <c r="K3010">
        <v>19</v>
      </c>
      <c r="L3010">
        <v>63</v>
      </c>
      <c r="M3010">
        <v>186</v>
      </c>
      <c r="N3010">
        <v>66</v>
      </c>
      <c r="O3010" t="s">
        <v>2816</v>
      </c>
      <c r="P3010" s="16">
        <v>1200000</v>
      </c>
      <c r="Q3010" s="17" t="str">
        <f>IF(AND(Table4[[#This Row],[Age]]&lt;=28,Table4[[#This Row],[Prefered foot]]="left",Table4[[#This Row],[Value]]&lt;10000000),"candidate","rejected")</f>
        <v>rejected</v>
      </c>
      <c r="R3010" s="17" t="str">
        <f>IF(OR(Table4[[#This Row],[Age]]&lt;=21,Table4[[#This Row],[Rating]]&gt;=85,Table4[[#This Row],[Height (cm)]]&gt;=187),"minimum","")</f>
        <v>minimum</v>
      </c>
    </row>
    <row r="3011" spans="10:18" x14ac:dyDescent="0.25">
      <c r="J3011" t="s">
        <v>2665</v>
      </c>
      <c r="K3011">
        <v>21</v>
      </c>
      <c r="L3011">
        <v>62</v>
      </c>
      <c r="M3011">
        <v>178</v>
      </c>
      <c r="N3011">
        <v>66</v>
      </c>
      <c r="O3011" t="s">
        <v>2816</v>
      </c>
      <c r="P3011" s="16">
        <v>975000</v>
      </c>
      <c r="Q3011" s="17" t="str">
        <f>IF(AND(Table4[[#This Row],[Age]]&lt;=28,Table4[[#This Row],[Prefered foot]]="left",Table4[[#This Row],[Value]]&lt;10000000),"candidate","rejected")</f>
        <v>rejected</v>
      </c>
      <c r="R3011" s="17" t="str">
        <f>IF(OR(Table4[[#This Row],[Age]]&lt;=21,Table4[[#This Row],[Rating]]&gt;=85,Table4[[#This Row],[Height (cm)]]&gt;=187),"minimum","")</f>
        <v>minimum</v>
      </c>
    </row>
    <row r="3012" spans="10:18" x14ac:dyDescent="0.25">
      <c r="J3012" t="s">
        <v>2666</v>
      </c>
      <c r="K3012">
        <v>20</v>
      </c>
      <c r="L3012">
        <v>63</v>
      </c>
      <c r="M3012">
        <v>178</v>
      </c>
      <c r="N3012">
        <v>71</v>
      </c>
      <c r="O3012" t="s">
        <v>2817</v>
      </c>
      <c r="P3012" s="16">
        <v>1100000</v>
      </c>
      <c r="Q3012" s="17" t="str">
        <f>IF(AND(Table4[[#This Row],[Age]]&lt;=28,Table4[[#This Row],[Prefered foot]]="left",Table4[[#This Row],[Value]]&lt;10000000),"candidate","rejected")</f>
        <v>candidate</v>
      </c>
      <c r="R3012" s="17" t="str">
        <f>IF(OR(Table4[[#This Row],[Age]]&lt;=21,Table4[[#This Row],[Rating]]&gt;=85,Table4[[#This Row],[Height (cm)]]&gt;=187),"minimum","")</f>
        <v>minimum</v>
      </c>
    </row>
    <row r="3013" spans="10:18" x14ac:dyDescent="0.25">
      <c r="J3013" t="s">
        <v>2667</v>
      </c>
      <c r="K3013">
        <v>20</v>
      </c>
      <c r="L3013">
        <v>57</v>
      </c>
      <c r="M3013">
        <v>176</v>
      </c>
      <c r="N3013">
        <v>70</v>
      </c>
      <c r="O3013" t="s">
        <v>2816</v>
      </c>
      <c r="P3013" s="16">
        <v>350000</v>
      </c>
      <c r="Q3013" s="17" t="str">
        <f>IF(AND(Table4[[#This Row],[Age]]&lt;=28,Table4[[#This Row],[Prefered foot]]="left",Table4[[#This Row],[Value]]&lt;10000000),"candidate","rejected")</f>
        <v>rejected</v>
      </c>
      <c r="R3013" s="17" t="str">
        <f>IF(OR(Table4[[#This Row],[Age]]&lt;=21,Table4[[#This Row],[Rating]]&gt;=85,Table4[[#This Row],[Height (cm)]]&gt;=187),"minimum","")</f>
        <v>minimum</v>
      </c>
    </row>
    <row r="3014" spans="10:18" x14ac:dyDescent="0.25">
      <c r="J3014" t="s">
        <v>2668</v>
      </c>
      <c r="K3014">
        <v>21</v>
      </c>
      <c r="L3014">
        <v>66</v>
      </c>
      <c r="M3014">
        <v>188</v>
      </c>
      <c r="N3014">
        <v>78</v>
      </c>
      <c r="O3014" t="s">
        <v>2816</v>
      </c>
      <c r="P3014" s="16">
        <v>1600000</v>
      </c>
      <c r="Q3014" s="17" t="str">
        <f>IF(AND(Table4[[#This Row],[Age]]&lt;=28,Table4[[#This Row],[Prefered foot]]="left",Table4[[#This Row],[Value]]&lt;10000000),"candidate","rejected")</f>
        <v>rejected</v>
      </c>
      <c r="R3014" s="17" t="str">
        <f>IF(OR(Table4[[#This Row],[Age]]&lt;=21,Table4[[#This Row],[Rating]]&gt;=85,Table4[[#This Row],[Height (cm)]]&gt;=187),"minimum","")</f>
        <v>minimum</v>
      </c>
    </row>
    <row r="3015" spans="10:18" x14ac:dyDescent="0.25">
      <c r="J3015" t="s">
        <v>2669</v>
      </c>
      <c r="K3015">
        <v>19</v>
      </c>
      <c r="L3015">
        <v>58</v>
      </c>
      <c r="M3015">
        <v>182</v>
      </c>
      <c r="N3015">
        <v>73</v>
      </c>
      <c r="O3015" t="s">
        <v>2817</v>
      </c>
      <c r="P3015" s="16">
        <v>500000</v>
      </c>
      <c r="Q3015" s="17" t="str">
        <f>IF(AND(Table4[[#This Row],[Age]]&lt;=28,Table4[[#This Row],[Prefered foot]]="left",Table4[[#This Row],[Value]]&lt;10000000),"candidate","rejected")</f>
        <v>candidate</v>
      </c>
      <c r="R3015" s="17" t="str">
        <f>IF(OR(Table4[[#This Row],[Age]]&lt;=21,Table4[[#This Row],[Rating]]&gt;=85,Table4[[#This Row],[Height (cm)]]&gt;=187),"minimum","")</f>
        <v>minimum</v>
      </c>
    </row>
    <row r="3016" spans="10:18" x14ac:dyDescent="0.25">
      <c r="J3016" t="s">
        <v>2670</v>
      </c>
      <c r="K3016">
        <v>17</v>
      </c>
      <c r="L3016">
        <v>67</v>
      </c>
      <c r="M3016">
        <v>180</v>
      </c>
      <c r="N3016">
        <v>72</v>
      </c>
      <c r="O3016" t="s">
        <v>2817</v>
      </c>
      <c r="P3016" s="16">
        <v>2500000</v>
      </c>
      <c r="Q3016" s="17" t="str">
        <f>IF(AND(Table4[[#This Row],[Age]]&lt;=28,Table4[[#This Row],[Prefered foot]]="left",Table4[[#This Row],[Value]]&lt;10000000),"candidate","rejected")</f>
        <v>candidate</v>
      </c>
      <c r="R3016" s="17" t="str">
        <f>IF(OR(Table4[[#This Row],[Age]]&lt;=21,Table4[[#This Row],[Rating]]&gt;=85,Table4[[#This Row],[Height (cm)]]&gt;=187),"minimum","")</f>
        <v>minimum</v>
      </c>
    </row>
    <row r="3017" spans="10:18" x14ac:dyDescent="0.25">
      <c r="J3017" t="s">
        <v>2671</v>
      </c>
      <c r="K3017">
        <v>18</v>
      </c>
      <c r="L3017">
        <v>63</v>
      </c>
      <c r="M3017">
        <v>178</v>
      </c>
      <c r="N3017">
        <v>68</v>
      </c>
      <c r="O3017" t="s">
        <v>2816</v>
      </c>
      <c r="P3017" s="16">
        <v>1100000</v>
      </c>
      <c r="Q3017" s="17" t="str">
        <f>IF(AND(Table4[[#This Row],[Age]]&lt;=28,Table4[[#This Row],[Prefered foot]]="left",Table4[[#This Row],[Value]]&lt;10000000),"candidate","rejected")</f>
        <v>rejected</v>
      </c>
      <c r="R3017" s="17" t="str">
        <f>IF(OR(Table4[[#This Row],[Age]]&lt;=21,Table4[[#This Row],[Rating]]&gt;=85,Table4[[#This Row],[Height (cm)]]&gt;=187),"minimum","")</f>
        <v>minimum</v>
      </c>
    </row>
    <row r="3018" spans="10:18" x14ac:dyDescent="0.25">
      <c r="J3018" t="s">
        <v>2672</v>
      </c>
      <c r="K3018">
        <v>21</v>
      </c>
      <c r="L3018">
        <v>67</v>
      </c>
      <c r="M3018">
        <v>184</v>
      </c>
      <c r="N3018">
        <v>75</v>
      </c>
      <c r="O3018" t="s">
        <v>2816</v>
      </c>
      <c r="P3018" s="16">
        <v>2200000</v>
      </c>
      <c r="Q3018" s="17" t="str">
        <f>IF(AND(Table4[[#This Row],[Age]]&lt;=28,Table4[[#This Row],[Prefered foot]]="left",Table4[[#This Row],[Value]]&lt;10000000),"candidate","rejected")</f>
        <v>rejected</v>
      </c>
      <c r="R3018" s="17" t="str">
        <f>IF(OR(Table4[[#This Row],[Age]]&lt;=21,Table4[[#This Row],[Rating]]&gt;=85,Table4[[#This Row],[Height (cm)]]&gt;=187),"minimum","")</f>
        <v>minimum</v>
      </c>
    </row>
    <row r="3019" spans="10:18" x14ac:dyDescent="0.25">
      <c r="J3019" t="s">
        <v>2673</v>
      </c>
      <c r="K3019">
        <v>18</v>
      </c>
      <c r="L3019">
        <v>63</v>
      </c>
      <c r="M3019">
        <v>177</v>
      </c>
      <c r="N3019">
        <v>63</v>
      </c>
      <c r="O3019" t="s">
        <v>2816</v>
      </c>
      <c r="P3019" s="16">
        <v>1300000</v>
      </c>
      <c r="Q3019" s="17" t="str">
        <f>IF(AND(Table4[[#This Row],[Age]]&lt;=28,Table4[[#This Row],[Prefered foot]]="left",Table4[[#This Row],[Value]]&lt;10000000),"candidate","rejected")</f>
        <v>rejected</v>
      </c>
      <c r="R3019" s="17" t="str">
        <f>IF(OR(Table4[[#This Row],[Age]]&lt;=21,Table4[[#This Row],[Rating]]&gt;=85,Table4[[#This Row],[Height (cm)]]&gt;=187),"minimum","")</f>
        <v>minimum</v>
      </c>
    </row>
    <row r="3020" spans="10:18" x14ac:dyDescent="0.25">
      <c r="J3020" t="s">
        <v>2674</v>
      </c>
      <c r="K3020">
        <v>18</v>
      </c>
      <c r="L3020">
        <v>60</v>
      </c>
      <c r="M3020">
        <v>178</v>
      </c>
      <c r="N3020">
        <v>73</v>
      </c>
      <c r="O3020" t="s">
        <v>2816</v>
      </c>
      <c r="P3020" s="16">
        <v>625000</v>
      </c>
      <c r="Q3020" s="17" t="str">
        <f>IF(AND(Table4[[#This Row],[Age]]&lt;=28,Table4[[#This Row],[Prefered foot]]="left",Table4[[#This Row],[Value]]&lt;10000000),"candidate","rejected")</f>
        <v>rejected</v>
      </c>
      <c r="R3020" s="17" t="str">
        <f>IF(OR(Table4[[#This Row],[Age]]&lt;=21,Table4[[#This Row],[Rating]]&gt;=85,Table4[[#This Row],[Height (cm)]]&gt;=187),"minimum","")</f>
        <v>minimum</v>
      </c>
    </row>
    <row r="3021" spans="10:18" x14ac:dyDescent="0.25">
      <c r="J3021" t="s">
        <v>2675</v>
      </c>
      <c r="K3021">
        <v>17</v>
      </c>
      <c r="L3021">
        <v>57</v>
      </c>
      <c r="M3021">
        <v>193</v>
      </c>
      <c r="N3021">
        <v>82</v>
      </c>
      <c r="O3021" t="s">
        <v>2816</v>
      </c>
      <c r="P3021" s="16">
        <v>400000</v>
      </c>
      <c r="Q3021" s="17" t="str">
        <f>IF(AND(Table4[[#This Row],[Age]]&lt;=28,Table4[[#This Row],[Prefered foot]]="left",Table4[[#This Row],[Value]]&lt;10000000),"candidate","rejected")</f>
        <v>rejected</v>
      </c>
      <c r="R3021" s="17" t="str">
        <f>IF(OR(Table4[[#This Row],[Age]]&lt;=21,Table4[[#This Row],[Rating]]&gt;=85,Table4[[#This Row],[Height (cm)]]&gt;=187),"minimum","")</f>
        <v>minimum</v>
      </c>
    </row>
    <row r="3022" spans="10:18" x14ac:dyDescent="0.25">
      <c r="J3022" t="s">
        <v>2676</v>
      </c>
      <c r="K3022">
        <v>19</v>
      </c>
      <c r="L3022">
        <v>67</v>
      </c>
      <c r="M3022">
        <v>191</v>
      </c>
      <c r="N3022">
        <v>73</v>
      </c>
      <c r="O3022" t="s">
        <v>2816</v>
      </c>
      <c r="P3022" s="16">
        <v>2300000</v>
      </c>
      <c r="Q3022" s="17" t="str">
        <f>IF(AND(Table4[[#This Row],[Age]]&lt;=28,Table4[[#This Row],[Prefered foot]]="left",Table4[[#This Row],[Value]]&lt;10000000),"candidate","rejected")</f>
        <v>rejected</v>
      </c>
      <c r="R3022" s="17" t="str">
        <f>IF(OR(Table4[[#This Row],[Age]]&lt;=21,Table4[[#This Row],[Rating]]&gt;=85,Table4[[#This Row],[Height (cm)]]&gt;=187),"minimum","")</f>
        <v>minimum</v>
      </c>
    </row>
    <row r="3023" spans="10:18" x14ac:dyDescent="0.25">
      <c r="J3023" t="s">
        <v>2677</v>
      </c>
      <c r="K3023">
        <v>19</v>
      </c>
      <c r="L3023">
        <v>67</v>
      </c>
      <c r="M3023">
        <v>184</v>
      </c>
      <c r="N3023">
        <v>76</v>
      </c>
      <c r="O3023" t="s">
        <v>2816</v>
      </c>
      <c r="P3023" s="16">
        <v>2400000</v>
      </c>
      <c r="Q3023" s="17" t="str">
        <f>IF(AND(Table4[[#This Row],[Age]]&lt;=28,Table4[[#This Row],[Prefered foot]]="left",Table4[[#This Row],[Value]]&lt;10000000),"candidate","rejected")</f>
        <v>rejected</v>
      </c>
      <c r="R3023" s="17" t="str">
        <f>IF(OR(Table4[[#This Row],[Age]]&lt;=21,Table4[[#This Row],[Rating]]&gt;=85,Table4[[#This Row],[Height (cm)]]&gt;=187),"minimum","")</f>
        <v>minimum</v>
      </c>
    </row>
    <row r="3024" spans="10:18" x14ac:dyDescent="0.25">
      <c r="J3024" t="s">
        <v>2678</v>
      </c>
      <c r="K3024">
        <v>22</v>
      </c>
      <c r="L3024">
        <v>66</v>
      </c>
      <c r="M3024">
        <v>187</v>
      </c>
      <c r="N3024">
        <v>80</v>
      </c>
      <c r="O3024" t="s">
        <v>2817</v>
      </c>
      <c r="P3024" s="16">
        <v>1800000</v>
      </c>
      <c r="Q3024" s="17" t="str">
        <f>IF(AND(Table4[[#This Row],[Age]]&lt;=28,Table4[[#This Row],[Prefered foot]]="left",Table4[[#This Row],[Value]]&lt;10000000),"candidate","rejected")</f>
        <v>candidate</v>
      </c>
      <c r="R3024" s="17" t="str">
        <f>IF(OR(Table4[[#This Row],[Age]]&lt;=21,Table4[[#This Row],[Rating]]&gt;=85,Table4[[#This Row],[Height (cm)]]&gt;=187),"minimum","")</f>
        <v>minimum</v>
      </c>
    </row>
    <row r="3025" spans="10:18" x14ac:dyDescent="0.25">
      <c r="J3025" t="s">
        <v>2679</v>
      </c>
      <c r="K3025">
        <v>18</v>
      </c>
      <c r="L3025">
        <v>63</v>
      </c>
      <c r="M3025">
        <v>187</v>
      </c>
      <c r="N3025">
        <v>74</v>
      </c>
      <c r="O3025" t="s">
        <v>2816</v>
      </c>
      <c r="P3025" s="16">
        <v>1200000</v>
      </c>
      <c r="Q3025" s="17" t="str">
        <f>IF(AND(Table4[[#This Row],[Age]]&lt;=28,Table4[[#This Row],[Prefered foot]]="left",Table4[[#This Row],[Value]]&lt;10000000),"candidate","rejected")</f>
        <v>rejected</v>
      </c>
      <c r="R3025" s="17" t="str">
        <f>IF(OR(Table4[[#This Row],[Age]]&lt;=21,Table4[[#This Row],[Rating]]&gt;=85,Table4[[#This Row],[Height (cm)]]&gt;=187),"minimum","")</f>
        <v>minimum</v>
      </c>
    </row>
    <row r="3026" spans="10:18" x14ac:dyDescent="0.25">
      <c r="J3026" t="s">
        <v>2680</v>
      </c>
      <c r="K3026">
        <v>21</v>
      </c>
      <c r="L3026">
        <v>70</v>
      </c>
      <c r="M3026">
        <v>183</v>
      </c>
      <c r="N3026">
        <v>73</v>
      </c>
      <c r="O3026" t="s">
        <v>2816</v>
      </c>
      <c r="P3026" s="16">
        <v>3600000</v>
      </c>
      <c r="Q3026" s="17" t="str">
        <f>IF(AND(Table4[[#This Row],[Age]]&lt;=28,Table4[[#This Row],[Prefered foot]]="left",Table4[[#This Row],[Value]]&lt;10000000),"candidate","rejected")</f>
        <v>rejected</v>
      </c>
      <c r="R3026" s="17" t="str">
        <f>IF(OR(Table4[[#This Row],[Age]]&lt;=21,Table4[[#This Row],[Rating]]&gt;=85,Table4[[#This Row],[Height (cm)]]&gt;=187),"minimum","")</f>
        <v>minimum</v>
      </c>
    </row>
    <row r="3027" spans="10:18" x14ac:dyDescent="0.25">
      <c r="J3027" t="s">
        <v>2681</v>
      </c>
      <c r="K3027">
        <v>21</v>
      </c>
      <c r="L3027">
        <v>70</v>
      </c>
      <c r="M3027">
        <v>181</v>
      </c>
      <c r="N3027">
        <v>64</v>
      </c>
      <c r="O3027" t="s">
        <v>2817</v>
      </c>
      <c r="P3027" s="16">
        <v>3200000</v>
      </c>
      <c r="Q3027" s="17" t="str">
        <f>IF(AND(Table4[[#This Row],[Age]]&lt;=28,Table4[[#This Row],[Prefered foot]]="left",Table4[[#This Row],[Value]]&lt;10000000),"candidate","rejected")</f>
        <v>candidate</v>
      </c>
      <c r="R3027" s="17" t="str">
        <f>IF(OR(Table4[[#This Row],[Age]]&lt;=21,Table4[[#This Row],[Rating]]&gt;=85,Table4[[#This Row],[Height (cm)]]&gt;=187),"minimum","")</f>
        <v>minimum</v>
      </c>
    </row>
    <row r="3028" spans="10:18" x14ac:dyDescent="0.25">
      <c r="J3028" t="s">
        <v>2682</v>
      </c>
      <c r="K3028">
        <v>22</v>
      </c>
      <c r="L3028">
        <v>68</v>
      </c>
      <c r="M3028">
        <v>185</v>
      </c>
      <c r="N3028">
        <v>80</v>
      </c>
      <c r="O3028" t="s">
        <v>2817</v>
      </c>
      <c r="P3028" s="16">
        <v>2700000</v>
      </c>
      <c r="Q3028" s="17" t="str">
        <f>IF(AND(Table4[[#This Row],[Age]]&lt;=28,Table4[[#This Row],[Prefered foot]]="left",Table4[[#This Row],[Value]]&lt;10000000),"candidate","rejected")</f>
        <v>candidate</v>
      </c>
      <c r="R3028" s="17" t="str">
        <f>IF(OR(Table4[[#This Row],[Age]]&lt;=21,Table4[[#This Row],[Rating]]&gt;=85,Table4[[#This Row],[Height (cm)]]&gt;=187),"minimum","")</f>
        <v/>
      </c>
    </row>
    <row r="3029" spans="10:18" x14ac:dyDescent="0.25">
      <c r="J3029" t="s">
        <v>2683</v>
      </c>
      <c r="K3029">
        <v>18</v>
      </c>
      <c r="L3029">
        <v>56</v>
      </c>
      <c r="M3029">
        <v>185</v>
      </c>
      <c r="N3029">
        <v>60</v>
      </c>
      <c r="O3029" t="s">
        <v>2816</v>
      </c>
      <c r="P3029" s="16">
        <v>375000</v>
      </c>
      <c r="Q3029" s="17" t="str">
        <f>IF(AND(Table4[[#This Row],[Age]]&lt;=28,Table4[[#This Row],[Prefered foot]]="left",Table4[[#This Row],[Value]]&lt;10000000),"candidate","rejected")</f>
        <v>rejected</v>
      </c>
      <c r="R3029" s="17" t="str">
        <f>IF(OR(Table4[[#This Row],[Age]]&lt;=21,Table4[[#This Row],[Rating]]&gt;=85,Table4[[#This Row],[Height (cm)]]&gt;=187),"minimum","")</f>
        <v>minimum</v>
      </c>
    </row>
    <row r="3030" spans="10:18" x14ac:dyDescent="0.25">
      <c r="J3030" t="s">
        <v>2684</v>
      </c>
      <c r="K3030">
        <v>19</v>
      </c>
      <c r="L3030">
        <v>58</v>
      </c>
      <c r="M3030">
        <v>191</v>
      </c>
      <c r="N3030">
        <v>78</v>
      </c>
      <c r="O3030" t="s">
        <v>2816</v>
      </c>
      <c r="P3030" s="16">
        <v>425000</v>
      </c>
      <c r="Q3030" s="17" t="str">
        <f>IF(AND(Table4[[#This Row],[Age]]&lt;=28,Table4[[#This Row],[Prefered foot]]="left",Table4[[#This Row],[Value]]&lt;10000000),"candidate","rejected")</f>
        <v>rejected</v>
      </c>
      <c r="R3030" s="17" t="str">
        <f>IF(OR(Table4[[#This Row],[Age]]&lt;=21,Table4[[#This Row],[Rating]]&gt;=85,Table4[[#This Row],[Height (cm)]]&gt;=187),"minimum","")</f>
        <v>minimum</v>
      </c>
    </row>
    <row r="3031" spans="10:18" x14ac:dyDescent="0.25">
      <c r="J3031" t="s">
        <v>2685</v>
      </c>
      <c r="K3031">
        <v>24</v>
      </c>
      <c r="L3031">
        <v>71</v>
      </c>
      <c r="M3031">
        <v>179</v>
      </c>
      <c r="N3031">
        <v>69</v>
      </c>
      <c r="O3031" t="s">
        <v>2816</v>
      </c>
      <c r="P3031" s="16">
        <v>2400000</v>
      </c>
      <c r="Q3031" s="17" t="str">
        <f>IF(AND(Table4[[#This Row],[Age]]&lt;=28,Table4[[#This Row],[Prefered foot]]="left",Table4[[#This Row],[Value]]&lt;10000000),"candidate","rejected")</f>
        <v>rejected</v>
      </c>
      <c r="R3031" s="17" t="str">
        <f>IF(OR(Table4[[#This Row],[Age]]&lt;=21,Table4[[#This Row],[Rating]]&gt;=85,Table4[[#This Row],[Height (cm)]]&gt;=187),"minimum","")</f>
        <v/>
      </c>
    </row>
    <row r="3032" spans="10:18" x14ac:dyDescent="0.25">
      <c r="J3032" t="s">
        <v>2686</v>
      </c>
      <c r="K3032">
        <v>25</v>
      </c>
      <c r="L3032">
        <v>70</v>
      </c>
      <c r="M3032">
        <v>193</v>
      </c>
      <c r="N3032">
        <v>81</v>
      </c>
      <c r="O3032" t="s">
        <v>2816</v>
      </c>
      <c r="P3032" s="16">
        <v>2200000</v>
      </c>
      <c r="Q3032" s="17" t="str">
        <f>IF(AND(Table4[[#This Row],[Age]]&lt;=28,Table4[[#This Row],[Prefered foot]]="left",Table4[[#This Row],[Value]]&lt;10000000),"candidate","rejected")</f>
        <v>rejected</v>
      </c>
      <c r="R3032" s="17" t="str">
        <f>IF(OR(Table4[[#This Row],[Age]]&lt;=21,Table4[[#This Row],[Rating]]&gt;=85,Table4[[#This Row],[Height (cm)]]&gt;=187),"minimum","")</f>
        <v>minimum</v>
      </c>
    </row>
    <row r="3033" spans="10:18" x14ac:dyDescent="0.25">
      <c r="J3033" t="s">
        <v>2687</v>
      </c>
      <c r="K3033">
        <v>21</v>
      </c>
      <c r="L3033">
        <v>69</v>
      </c>
      <c r="M3033">
        <v>202</v>
      </c>
      <c r="N3033">
        <v>93</v>
      </c>
      <c r="O3033" t="s">
        <v>2816</v>
      </c>
      <c r="P3033" s="16">
        <v>3000000</v>
      </c>
      <c r="Q3033" s="17" t="str">
        <f>IF(AND(Table4[[#This Row],[Age]]&lt;=28,Table4[[#This Row],[Prefered foot]]="left",Table4[[#This Row],[Value]]&lt;10000000),"candidate","rejected")</f>
        <v>rejected</v>
      </c>
      <c r="R3033" s="17" t="str">
        <f>IF(OR(Table4[[#This Row],[Age]]&lt;=21,Table4[[#This Row],[Rating]]&gt;=85,Table4[[#This Row],[Height (cm)]]&gt;=187),"minimum","")</f>
        <v>minimum</v>
      </c>
    </row>
    <row r="3034" spans="10:18" x14ac:dyDescent="0.25">
      <c r="J3034" t="s">
        <v>2688</v>
      </c>
      <c r="K3034">
        <v>20</v>
      </c>
      <c r="L3034">
        <v>60</v>
      </c>
      <c r="M3034">
        <v>186</v>
      </c>
      <c r="N3034">
        <v>77</v>
      </c>
      <c r="O3034" t="s">
        <v>2817</v>
      </c>
      <c r="P3034" s="16">
        <v>525000</v>
      </c>
      <c r="Q3034" s="17" t="str">
        <f>IF(AND(Table4[[#This Row],[Age]]&lt;=28,Table4[[#This Row],[Prefered foot]]="left",Table4[[#This Row],[Value]]&lt;10000000),"candidate","rejected")</f>
        <v>candidate</v>
      </c>
      <c r="R3034" s="17" t="str">
        <f>IF(OR(Table4[[#This Row],[Age]]&lt;=21,Table4[[#This Row],[Rating]]&gt;=85,Table4[[#This Row],[Height (cm)]]&gt;=187),"minimum","")</f>
        <v>minimum</v>
      </c>
    </row>
    <row r="3035" spans="10:18" x14ac:dyDescent="0.25">
      <c r="J3035" t="s">
        <v>2689</v>
      </c>
      <c r="K3035">
        <v>17</v>
      </c>
      <c r="L3035">
        <v>63</v>
      </c>
      <c r="M3035">
        <v>185</v>
      </c>
      <c r="N3035">
        <v>75</v>
      </c>
      <c r="O3035" t="s">
        <v>2817</v>
      </c>
      <c r="P3035" s="16">
        <v>1000000</v>
      </c>
      <c r="Q3035" s="17" t="str">
        <f>IF(AND(Table4[[#This Row],[Age]]&lt;=28,Table4[[#This Row],[Prefered foot]]="left",Table4[[#This Row],[Value]]&lt;10000000),"candidate","rejected")</f>
        <v>candidate</v>
      </c>
      <c r="R3035" s="17" t="str">
        <f>IF(OR(Table4[[#This Row],[Age]]&lt;=21,Table4[[#This Row],[Rating]]&gt;=85,Table4[[#This Row],[Height (cm)]]&gt;=187),"minimum","")</f>
        <v>minimum</v>
      </c>
    </row>
    <row r="3036" spans="10:18" x14ac:dyDescent="0.25">
      <c r="J3036" t="s">
        <v>1957</v>
      </c>
      <c r="K3036">
        <v>19</v>
      </c>
      <c r="L3036">
        <v>63</v>
      </c>
      <c r="M3036">
        <v>181</v>
      </c>
      <c r="N3036">
        <v>75</v>
      </c>
      <c r="O3036" t="s">
        <v>2816</v>
      </c>
      <c r="P3036" s="16">
        <v>1100000</v>
      </c>
      <c r="Q3036" s="17" t="str">
        <f>IF(AND(Table4[[#This Row],[Age]]&lt;=28,Table4[[#This Row],[Prefered foot]]="left",Table4[[#This Row],[Value]]&lt;10000000),"candidate","rejected")</f>
        <v>rejected</v>
      </c>
      <c r="R3036" s="17" t="str">
        <f>IF(OR(Table4[[#This Row],[Age]]&lt;=21,Table4[[#This Row],[Rating]]&gt;=85,Table4[[#This Row],[Height (cm)]]&gt;=187),"minimum","")</f>
        <v>minimum</v>
      </c>
    </row>
    <row r="3037" spans="10:18" x14ac:dyDescent="0.25">
      <c r="J3037" t="s">
        <v>1121</v>
      </c>
      <c r="K3037">
        <v>18</v>
      </c>
      <c r="L3037">
        <v>66</v>
      </c>
      <c r="M3037">
        <v>175</v>
      </c>
      <c r="N3037">
        <v>70</v>
      </c>
      <c r="O3037" t="s">
        <v>2817</v>
      </c>
      <c r="P3037" s="16">
        <v>2000000</v>
      </c>
      <c r="Q3037" s="17" t="str">
        <f>IF(AND(Table4[[#This Row],[Age]]&lt;=28,Table4[[#This Row],[Prefered foot]]="left",Table4[[#This Row],[Value]]&lt;10000000),"candidate","rejected")</f>
        <v>candidate</v>
      </c>
      <c r="R3037" s="17" t="str">
        <f>IF(OR(Table4[[#This Row],[Age]]&lt;=21,Table4[[#This Row],[Rating]]&gt;=85,Table4[[#This Row],[Height (cm)]]&gt;=187),"minimum","")</f>
        <v>minimum</v>
      </c>
    </row>
    <row r="3038" spans="10:18" x14ac:dyDescent="0.25">
      <c r="J3038" t="s">
        <v>2690</v>
      </c>
      <c r="K3038">
        <v>19</v>
      </c>
      <c r="L3038">
        <v>55</v>
      </c>
      <c r="M3038">
        <v>178</v>
      </c>
      <c r="N3038">
        <v>66</v>
      </c>
      <c r="O3038" t="s">
        <v>2816</v>
      </c>
      <c r="P3038" s="16">
        <v>275000</v>
      </c>
      <c r="Q3038" s="17" t="str">
        <f>IF(AND(Table4[[#This Row],[Age]]&lt;=28,Table4[[#This Row],[Prefered foot]]="left",Table4[[#This Row],[Value]]&lt;10000000),"candidate","rejected")</f>
        <v>rejected</v>
      </c>
      <c r="R3038" s="17" t="str">
        <f>IF(OR(Table4[[#This Row],[Age]]&lt;=21,Table4[[#This Row],[Rating]]&gt;=85,Table4[[#This Row],[Height (cm)]]&gt;=187),"minimum","")</f>
        <v>minimum</v>
      </c>
    </row>
    <row r="3039" spans="10:18" x14ac:dyDescent="0.25">
      <c r="J3039" t="s">
        <v>2691</v>
      </c>
      <c r="K3039">
        <v>20</v>
      </c>
      <c r="L3039">
        <v>61</v>
      </c>
      <c r="M3039">
        <v>182</v>
      </c>
      <c r="N3039">
        <v>73</v>
      </c>
      <c r="O3039" t="s">
        <v>2816</v>
      </c>
      <c r="P3039" s="16">
        <v>675000</v>
      </c>
      <c r="Q3039" s="17" t="str">
        <f>IF(AND(Table4[[#This Row],[Age]]&lt;=28,Table4[[#This Row],[Prefered foot]]="left",Table4[[#This Row],[Value]]&lt;10000000),"candidate","rejected")</f>
        <v>rejected</v>
      </c>
      <c r="R3039" s="17" t="str">
        <f>IF(OR(Table4[[#This Row],[Age]]&lt;=21,Table4[[#This Row],[Rating]]&gt;=85,Table4[[#This Row],[Height (cm)]]&gt;=187),"minimum","")</f>
        <v>minimum</v>
      </c>
    </row>
    <row r="3040" spans="10:18" x14ac:dyDescent="0.25">
      <c r="J3040" t="s">
        <v>2692</v>
      </c>
      <c r="K3040">
        <v>19</v>
      </c>
      <c r="L3040">
        <v>61</v>
      </c>
      <c r="M3040">
        <v>175</v>
      </c>
      <c r="N3040">
        <v>66</v>
      </c>
      <c r="O3040" t="s">
        <v>2816</v>
      </c>
      <c r="P3040" s="16">
        <v>675000</v>
      </c>
      <c r="Q3040" s="17" t="str">
        <f>IF(AND(Table4[[#This Row],[Age]]&lt;=28,Table4[[#This Row],[Prefered foot]]="left",Table4[[#This Row],[Value]]&lt;10000000),"candidate","rejected")</f>
        <v>rejected</v>
      </c>
      <c r="R3040" s="17" t="str">
        <f>IF(OR(Table4[[#This Row],[Age]]&lt;=21,Table4[[#This Row],[Rating]]&gt;=85,Table4[[#This Row],[Height (cm)]]&gt;=187),"minimum","")</f>
        <v>minimum</v>
      </c>
    </row>
    <row r="3041" spans="10:18" x14ac:dyDescent="0.25">
      <c r="J3041" t="s">
        <v>2693</v>
      </c>
      <c r="K3041">
        <v>21</v>
      </c>
      <c r="L3041">
        <v>71</v>
      </c>
      <c r="M3041">
        <v>182</v>
      </c>
      <c r="N3041">
        <v>69</v>
      </c>
      <c r="O3041" t="s">
        <v>2817</v>
      </c>
      <c r="P3041" s="16">
        <v>4200000</v>
      </c>
      <c r="Q3041" s="17" t="str">
        <f>IF(AND(Table4[[#This Row],[Age]]&lt;=28,Table4[[#This Row],[Prefered foot]]="left",Table4[[#This Row],[Value]]&lt;10000000),"candidate","rejected")</f>
        <v>candidate</v>
      </c>
      <c r="R3041" s="17" t="str">
        <f>IF(OR(Table4[[#This Row],[Age]]&lt;=21,Table4[[#This Row],[Rating]]&gt;=85,Table4[[#This Row],[Height (cm)]]&gt;=187),"minimum","")</f>
        <v>minimum</v>
      </c>
    </row>
    <row r="3042" spans="10:18" x14ac:dyDescent="0.25">
      <c r="J3042" t="s">
        <v>2694</v>
      </c>
      <c r="K3042">
        <v>19</v>
      </c>
      <c r="L3042">
        <v>60</v>
      </c>
      <c r="M3042">
        <v>185</v>
      </c>
      <c r="N3042">
        <v>74</v>
      </c>
      <c r="O3042" t="s">
        <v>2816</v>
      </c>
      <c r="P3042" s="16">
        <v>650000</v>
      </c>
      <c r="Q3042" s="17" t="str">
        <f>IF(AND(Table4[[#This Row],[Age]]&lt;=28,Table4[[#This Row],[Prefered foot]]="left",Table4[[#This Row],[Value]]&lt;10000000),"candidate","rejected")</f>
        <v>rejected</v>
      </c>
      <c r="R3042" s="17" t="str">
        <f>IF(OR(Table4[[#This Row],[Age]]&lt;=21,Table4[[#This Row],[Rating]]&gt;=85,Table4[[#This Row],[Height (cm)]]&gt;=187),"minimum","")</f>
        <v>minimum</v>
      </c>
    </row>
    <row r="3043" spans="10:18" x14ac:dyDescent="0.25">
      <c r="J3043" t="s">
        <v>1960</v>
      </c>
      <c r="K3043">
        <v>19</v>
      </c>
      <c r="L3043">
        <v>62</v>
      </c>
      <c r="M3043">
        <v>188</v>
      </c>
      <c r="N3043">
        <v>78</v>
      </c>
      <c r="O3043" t="s">
        <v>2816</v>
      </c>
      <c r="P3043" s="16">
        <v>800000</v>
      </c>
      <c r="Q3043" s="17" t="str">
        <f>IF(AND(Table4[[#This Row],[Age]]&lt;=28,Table4[[#This Row],[Prefered foot]]="left",Table4[[#This Row],[Value]]&lt;10000000),"candidate","rejected")</f>
        <v>rejected</v>
      </c>
      <c r="R3043" s="17" t="str">
        <f>IF(OR(Table4[[#This Row],[Age]]&lt;=21,Table4[[#This Row],[Rating]]&gt;=85,Table4[[#This Row],[Height (cm)]]&gt;=187),"minimum","")</f>
        <v>minimum</v>
      </c>
    </row>
    <row r="3044" spans="10:18" x14ac:dyDescent="0.25">
      <c r="J3044" t="s">
        <v>2695</v>
      </c>
      <c r="K3044">
        <v>16</v>
      </c>
      <c r="L3044">
        <v>59</v>
      </c>
      <c r="M3044">
        <v>170</v>
      </c>
      <c r="N3044">
        <v>61</v>
      </c>
      <c r="O3044" t="s">
        <v>2816</v>
      </c>
      <c r="P3044" s="16">
        <v>700000</v>
      </c>
      <c r="Q3044" s="17" t="str">
        <f>IF(AND(Table4[[#This Row],[Age]]&lt;=28,Table4[[#This Row],[Prefered foot]]="left",Table4[[#This Row],[Value]]&lt;10000000),"candidate","rejected")</f>
        <v>rejected</v>
      </c>
      <c r="R3044" s="17" t="str">
        <f>IF(OR(Table4[[#This Row],[Age]]&lt;=21,Table4[[#This Row],[Rating]]&gt;=85,Table4[[#This Row],[Height (cm)]]&gt;=187),"minimum","")</f>
        <v>minimum</v>
      </c>
    </row>
    <row r="3045" spans="10:18" x14ac:dyDescent="0.25">
      <c r="J3045" t="s">
        <v>2696</v>
      </c>
      <c r="K3045">
        <v>17</v>
      </c>
      <c r="L3045">
        <v>56</v>
      </c>
      <c r="M3045">
        <v>182</v>
      </c>
      <c r="N3045">
        <v>72</v>
      </c>
      <c r="O3045" t="s">
        <v>2816</v>
      </c>
      <c r="P3045" s="16">
        <v>450000</v>
      </c>
      <c r="Q3045" s="17" t="str">
        <f>IF(AND(Table4[[#This Row],[Age]]&lt;=28,Table4[[#This Row],[Prefered foot]]="left",Table4[[#This Row],[Value]]&lt;10000000),"candidate","rejected")</f>
        <v>rejected</v>
      </c>
      <c r="R3045" s="17" t="str">
        <f>IF(OR(Table4[[#This Row],[Age]]&lt;=21,Table4[[#This Row],[Rating]]&gt;=85,Table4[[#This Row],[Height (cm)]]&gt;=187),"minimum","")</f>
        <v>minimum</v>
      </c>
    </row>
    <row r="3046" spans="10:18" x14ac:dyDescent="0.25">
      <c r="J3046" t="s">
        <v>2697</v>
      </c>
      <c r="K3046">
        <v>19</v>
      </c>
      <c r="L3046">
        <v>68</v>
      </c>
      <c r="M3046">
        <v>196</v>
      </c>
      <c r="N3046">
        <v>85</v>
      </c>
      <c r="O3046" t="s">
        <v>2816</v>
      </c>
      <c r="P3046" s="16">
        <v>2600000</v>
      </c>
      <c r="Q3046" s="17" t="str">
        <f>IF(AND(Table4[[#This Row],[Age]]&lt;=28,Table4[[#This Row],[Prefered foot]]="left",Table4[[#This Row],[Value]]&lt;10000000),"candidate","rejected")</f>
        <v>rejected</v>
      </c>
      <c r="R3046" s="17" t="str">
        <f>IF(OR(Table4[[#This Row],[Age]]&lt;=21,Table4[[#This Row],[Rating]]&gt;=85,Table4[[#This Row],[Height (cm)]]&gt;=187),"minimum","")</f>
        <v>minimum</v>
      </c>
    </row>
    <row r="3047" spans="10:18" x14ac:dyDescent="0.25">
      <c r="J3047" t="s">
        <v>2698</v>
      </c>
      <c r="K3047">
        <v>22</v>
      </c>
      <c r="L3047">
        <v>69</v>
      </c>
      <c r="M3047">
        <v>175</v>
      </c>
      <c r="N3047">
        <v>63</v>
      </c>
      <c r="O3047" t="s">
        <v>2816</v>
      </c>
      <c r="P3047" s="16">
        <v>3100000</v>
      </c>
      <c r="Q3047" s="17" t="str">
        <f>IF(AND(Table4[[#This Row],[Age]]&lt;=28,Table4[[#This Row],[Prefered foot]]="left",Table4[[#This Row],[Value]]&lt;10000000),"candidate","rejected")</f>
        <v>rejected</v>
      </c>
      <c r="R3047" s="17" t="str">
        <f>IF(OR(Table4[[#This Row],[Age]]&lt;=21,Table4[[#This Row],[Rating]]&gt;=85,Table4[[#This Row],[Height (cm)]]&gt;=187),"minimum","")</f>
        <v/>
      </c>
    </row>
    <row r="3048" spans="10:18" x14ac:dyDescent="0.25">
      <c r="J3048" t="s">
        <v>2699</v>
      </c>
      <c r="K3048">
        <v>19</v>
      </c>
      <c r="L3048">
        <v>65</v>
      </c>
      <c r="M3048">
        <v>175</v>
      </c>
      <c r="N3048">
        <v>65</v>
      </c>
      <c r="O3048" t="s">
        <v>2816</v>
      </c>
      <c r="P3048" s="16">
        <v>1500000</v>
      </c>
      <c r="Q3048" s="17" t="str">
        <f>IF(AND(Table4[[#This Row],[Age]]&lt;=28,Table4[[#This Row],[Prefered foot]]="left",Table4[[#This Row],[Value]]&lt;10000000),"candidate","rejected")</f>
        <v>rejected</v>
      </c>
      <c r="R3048" s="17" t="str">
        <f>IF(OR(Table4[[#This Row],[Age]]&lt;=21,Table4[[#This Row],[Rating]]&gt;=85,Table4[[#This Row],[Height (cm)]]&gt;=187),"minimum","")</f>
        <v>minimum</v>
      </c>
    </row>
    <row r="3049" spans="10:18" x14ac:dyDescent="0.25">
      <c r="J3049" t="s">
        <v>2700</v>
      </c>
      <c r="K3049">
        <v>20</v>
      </c>
      <c r="L3049">
        <v>63</v>
      </c>
      <c r="M3049">
        <v>175</v>
      </c>
      <c r="N3049">
        <v>69</v>
      </c>
      <c r="O3049" t="s">
        <v>2816</v>
      </c>
      <c r="P3049" s="16">
        <v>1200000</v>
      </c>
      <c r="Q3049" s="17" t="str">
        <f>IF(AND(Table4[[#This Row],[Age]]&lt;=28,Table4[[#This Row],[Prefered foot]]="left",Table4[[#This Row],[Value]]&lt;10000000),"candidate","rejected")</f>
        <v>rejected</v>
      </c>
      <c r="R3049" s="17" t="str">
        <f>IF(OR(Table4[[#This Row],[Age]]&lt;=21,Table4[[#This Row],[Rating]]&gt;=85,Table4[[#This Row],[Height (cm)]]&gt;=187),"minimum","")</f>
        <v>minimum</v>
      </c>
    </row>
    <row r="3050" spans="10:18" x14ac:dyDescent="0.25">
      <c r="J3050" t="s">
        <v>2701</v>
      </c>
      <c r="K3050">
        <v>21</v>
      </c>
      <c r="L3050">
        <v>71</v>
      </c>
      <c r="M3050">
        <v>186</v>
      </c>
      <c r="N3050">
        <v>80</v>
      </c>
      <c r="O3050" t="s">
        <v>2817</v>
      </c>
      <c r="P3050" s="16">
        <v>3200000</v>
      </c>
      <c r="Q3050" s="17" t="str">
        <f>IF(AND(Table4[[#This Row],[Age]]&lt;=28,Table4[[#This Row],[Prefered foot]]="left",Table4[[#This Row],[Value]]&lt;10000000),"candidate","rejected")</f>
        <v>candidate</v>
      </c>
      <c r="R3050" s="17" t="str">
        <f>IF(OR(Table4[[#This Row],[Age]]&lt;=21,Table4[[#This Row],[Rating]]&gt;=85,Table4[[#This Row],[Height (cm)]]&gt;=187),"minimum","")</f>
        <v>minimum</v>
      </c>
    </row>
    <row r="3051" spans="10:18" x14ac:dyDescent="0.25">
      <c r="J3051" t="s">
        <v>2702</v>
      </c>
      <c r="K3051">
        <v>16</v>
      </c>
      <c r="L3051">
        <v>53</v>
      </c>
      <c r="M3051">
        <v>190</v>
      </c>
      <c r="N3051">
        <v>77</v>
      </c>
      <c r="O3051" t="s">
        <v>2817</v>
      </c>
      <c r="P3051" s="16">
        <v>275000</v>
      </c>
      <c r="Q3051" s="17" t="str">
        <f>IF(AND(Table4[[#This Row],[Age]]&lt;=28,Table4[[#This Row],[Prefered foot]]="left",Table4[[#This Row],[Value]]&lt;10000000),"candidate","rejected")</f>
        <v>candidate</v>
      </c>
      <c r="R3051" s="17" t="str">
        <f>IF(OR(Table4[[#This Row],[Age]]&lt;=21,Table4[[#This Row],[Rating]]&gt;=85,Table4[[#This Row],[Height (cm)]]&gt;=187),"minimum","")</f>
        <v>minimum</v>
      </c>
    </row>
    <row r="3052" spans="10:18" x14ac:dyDescent="0.25">
      <c r="J3052" t="s">
        <v>2703</v>
      </c>
      <c r="K3052">
        <v>19</v>
      </c>
      <c r="L3052">
        <v>61</v>
      </c>
      <c r="M3052">
        <v>178</v>
      </c>
      <c r="N3052">
        <v>70</v>
      </c>
      <c r="O3052" t="s">
        <v>2817</v>
      </c>
      <c r="P3052" s="16">
        <v>775000</v>
      </c>
      <c r="Q3052" s="17" t="str">
        <f>IF(AND(Table4[[#This Row],[Age]]&lt;=28,Table4[[#This Row],[Prefered foot]]="left",Table4[[#This Row],[Value]]&lt;10000000),"candidate","rejected")</f>
        <v>candidate</v>
      </c>
      <c r="R3052" s="17" t="str">
        <f>IF(OR(Table4[[#This Row],[Age]]&lt;=21,Table4[[#This Row],[Rating]]&gt;=85,Table4[[#This Row],[Height (cm)]]&gt;=187),"minimum","")</f>
        <v>minimum</v>
      </c>
    </row>
    <row r="3053" spans="10:18" x14ac:dyDescent="0.25">
      <c r="J3053" t="s">
        <v>2704</v>
      </c>
      <c r="K3053">
        <v>19</v>
      </c>
      <c r="L3053">
        <v>56</v>
      </c>
      <c r="M3053">
        <v>175</v>
      </c>
      <c r="N3053">
        <v>60</v>
      </c>
      <c r="O3053" t="s">
        <v>2816</v>
      </c>
      <c r="P3053" s="16">
        <v>375000</v>
      </c>
      <c r="Q3053" s="17" t="str">
        <f>IF(AND(Table4[[#This Row],[Age]]&lt;=28,Table4[[#This Row],[Prefered foot]]="left",Table4[[#This Row],[Value]]&lt;10000000),"candidate","rejected")</f>
        <v>rejected</v>
      </c>
      <c r="R3053" s="17" t="str">
        <f>IF(OR(Table4[[#This Row],[Age]]&lt;=21,Table4[[#This Row],[Rating]]&gt;=85,Table4[[#This Row],[Height (cm)]]&gt;=187),"minimum","")</f>
        <v>minimum</v>
      </c>
    </row>
    <row r="3054" spans="10:18" x14ac:dyDescent="0.25">
      <c r="J3054" t="s">
        <v>2705</v>
      </c>
      <c r="K3054">
        <v>21</v>
      </c>
      <c r="L3054">
        <v>58</v>
      </c>
      <c r="M3054">
        <v>176</v>
      </c>
      <c r="N3054">
        <v>70</v>
      </c>
      <c r="O3054" t="s">
        <v>2816</v>
      </c>
      <c r="P3054" s="16">
        <v>300000</v>
      </c>
      <c r="Q3054" s="17" t="str">
        <f>IF(AND(Table4[[#This Row],[Age]]&lt;=28,Table4[[#This Row],[Prefered foot]]="left",Table4[[#This Row],[Value]]&lt;10000000),"candidate","rejected")</f>
        <v>rejected</v>
      </c>
      <c r="R3054" s="17" t="str">
        <f>IF(OR(Table4[[#This Row],[Age]]&lt;=21,Table4[[#This Row],[Rating]]&gt;=85,Table4[[#This Row],[Height (cm)]]&gt;=187),"minimum","")</f>
        <v>minimum</v>
      </c>
    </row>
    <row r="3055" spans="10:18" x14ac:dyDescent="0.25">
      <c r="J3055" t="s">
        <v>1962</v>
      </c>
      <c r="K3055">
        <v>19</v>
      </c>
      <c r="L3055">
        <v>62</v>
      </c>
      <c r="M3055">
        <v>185</v>
      </c>
      <c r="N3055">
        <v>74</v>
      </c>
      <c r="O3055" t="s">
        <v>2817</v>
      </c>
      <c r="P3055" s="16">
        <v>1000000</v>
      </c>
      <c r="Q3055" s="17" t="str">
        <f>IF(AND(Table4[[#This Row],[Age]]&lt;=28,Table4[[#This Row],[Prefered foot]]="left",Table4[[#This Row],[Value]]&lt;10000000),"candidate","rejected")</f>
        <v>candidate</v>
      </c>
      <c r="R3055" s="17" t="str">
        <f>IF(OR(Table4[[#This Row],[Age]]&lt;=21,Table4[[#This Row],[Rating]]&gt;=85,Table4[[#This Row],[Height (cm)]]&gt;=187),"minimum","")</f>
        <v>minimum</v>
      </c>
    </row>
    <row r="3056" spans="10:18" x14ac:dyDescent="0.25">
      <c r="J3056" t="s">
        <v>1963</v>
      </c>
      <c r="K3056">
        <v>19</v>
      </c>
      <c r="L3056">
        <v>68</v>
      </c>
      <c r="M3056">
        <v>190</v>
      </c>
      <c r="N3056">
        <v>86</v>
      </c>
      <c r="O3056" t="s">
        <v>2816</v>
      </c>
      <c r="P3056" s="16">
        <v>2700000</v>
      </c>
      <c r="Q3056" s="17" t="str">
        <f>IF(AND(Table4[[#This Row],[Age]]&lt;=28,Table4[[#This Row],[Prefered foot]]="left",Table4[[#This Row],[Value]]&lt;10000000),"candidate","rejected")</f>
        <v>rejected</v>
      </c>
      <c r="R3056" s="17" t="str">
        <f>IF(OR(Table4[[#This Row],[Age]]&lt;=21,Table4[[#This Row],[Rating]]&gt;=85,Table4[[#This Row],[Height (cm)]]&gt;=187),"minimum","")</f>
        <v>minimum</v>
      </c>
    </row>
    <row r="3057" spans="10:18" x14ac:dyDescent="0.25">
      <c r="J3057" t="s">
        <v>2706</v>
      </c>
      <c r="K3057">
        <v>19</v>
      </c>
      <c r="L3057">
        <v>61</v>
      </c>
      <c r="M3057">
        <v>182</v>
      </c>
      <c r="N3057">
        <v>71</v>
      </c>
      <c r="O3057" t="s">
        <v>2817</v>
      </c>
      <c r="P3057" s="16">
        <v>850000</v>
      </c>
      <c r="Q3057" s="17" t="str">
        <f>IF(AND(Table4[[#This Row],[Age]]&lt;=28,Table4[[#This Row],[Prefered foot]]="left",Table4[[#This Row],[Value]]&lt;10000000),"candidate","rejected")</f>
        <v>candidate</v>
      </c>
      <c r="R3057" s="17" t="str">
        <f>IF(OR(Table4[[#This Row],[Age]]&lt;=21,Table4[[#This Row],[Rating]]&gt;=85,Table4[[#This Row],[Height (cm)]]&gt;=187),"minimum","")</f>
        <v>minimum</v>
      </c>
    </row>
    <row r="3058" spans="10:18" x14ac:dyDescent="0.25">
      <c r="J3058" t="s">
        <v>2707</v>
      </c>
      <c r="K3058">
        <v>20</v>
      </c>
      <c r="L3058">
        <v>70</v>
      </c>
      <c r="M3058">
        <v>185</v>
      </c>
      <c r="N3058">
        <v>80</v>
      </c>
      <c r="O3058" t="s">
        <v>2816</v>
      </c>
      <c r="P3058" s="16">
        <v>3300000</v>
      </c>
      <c r="Q3058" s="17" t="str">
        <f>IF(AND(Table4[[#This Row],[Age]]&lt;=28,Table4[[#This Row],[Prefered foot]]="left",Table4[[#This Row],[Value]]&lt;10000000),"candidate","rejected")</f>
        <v>rejected</v>
      </c>
      <c r="R3058" s="17" t="str">
        <f>IF(OR(Table4[[#This Row],[Age]]&lt;=21,Table4[[#This Row],[Rating]]&gt;=85,Table4[[#This Row],[Height (cm)]]&gt;=187),"minimum","")</f>
        <v>minimum</v>
      </c>
    </row>
    <row r="3059" spans="10:18" x14ac:dyDescent="0.25">
      <c r="J3059" t="s">
        <v>2708</v>
      </c>
      <c r="K3059">
        <v>19</v>
      </c>
      <c r="L3059">
        <v>68</v>
      </c>
      <c r="M3059">
        <v>187</v>
      </c>
      <c r="N3059">
        <v>75</v>
      </c>
      <c r="O3059" t="s">
        <v>2816</v>
      </c>
      <c r="P3059" s="16">
        <v>2500000</v>
      </c>
      <c r="Q3059" s="17" t="str">
        <f>IF(AND(Table4[[#This Row],[Age]]&lt;=28,Table4[[#This Row],[Prefered foot]]="left",Table4[[#This Row],[Value]]&lt;10000000),"candidate","rejected")</f>
        <v>rejected</v>
      </c>
      <c r="R3059" s="17" t="str">
        <f>IF(OR(Table4[[#This Row],[Age]]&lt;=21,Table4[[#This Row],[Rating]]&gt;=85,Table4[[#This Row],[Height (cm)]]&gt;=187),"minimum","")</f>
        <v>minimum</v>
      </c>
    </row>
    <row r="3060" spans="10:18" x14ac:dyDescent="0.25">
      <c r="J3060" t="s">
        <v>2709</v>
      </c>
      <c r="K3060">
        <v>18</v>
      </c>
      <c r="L3060">
        <v>61</v>
      </c>
      <c r="M3060">
        <v>185</v>
      </c>
      <c r="N3060">
        <v>64</v>
      </c>
      <c r="O3060" t="s">
        <v>2816</v>
      </c>
      <c r="P3060" s="16">
        <v>1000000</v>
      </c>
      <c r="Q3060" s="17" t="str">
        <f>IF(AND(Table4[[#This Row],[Age]]&lt;=28,Table4[[#This Row],[Prefered foot]]="left",Table4[[#This Row],[Value]]&lt;10000000),"candidate","rejected")</f>
        <v>rejected</v>
      </c>
      <c r="R3060" s="17" t="str">
        <f>IF(OR(Table4[[#This Row],[Age]]&lt;=21,Table4[[#This Row],[Rating]]&gt;=85,Table4[[#This Row],[Height (cm)]]&gt;=187),"minimum","")</f>
        <v>minimum</v>
      </c>
    </row>
    <row r="3061" spans="10:18" x14ac:dyDescent="0.25">
      <c r="J3061" t="s">
        <v>2710</v>
      </c>
      <c r="K3061">
        <v>25</v>
      </c>
      <c r="L3061">
        <v>62</v>
      </c>
      <c r="M3061">
        <v>183</v>
      </c>
      <c r="N3061">
        <v>76</v>
      </c>
      <c r="O3061" t="s">
        <v>2816</v>
      </c>
      <c r="P3061" s="16">
        <v>475000</v>
      </c>
      <c r="Q3061" s="17" t="str">
        <f>IF(AND(Table4[[#This Row],[Age]]&lt;=28,Table4[[#This Row],[Prefered foot]]="left",Table4[[#This Row],[Value]]&lt;10000000),"candidate","rejected")</f>
        <v>rejected</v>
      </c>
      <c r="R3061" s="17" t="str">
        <f>IF(OR(Table4[[#This Row],[Age]]&lt;=21,Table4[[#This Row],[Rating]]&gt;=85,Table4[[#This Row],[Height (cm)]]&gt;=187),"minimum","")</f>
        <v/>
      </c>
    </row>
    <row r="3062" spans="10:18" x14ac:dyDescent="0.25">
      <c r="J3062" t="s">
        <v>2711</v>
      </c>
      <c r="K3062">
        <v>19</v>
      </c>
      <c r="L3062">
        <v>50</v>
      </c>
      <c r="M3062">
        <v>175</v>
      </c>
      <c r="N3062">
        <v>67</v>
      </c>
      <c r="O3062" t="s">
        <v>2816</v>
      </c>
      <c r="P3062" s="16">
        <v>60000</v>
      </c>
      <c r="Q3062" s="17" t="str">
        <f>IF(AND(Table4[[#This Row],[Age]]&lt;=28,Table4[[#This Row],[Prefered foot]]="left",Table4[[#This Row],[Value]]&lt;10000000),"candidate","rejected")</f>
        <v>rejected</v>
      </c>
      <c r="R3062" s="17" t="str">
        <f>IF(OR(Table4[[#This Row],[Age]]&lt;=21,Table4[[#This Row],[Rating]]&gt;=85,Table4[[#This Row],[Height (cm)]]&gt;=187),"minimum","")</f>
        <v>minimum</v>
      </c>
    </row>
    <row r="3063" spans="10:18" x14ac:dyDescent="0.25">
      <c r="J3063" t="s">
        <v>2712</v>
      </c>
      <c r="K3063">
        <v>19</v>
      </c>
      <c r="L3063">
        <v>61</v>
      </c>
      <c r="M3063">
        <v>170</v>
      </c>
      <c r="N3063">
        <v>63</v>
      </c>
      <c r="O3063" t="s">
        <v>2817</v>
      </c>
      <c r="P3063" s="16">
        <v>775000</v>
      </c>
      <c r="Q3063" s="17" t="str">
        <f>IF(AND(Table4[[#This Row],[Age]]&lt;=28,Table4[[#This Row],[Prefered foot]]="left",Table4[[#This Row],[Value]]&lt;10000000),"candidate","rejected")</f>
        <v>candidate</v>
      </c>
      <c r="R3063" s="17" t="str">
        <f>IF(OR(Table4[[#This Row],[Age]]&lt;=21,Table4[[#This Row],[Rating]]&gt;=85,Table4[[#This Row],[Height (cm)]]&gt;=187),"minimum","")</f>
        <v>minimum</v>
      </c>
    </row>
    <row r="3064" spans="10:18" x14ac:dyDescent="0.25">
      <c r="J3064" t="s">
        <v>2713</v>
      </c>
      <c r="K3064">
        <v>21</v>
      </c>
      <c r="L3064">
        <v>67</v>
      </c>
      <c r="M3064">
        <v>179</v>
      </c>
      <c r="N3064">
        <v>77</v>
      </c>
      <c r="O3064" t="s">
        <v>2816</v>
      </c>
      <c r="P3064" s="16">
        <v>2300000</v>
      </c>
      <c r="Q3064" s="17" t="str">
        <f>IF(AND(Table4[[#This Row],[Age]]&lt;=28,Table4[[#This Row],[Prefered foot]]="left",Table4[[#This Row],[Value]]&lt;10000000),"candidate","rejected")</f>
        <v>rejected</v>
      </c>
      <c r="R3064" s="17" t="str">
        <f>IF(OR(Table4[[#This Row],[Age]]&lt;=21,Table4[[#This Row],[Rating]]&gt;=85,Table4[[#This Row],[Height (cm)]]&gt;=187),"minimum","")</f>
        <v>minimum</v>
      </c>
    </row>
    <row r="3065" spans="10:18" x14ac:dyDescent="0.25">
      <c r="J3065" t="s">
        <v>2714</v>
      </c>
      <c r="K3065">
        <v>19</v>
      </c>
      <c r="L3065">
        <v>65</v>
      </c>
      <c r="M3065">
        <v>177</v>
      </c>
      <c r="N3065">
        <v>70</v>
      </c>
      <c r="O3065" t="s">
        <v>2817</v>
      </c>
      <c r="P3065" s="16">
        <v>1800000</v>
      </c>
      <c r="Q3065" s="17" t="str">
        <f>IF(AND(Table4[[#This Row],[Age]]&lt;=28,Table4[[#This Row],[Prefered foot]]="left",Table4[[#This Row],[Value]]&lt;10000000),"candidate","rejected")</f>
        <v>candidate</v>
      </c>
      <c r="R3065" s="17" t="str">
        <f>IF(OR(Table4[[#This Row],[Age]]&lt;=21,Table4[[#This Row],[Rating]]&gt;=85,Table4[[#This Row],[Height (cm)]]&gt;=187),"minimum","")</f>
        <v>minimum</v>
      </c>
    </row>
    <row r="3066" spans="10:18" x14ac:dyDescent="0.25">
      <c r="J3066" t="s">
        <v>2715</v>
      </c>
      <c r="K3066">
        <v>20</v>
      </c>
      <c r="L3066">
        <v>59</v>
      </c>
      <c r="M3066">
        <v>176</v>
      </c>
      <c r="N3066">
        <v>74</v>
      </c>
      <c r="O3066" t="s">
        <v>2816</v>
      </c>
      <c r="P3066" s="16">
        <v>500000</v>
      </c>
      <c r="Q3066" s="17" t="str">
        <f>IF(AND(Table4[[#This Row],[Age]]&lt;=28,Table4[[#This Row],[Prefered foot]]="left",Table4[[#This Row],[Value]]&lt;10000000),"candidate","rejected")</f>
        <v>rejected</v>
      </c>
      <c r="R3066" s="17" t="str">
        <f>IF(OR(Table4[[#This Row],[Age]]&lt;=21,Table4[[#This Row],[Rating]]&gt;=85,Table4[[#This Row],[Height (cm)]]&gt;=187),"minimum","")</f>
        <v>minimum</v>
      </c>
    </row>
    <row r="3067" spans="10:18" x14ac:dyDescent="0.25">
      <c r="J3067" t="s">
        <v>2716</v>
      </c>
      <c r="K3067">
        <v>20</v>
      </c>
      <c r="L3067">
        <v>67</v>
      </c>
      <c r="M3067">
        <v>192</v>
      </c>
      <c r="N3067">
        <v>75</v>
      </c>
      <c r="O3067" t="s">
        <v>2816</v>
      </c>
      <c r="P3067" s="16">
        <v>2100000</v>
      </c>
      <c r="Q3067" s="17" t="str">
        <f>IF(AND(Table4[[#This Row],[Age]]&lt;=28,Table4[[#This Row],[Prefered foot]]="left",Table4[[#This Row],[Value]]&lt;10000000),"candidate","rejected")</f>
        <v>rejected</v>
      </c>
      <c r="R3067" s="17" t="str">
        <f>IF(OR(Table4[[#This Row],[Age]]&lt;=21,Table4[[#This Row],[Rating]]&gt;=85,Table4[[#This Row],[Height (cm)]]&gt;=187),"minimum","")</f>
        <v>minimum</v>
      </c>
    </row>
    <row r="3068" spans="10:18" x14ac:dyDescent="0.25">
      <c r="J3068" t="s">
        <v>2717</v>
      </c>
      <c r="K3068">
        <v>20</v>
      </c>
      <c r="L3068">
        <v>70</v>
      </c>
      <c r="M3068">
        <v>170</v>
      </c>
      <c r="N3068">
        <v>67</v>
      </c>
      <c r="O3068" t="s">
        <v>2817</v>
      </c>
      <c r="P3068" s="16">
        <v>3800000</v>
      </c>
      <c r="Q3068" s="17" t="str">
        <f>IF(AND(Table4[[#This Row],[Age]]&lt;=28,Table4[[#This Row],[Prefered foot]]="left",Table4[[#This Row],[Value]]&lt;10000000),"candidate","rejected")</f>
        <v>candidate</v>
      </c>
      <c r="R3068" s="17" t="str">
        <f>IF(OR(Table4[[#This Row],[Age]]&lt;=21,Table4[[#This Row],[Rating]]&gt;=85,Table4[[#This Row],[Height (cm)]]&gt;=187),"minimum","")</f>
        <v>minimum</v>
      </c>
    </row>
    <row r="3069" spans="10:18" x14ac:dyDescent="0.25">
      <c r="J3069" t="s">
        <v>2718</v>
      </c>
      <c r="K3069">
        <v>19</v>
      </c>
      <c r="L3069">
        <v>69</v>
      </c>
      <c r="M3069">
        <v>171</v>
      </c>
      <c r="N3069">
        <v>62</v>
      </c>
      <c r="O3069" t="s">
        <v>2816</v>
      </c>
      <c r="P3069" s="16">
        <v>3000000</v>
      </c>
      <c r="Q3069" s="17" t="str">
        <f>IF(AND(Table4[[#This Row],[Age]]&lt;=28,Table4[[#This Row],[Prefered foot]]="left",Table4[[#This Row],[Value]]&lt;10000000),"candidate","rejected")</f>
        <v>rejected</v>
      </c>
      <c r="R3069" s="17" t="str">
        <f>IF(OR(Table4[[#This Row],[Age]]&lt;=21,Table4[[#This Row],[Rating]]&gt;=85,Table4[[#This Row],[Height (cm)]]&gt;=187),"minimum","")</f>
        <v>minimum</v>
      </c>
    </row>
    <row r="3070" spans="10:18" x14ac:dyDescent="0.25">
      <c r="J3070" t="s">
        <v>2719</v>
      </c>
      <c r="K3070">
        <v>19</v>
      </c>
      <c r="L3070">
        <v>61</v>
      </c>
      <c r="M3070">
        <v>177</v>
      </c>
      <c r="N3070">
        <v>75</v>
      </c>
      <c r="O3070" t="s">
        <v>2816</v>
      </c>
      <c r="P3070" s="16">
        <v>850000</v>
      </c>
      <c r="Q3070" s="17" t="str">
        <f>IF(AND(Table4[[#This Row],[Age]]&lt;=28,Table4[[#This Row],[Prefered foot]]="left",Table4[[#This Row],[Value]]&lt;10000000),"candidate","rejected")</f>
        <v>rejected</v>
      </c>
      <c r="R3070" s="17" t="str">
        <f>IF(OR(Table4[[#This Row],[Age]]&lt;=21,Table4[[#This Row],[Rating]]&gt;=85,Table4[[#This Row],[Height (cm)]]&gt;=187),"minimum","")</f>
        <v>minimum</v>
      </c>
    </row>
    <row r="3071" spans="10:18" x14ac:dyDescent="0.25">
      <c r="J3071" t="s">
        <v>2720</v>
      </c>
      <c r="K3071">
        <v>18</v>
      </c>
      <c r="L3071">
        <v>61</v>
      </c>
      <c r="M3071">
        <v>179</v>
      </c>
      <c r="N3071">
        <v>67</v>
      </c>
      <c r="O3071" t="s">
        <v>2817</v>
      </c>
      <c r="P3071" s="16">
        <v>825000</v>
      </c>
      <c r="Q3071" s="17" t="str">
        <f>IF(AND(Table4[[#This Row],[Age]]&lt;=28,Table4[[#This Row],[Prefered foot]]="left",Table4[[#This Row],[Value]]&lt;10000000),"candidate","rejected")</f>
        <v>candidate</v>
      </c>
      <c r="R3071" s="17" t="str">
        <f>IF(OR(Table4[[#This Row],[Age]]&lt;=21,Table4[[#This Row],[Rating]]&gt;=85,Table4[[#This Row],[Height (cm)]]&gt;=187),"minimum","")</f>
        <v>minimum</v>
      </c>
    </row>
    <row r="3072" spans="10:18" x14ac:dyDescent="0.25">
      <c r="J3072" t="s">
        <v>2721</v>
      </c>
      <c r="K3072">
        <v>19</v>
      </c>
      <c r="L3072">
        <v>61</v>
      </c>
      <c r="M3072">
        <v>187</v>
      </c>
      <c r="N3072">
        <v>74</v>
      </c>
      <c r="O3072" t="s">
        <v>2816</v>
      </c>
      <c r="P3072" s="16">
        <v>800000</v>
      </c>
      <c r="Q3072" s="17" t="str">
        <f>IF(AND(Table4[[#This Row],[Age]]&lt;=28,Table4[[#This Row],[Prefered foot]]="left",Table4[[#This Row],[Value]]&lt;10000000),"candidate","rejected")</f>
        <v>rejected</v>
      </c>
      <c r="R3072" s="17" t="str">
        <f>IF(OR(Table4[[#This Row],[Age]]&lt;=21,Table4[[#This Row],[Rating]]&gt;=85,Table4[[#This Row],[Height (cm)]]&gt;=187),"minimum","")</f>
        <v>minimum</v>
      </c>
    </row>
    <row r="3073" spans="10:18" x14ac:dyDescent="0.25">
      <c r="J3073" t="s">
        <v>2722</v>
      </c>
      <c r="K3073">
        <v>20</v>
      </c>
      <c r="L3073">
        <v>70</v>
      </c>
      <c r="M3073">
        <v>171</v>
      </c>
      <c r="N3073">
        <v>69</v>
      </c>
      <c r="O3073" t="s">
        <v>2816</v>
      </c>
      <c r="P3073" s="16">
        <v>3500000</v>
      </c>
      <c r="Q3073" s="17" t="str">
        <f>IF(AND(Table4[[#This Row],[Age]]&lt;=28,Table4[[#This Row],[Prefered foot]]="left",Table4[[#This Row],[Value]]&lt;10000000),"candidate","rejected")</f>
        <v>rejected</v>
      </c>
      <c r="R3073" s="17" t="str">
        <f>IF(OR(Table4[[#This Row],[Age]]&lt;=21,Table4[[#This Row],[Rating]]&gt;=85,Table4[[#This Row],[Height (cm)]]&gt;=187),"minimum","")</f>
        <v>minimum</v>
      </c>
    </row>
    <row r="3074" spans="10:18" x14ac:dyDescent="0.25">
      <c r="J3074" t="s">
        <v>2723</v>
      </c>
      <c r="K3074">
        <v>20</v>
      </c>
      <c r="L3074">
        <v>57</v>
      </c>
      <c r="M3074">
        <v>195</v>
      </c>
      <c r="N3074">
        <v>87</v>
      </c>
      <c r="O3074" t="s">
        <v>2816</v>
      </c>
      <c r="P3074" s="16">
        <v>300000</v>
      </c>
      <c r="Q3074" s="17" t="str">
        <f>IF(AND(Table4[[#This Row],[Age]]&lt;=28,Table4[[#This Row],[Prefered foot]]="left",Table4[[#This Row],[Value]]&lt;10000000),"candidate","rejected")</f>
        <v>rejected</v>
      </c>
      <c r="R3074" s="17" t="str">
        <f>IF(OR(Table4[[#This Row],[Age]]&lt;=21,Table4[[#This Row],[Rating]]&gt;=85,Table4[[#This Row],[Height (cm)]]&gt;=187),"minimum","")</f>
        <v>minimum</v>
      </c>
    </row>
    <row r="3075" spans="10:18" x14ac:dyDescent="0.25">
      <c r="J3075" t="s">
        <v>2724</v>
      </c>
      <c r="K3075">
        <v>19</v>
      </c>
      <c r="L3075">
        <v>70</v>
      </c>
      <c r="M3075">
        <v>175</v>
      </c>
      <c r="N3075">
        <v>68</v>
      </c>
      <c r="O3075" t="s">
        <v>2816</v>
      </c>
      <c r="P3075" s="16">
        <v>3600000</v>
      </c>
      <c r="Q3075" s="17" t="str">
        <f>IF(AND(Table4[[#This Row],[Age]]&lt;=28,Table4[[#This Row],[Prefered foot]]="left",Table4[[#This Row],[Value]]&lt;10000000),"candidate","rejected")</f>
        <v>rejected</v>
      </c>
      <c r="R3075" s="17" t="str">
        <f>IF(OR(Table4[[#This Row],[Age]]&lt;=21,Table4[[#This Row],[Rating]]&gt;=85,Table4[[#This Row],[Height (cm)]]&gt;=187),"minimum","")</f>
        <v>minimum</v>
      </c>
    </row>
    <row r="3076" spans="10:18" x14ac:dyDescent="0.25">
      <c r="J3076" t="s">
        <v>2725</v>
      </c>
      <c r="K3076">
        <v>19</v>
      </c>
      <c r="L3076">
        <v>68</v>
      </c>
      <c r="M3076">
        <v>185</v>
      </c>
      <c r="N3076">
        <v>70</v>
      </c>
      <c r="O3076" t="s">
        <v>2816</v>
      </c>
      <c r="P3076" s="16">
        <v>2700000</v>
      </c>
      <c r="Q3076" s="17" t="str">
        <f>IF(AND(Table4[[#This Row],[Age]]&lt;=28,Table4[[#This Row],[Prefered foot]]="left",Table4[[#This Row],[Value]]&lt;10000000),"candidate","rejected")</f>
        <v>rejected</v>
      </c>
      <c r="R3076" s="17" t="str">
        <f>IF(OR(Table4[[#This Row],[Age]]&lt;=21,Table4[[#This Row],[Rating]]&gt;=85,Table4[[#This Row],[Height (cm)]]&gt;=187),"minimum","")</f>
        <v>minimum</v>
      </c>
    </row>
    <row r="3077" spans="10:18" x14ac:dyDescent="0.25">
      <c r="J3077" t="s">
        <v>2726</v>
      </c>
      <c r="K3077">
        <v>20</v>
      </c>
      <c r="L3077">
        <v>64</v>
      </c>
      <c r="M3077">
        <v>191</v>
      </c>
      <c r="N3077">
        <v>89</v>
      </c>
      <c r="O3077" t="s">
        <v>2816</v>
      </c>
      <c r="P3077" s="16">
        <v>1200000</v>
      </c>
      <c r="Q3077" s="17" t="str">
        <f>IF(AND(Table4[[#This Row],[Age]]&lt;=28,Table4[[#This Row],[Prefered foot]]="left",Table4[[#This Row],[Value]]&lt;10000000),"candidate","rejected")</f>
        <v>rejected</v>
      </c>
      <c r="R3077" s="17" t="str">
        <f>IF(OR(Table4[[#This Row],[Age]]&lt;=21,Table4[[#This Row],[Rating]]&gt;=85,Table4[[#This Row],[Height (cm)]]&gt;=187),"minimum","")</f>
        <v>minimum</v>
      </c>
    </row>
    <row r="3078" spans="10:18" x14ac:dyDescent="0.25">
      <c r="J3078" t="s">
        <v>2727</v>
      </c>
      <c r="K3078">
        <v>25</v>
      </c>
      <c r="L3078">
        <v>75</v>
      </c>
      <c r="M3078">
        <v>185</v>
      </c>
      <c r="N3078">
        <v>76</v>
      </c>
      <c r="O3078" t="s">
        <v>2816</v>
      </c>
      <c r="P3078" s="16">
        <v>7500000</v>
      </c>
      <c r="Q3078" s="17" t="str">
        <f>IF(AND(Table4[[#This Row],[Age]]&lt;=28,Table4[[#This Row],[Prefered foot]]="left",Table4[[#This Row],[Value]]&lt;10000000),"candidate","rejected")</f>
        <v>rejected</v>
      </c>
      <c r="R3078" s="17" t="str">
        <f>IF(OR(Table4[[#This Row],[Age]]&lt;=21,Table4[[#This Row],[Rating]]&gt;=85,Table4[[#This Row],[Height (cm)]]&gt;=187),"minimum","")</f>
        <v/>
      </c>
    </row>
    <row r="3079" spans="10:18" x14ac:dyDescent="0.25">
      <c r="J3079" t="s">
        <v>2728</v>
      </c>
      <c r="K3079">
        <v>19</v>
      </c>
      <c r="L3079">
        <v>58</v>
      </c>
      <c r="M3079">
        <v>197</v>
      </c>
      <c r="N3079">
        <v>88</v>
      </c>
      <c r="O3079" t="s">
        <v>2816</v>
      </c>
      <c r="P3079" s="16">
        <v>450000</v>
      </c>
      <c r="Q3079" s="17" t="str">
        <f>IF(AND(Table4[[#This Row],[Age]]&lt;=28,Table4[[#This Row],[Prefered foot]]="left",Table4[[#This Row],[Value]]&lt;10000000),"candidate","rejected")</f>
        <v>rejected</v>
      </c>
      <c r="R3079" s="17" t="str">
        <f>IF(OR(Table4[[#This Row],[Age]]&lt;=21,Table4[[#This Row],[Rating]]&gt;=85,Table4[[#This Row],[Height (cm)]]&gt;=187),"minimum","")</f>
        <v>minimum</v>
      </c>
    </row>
    <row r="3080" spans="10:18" x14ac:dyDescent="0.25">
      <c r="J3080" t="s">
        <v>2729</v>
      </c>
      <c r="K3080">
        <v>21</v>
      </c>
      <c r="L3080">
        <v>70</v>
      </c>
      <c r="M3080">
        <v>187</v>
      </c>
      <c r="N3080">
        <v>78</v>
      </c>
      <c r="O3080" t="s">
        <v>2817</v>
      </c>
      <c r="P3080" s="16">
        <v>3300000</v>
      </c>
      <c r="Q3080" s="17" t="str">
        <f>IF(AND(Table4[[#This Row],[Age]]&lt;=28,Table4[[#This Row],[Prefered foot]]="left",Table4[[#This Row],[Value]]&lt;10000000),"candidate","rejected")</f>
        <v>candidate</v>
      </c>
      <c r="R3080" s="17" t="str">
        <f>IF(OR(Table4[[#This Row],[Age]]&lt;=21,Table4[[#This Row],[Rating]]&gt;=85,Table4[[#This Row],[Height (cm)]]&gt;=187),"minimum","")</f>
        <v>minimum</v>
      </c>
    </row>
    <row r="3081" spans="10:18" x14ac:dyDescent="0.25">
      <c r="J3081" t="s">
        <v>2730</v>
      </c>
      <c r="K3081">
        <v>25</v>
      </c>
      <c r="L3081">
        <v>75</v>
      </c>
      <c r="M3081">
        <v>185</v>
      </c>
      <c r="N3081">
        <v>78</v>
      </c>
      <c r="O3081" t="s">
        <v>2816</v>
      </c>
      <c r="P3081" s="16">
        <v>7500000</v>
      </c>
      <c r="Q3081" s="17" t="str">
        <f>IF(AND(Table4[[#This Row],[Age]]&lt;=28,Table4[[#This Row],[Prefered foot]]="left",Table4[[#This Row],[Value]]&lt;10000000),"candidate","rejected")</f>
        <v>rejected</v>
      </c>
      <c r="R3081" s="17" t="str">
        <f>IF(OR(Table4[[#This Row],[Age]]&lt;=21,Table4[[#This Row],[Rating]]&gt;=85,Table4[[#This Row],[Height (cm)]]&gt;=187),"minimum","")</f>
        <v/>
      </c>
    </row>
    <row r="3082" spans="10:18" x14ac:dyDescent="0.25">
      <c r="J3082" t="s">
        <v>2731</v>
      </c>
      <c r="K3082">
        <v>19</v>
      </c>
      <c r="L3082">
        <v>56</v>
      </c>
      <c r="M3082">
        <v>188</v>
      </c>
      <c r="N3082">
        <v>74</v>
      </c>
      <c r="O3082" t="s">
        <v>2816</v>
      </c>
      <c r="P3082" s="16">
        <v>375000</v>
      </c>
      <c r="Q3082" s="17" t="str">
        <f>IF(AND(Table4[[#This Row],[Age]]&lt;=28,Table4[[#This Row],[Prefered foot]]="left",Table4[[#This Row],[Value]]&lt;10000000),"candidate","rejected")</f>
        <v>rejected</v>
      </c>
      <c r="R3082" s="17" t="str">
        <f>IF(OR(Table4[[#This Row],[Age]]&lt;=21,Table4[[#This Row],[Rating]]&gt;=85,Table4[[#This Row],[Height (cm)]]&gt;=187),"minimum","")</f>
        <v>minimum</v>
      </c>
    </row>
    <row r="3083" spans="10:18" x14ac:dyDescent="0.25">
      <c r="J3083" t="s">
        <v>2035</v>
      </c>
      <c r="K3083">
        <v>20</v>
      </c>
      <c r="L3083">
        <v>65</v>
      </c>
      <c r="M3083">
        <v>168</v>
      </c>
      <c r="N3083">
        <v>65</v>
      </c>
      <c r="O3083" t="s">
        <v>2817</v>
      </c>
      <c r="P3083" s="16">
        <v>1700000</v>
      </c>
      <c r="Q3083" s="17" t="str">
        <f>IF(AND(Table4[[#This Row],[Age]]&lt;=28,Table4[[#This Row],[Prefered foot]]="left",Table4[[#This Row],[Value]]&lt;10000000),"candidate","rejected")</f>
        <v>candidate</v>
      </c>
      <c r="R3083" s="17" t="str">
        <f>IF(OR(Table4[[#This Row],[Age]]&lt;=21,Table4[[#This Row],[Rating]]&gt;=85,Table4[[#This Row],[Height (cm)]]&gt;=187),"minimum","")</f>
        <v>minimum</v>
      </c>
    </row>
    <row r="3084" spans="10:18" x14ac:dyDescent="0.25">
      <c r="J3084" t="s">
        <v>2732</v>
      </c>
      <c r="K3084">
        <v>21</v>
      </c>
      <c r="L3084">
        <v>67</v>
      </c>
      <c r="M3084">
        <v>181</v>
      </c>
      <c r="N3084">
        <v>66</v>
      </c>
      <c r="O3084" t="s">
        <v>2817</v>
      </c>
      <c r="P3084" s="16">
        <v>2200000</v>
      </c>
      <c r="Q3084" s="17" t="str">
        <f>IF(AND(Table4[[#This Row],[Age]]&lt;=28,Table4[[#This Row],[Prefered foot]]="left",Table4[[#This Row],[Value]]&lt;10000000),"candidate","rejected")</f>
        <v>candidate</v>
      </c>
      <c r="R3084" s="17" t="str">
        <f>IF(OR(Table4[[#This Row],[Age]]&lt;=21,Table4[[#This Row],[Rating]]&gt;=85,Table4[[#This Row],[Height (cm)]]&gt;=187),"minimum","")</f>
        <v>minimum</v>
      </c>
    </row>
    <row r="3085" spans="10:18" x14ac:dyDescent="0.25">
      <c r="J3085" t="s">
        <v>2733</v>
      </c>
      <c r="K3085">
        <v>33</v>
      </c>
      <c r="L3085">
        <v>68</v>
      </c>
      <c r="M3085">
        <v>172</v>
      </c>
      <c r="N3085">
        <v>64</v>
      </c>
      <c r="O3085" t="s">
        <v>2816</v>
      </c>
      <c r="P3085" s="16">
        <v>0</v>
      </c>
      <c r="Q3085" s="17" t="str">
        <f>IF(AND(Table4[[#This Row],[Age]]&lt;=28,Table4[[#This Row],[Prefered foot]]="left",Table4[[#This Row],[Value]]&lt;10000000),"candidate","rejected")</f>
        <v>rejected</v>
      </c>
      <c r="R3085" s="17" t="str">
        <f>IF(OR(Table4[[#This Row],[Age]]&lt;=21,Table4[[#This Row],[Rating]]&gt;=85,Table4[[#This Row],[Height (cm)]]&gt;=187),"minimum","")</f>
        <v/>
      </c>
    </row>
    <row r="3086" spans="10:18" x14ac:dyDescent="0.25">
      <c r="J3086" t="s">
        <v>2734</v>
      </c>
      <c r="K3086">
        <v>23</v>
      </c>
      <c r="L3086">
        <v>66</v>
      </c>
      <c r="M3086">
        <v>183</v>
      </c>
      <c r="N3086">
        <v>68</v>
      </c>
      <c r="O3086" t="s">
        <v>2817</v>
      </c>
      <c r="P3086" s="16">
        <v>0</v>
      </c>
      <c r="Q3086" s="17" t="str">
        <f>IF(AND(Table4[[#This Row],[Age]]&lt;=28,Table4[[#This Row],[Prefered foot]]="left",Table4[[#This Row],[Value]]&lt;10000000),"candidate","rejected")</f>
        <v>candidate</v>
      </c>
      <c r="R3086" s="17" t="str">
        <f>IF(OR(Table4[[#This Row],[Age]]&lt;=21,Table4[[#This Row],[Rating]]&gt;=85,Table4[[#This Row],[Height (cm)]]&gt;=187),"minimum","")</f>
        <v/>
      </c>
    </row>
    <row r="3087" spans="10:18" x14ac:dyDescent="0.25">
      <c r="J3087" t="s">
        <v>2735</v>
      </c>
      <c r="K3087">
        <v>27</v>
      </c>
      <c r="L3087">
        <v>62</v>
      </c>
      <c r="M3087">
        <v>183</v>
      </c>
      <c r="N3087">
        <v>74</v>
      </c>
      <c r="O3087" t="s">
        <v>2816</v>
      </c>
      <c r="P3087" s="16">
        <v>0</v>
      </c>
      <c r="Q3087" s="17" t="str">
        <f>IF(AND(Table4[[#This Row],[Age]]&lt;=28,Table4[[#This Row],[Prefered foot]]="left",Table4[[#This Row],[Value]]&lt;10000000),"candidate","rejected")</f>
        <v>rejected</v>
      </c>
      <c r="R3087" s="17" t="str">
        <f>IF(OR(Table4[[#This Row],[Age]]&lt;=21,Table4[[#This Row],[Rating]]&gt;=85,Table4[[#This Row],[Height (cm)]]&gt;=187),"minimum","")</f>
        <v/>
      </c>
    </row>
    <row r="3088" spans="10:18" x14ac:dyDescent="0.25">
      <c r="J3088" t="s">
        <v>2736</v>
      </c>
      <c r="K3088">
        <v>21</v>
      </c>
      <c r="L3088">
        <v>65</v>
      </c>
      <c r="M3088">
        <v>168</v>
      </c>
      <c r="N3088">
        <v>70</v>
      </c>
      <c r="O3088" t="s">
        <v>2816</v>
      </c>
      <c r="P3088" s="16">
        <v>1600000</v>
      </c>
      <c r="Q3088" s="17" t="str">
        <f>IF(AND(Table4[[#This Row],[Age]]&lt;=28,Table4[[#This Row],[Prefered foot]]="left",Table4[[#This Row],[Value]]&lt;10000000),"candidate","rejected")</f>
        <v>rejected</v>
      </c>
      <c r="R3088" s="17" t="str">
        <f>IF(OR(Table4[[#This Row],[Age]]&lt;=21,Table4[[#This Row],[Rating]]&gt;=85,Table4[[#This Row],[Height (cm)]]&gt;=187),"minimum","")</f>
        <v>minimum</v>
      </c>
    </row>
    <row r="3089" spans="10:18" x14ac:dyDescent="0.25">
      <c r="J3089" t="s">
        <v>2036</v>
      </c>
      <c r="K3089">
        <v>23</v>
      </c>
      <c r="L3089">
        <v>70</v>
      </c>
      <c r="M3089">
        <v>182</v>
      </c>
      <c r="N3089">
        <v>72</v>
      </c>
      <c r="O3089" t="s">
        <v>2817</v>
      </c>
      <c r="P3089" s="16">
        <v>3300000</v>
      </c>
      <c r="Q3089" s="17" t="str">
        <f>IF(AND(Table4[[#This Row],[Age]]&lt;=28,Table4[[#This Row],[Prefered foot]]="left",Table4[[#This Row],[Value]]&lt;10000000),"candidate","rejected")</f>
        <v>candidate</v>
      </c>
      <c r="R3089" s="17" t="str">
        <f>IF(OR(Table4[[#This Row],[Age]]&lt;=21,Table4[[#This Row],[Rating]]&gt;=85,Table4[[#This Row],[Height (cm)]]&gt;=187),"minimum","")</f>
        <v/>
      </c>
    </row>
    <row r="3090" spans="10:18" x14ac:dyDescent="0.25">
      <c r="J3090" t="s">
        <v>2037</v>
      </c>
      <c r="K3090">
        <v>23</v>
      </c>
      <c r="L3090">
        <v>71</v>
      </c>
      <c r="M3090">
        <v>186</v>
      </c>
      <c r="N3090">
        <v>78</v>
      </c>
      <c r="O3090" t="s">
        <v>2816</v>
      </c>
      <c r="P3090" s="16">
        <v>3000000</v>
      </c>
      <c r="Q3090" s="17" t="str">
        <f>IF(AND(Table4[[#This Row],[Age]]&lt;=28,Table4[[#This Row],[Prefered foot]]="left",Table4[[#This Row],[Value]]&lt;10000000),"candidate","rejected")</f>
        <v>rejected</v>
      </c>
      <c r="R3090" s="17" t="str">
        <f>IF(OR(Table4[[#This Row],[Age]]&lt;=21,Table4[[#This Row],[Rating]]&gt;=85,Table4[[#This Row],[Height (cm)]]&gt;=187),"minimum","")</f>
        <v/>
      </c>
    </row>
    <row r="3091" spans="10:18" x14ac:dyDescent="0.25">
      <c r="J3091" t="s">
        <v>2737</v>
      </c>
      <c r="K3091">
        <v>21</v>
      </c>
      <c r="L3091">
        <v>62</v>
      </c>
      <c r="M3091">
        <v>192</v>
      </c>
      <c r="N3091">
        <v>83</v>
      </c>
      <c r="O3091" t="s">
        <v>2816</v>
      </c>
      <c r="P3091" s="16">
        <v>0</v>
      </c>
      <c r="Q3091" s="17" t="str">
        <f>IF(AND(Table4[[#This Row],[Age]]&lt;=28,Table4[[#This Row],[Prefered foot]]="left",Table4[[#This Row],[Value]]&lt;10000000),"candidate","rejected")</f>
        <v>rejected</v>
      </c>
      <c r="R3091" s="17" t="str">
        <f>IF(OR(Table4[[#This Row],[Age]]&lt;=21,Table4[[#This Row],[Rating]]&gt;=85,Table4[[#This Row],[Height (cm)]]&gt;=187),"minimum","")</f>
        <v>minimum</v>
      </c>
    </row>
    <row r="3092" spans="10:18" x14ac:dyDescent="0.25">
      <c r="J3092" t="s">
        <v>2738</v>
      </c>
      <c r="K3092">
        <v>32</v>
      </c>
      <c r="L3092">
        <v>72</v>
      </c>
      <c r="M3092">
        <v>183</v>
      </c>
      <c r="N3092">
        <v>80</v>
      </c>
      <c r="O3092" t="s">
        <v>2816</v>
      </c>
      <c r="P3092" s="16">
        <v>0</v>
      </c>
      <c r="Q3092" s="17" t="str">
        <f>IF(AND(Table4[[#This Row],[Age]]&lt;=28,Table4[[#This Row],[Prefered foot]]="left",Table4[[#This Row],[Value]]&lt;10000000),"candidate","rejected")</f>
        <v>rejected</v>
      </c>
      <c r="R3092" s="17" t="str">
        <f>IF(OR(Table4[[#This Row],[Age]]&lt;=21,Table4[[#This Row],[Rating]]&gt;=85,Table4[[#This Row],[Height (cm)]]&gt;=187),"minimum","")</f>
        <v/>
      </c>
    </row>
    <row r="3093" spans="10:18" x14ac:dyDescent="0.25">
      <c r="J3093" t="s">
        <v>2739</v>
      </c>
      <c r="K3093">
        <v>20</v>
      </c>
      <c r="L3093">
        <v>64</v>
      </c>
      <c r="M3093">
        <v>177</v>
      </c>
      <c r="N3093">
        <v>61</v>
      </c>
      <c r="O3093" t="s">
        <v>2816</v>
      </c>
      <c r="P3093" s="16">
        <v>1300000</v>
      </c>
      <c r="Q3093" s="17" t="str">
        <f>IF(AND(Table4[[#This Row],[Age]]&lt;=28,Table4[[#This Row],[Prefered foot]]="left",Table4[[#This Row],[Value]]&lt;10000000),"candidate","rejected")</f>
        <v>rejected</v>
      </c>
      <c r="R3093" s="17" t="str">
        <f>IF(OR(Table4[[#This Row],[Age]]&lt;=21,Table4[[#This Row],[Rating]]&gt;=85,Table4[[#This Row],[Height (cm)]]&gt;=187),"minimum","")</f>
        <v>minimum</v>
      </c>
    </row>
    <row r="3094" spans="10:18" x14ac:dyDescent="0.25">
      <c r="J3094" t="s">
        <v>2740</v>
      </c>
      <c r="K3094">
        <v>17</v>
      </c>
      <c r="L3094">
        <v>61</v>
      </c>
      <c r="M3094">
        <v>180</v>
      </c>
      <c r="N3094">
        <v>75</v>
      </c>
      <c r="O3094" t="s">
        <v>2816</v>
      </c>
      <c r="P3094" s="16">
        <v>825000</v>
      </c>
      <c r="Q3094" s="17" t="str">
        <f>IF(AND(Table4[[#This Row],[Age]]&lt;=28,Table4[[#This Row],[Prefered foot]]="left",Table4[[#This Row],[Value]]&lt;10000000),"candidate","rejected")</f>
        <v>rejected</v>
      </c>
      <c r="R3094" s="17" t="str">
        <f>IF(OR(Table4[[#This Row],[Age]]&lt;=21,Table4[[#This Row],[Rating]]&gt;=85,Table4[[#This Row],[Height (cm)]]&gt;=187),"minimum","")</f>
        <v>minimum</v>
      </c>
    </row>
    <row r="3095" spans="10:18" x14ac:dyDescent="0.25">
      <c r="J3095" t="s">
        <v>2741</v>
      </c>
      <c r="K3095">
        <v>18</v>
      </c>
      <c r="L3095">
        <v>68</v>
      </c>
      <c r="M3095">
        <v>175</v>
      </c>
      <c r="N3095">
        <v>71</v>
      </c>
      <c r="O3095" t="s">
        <v>2816</v>
      </c>
      <c r="P3095" s="16">
        <v>3100000</v>
      </c>
      <c r="Q3095" s="17" t="str">
        <f>IF(AND(Table4[[#This Row],[Age]]&lt;=28,Table4[[#This Row],[Prefered foot]]="left",Table4[[#This Row],[Value]]&lt;10000000),"candidate","rejected")</f>
        <v>rejected</v>
      </c>
      <c r="R3095" s="17" t="str">
        <f>IF(OR(Table4[[#This Row],[Age]]&lt;=21,Table4[[#This Row],[Rating]]&gt;=85,Table4[[#This Row],[Height (cm)]]&gt;=187),"minimum","")</f>
        <v>minimum</v>
      </c>
    </row>
    <row r="3096" spans="10:18" x14ac:dyDescent="0.25">
      <c r="J3096" t="s">
        <v>2742</v>
      </c>
      <c r="K3096">
        <v>25</v>
      </c>
      <c r="L3096">
        <v>67</v>
      </c>
      <c r="M3096">
        <v>186</v>
      </c>
      <c r="N3096">
        <v>76</v>
      </c>
      <c r="O3096" t="s">
        <v>2816</v>
      </c>
      <c r="P3096" s="16">
        <v>1300000</v>
      </c>
      <c r="Q3096" s="17" t="str">
        <f>IF(AND(Table4[[#This Row],[Age]]&lt;=28,Table4[[#This Row],[Prefered foot]]="left",Table4[[#This Row],[Value]]&lt;10000000),"candidate","rejected")</f>
        <v>rejected</v>
      </c>
      <c r="R3096" s="17" t="str">
        <f>IF(OR(Table4[[#This Row],[Age]]&lt;=21,Table4[[#This Row],[Rating]]&gt;=85,Table4[[#This Row],[Height (cm)]]&gt;=187),"minimum","")</f>
        <v/>
      </c>
    </row>
    <row r="3097" spans="10:18" x14ac:dyDescent="0.25">
      <c r="J3097" t="s">
        <v>2743</v>
      </c>
      <c r="K3097">
        <v>17</v>
      </c>
      <c r="L3097">
        <v>61</v>
      </c>
      <c r="M3097">
        <v>187</v>
      </c>
      <c r="N3097">
        <v>75</v>
      </c>
      <c r="O3097" t="s">
        <v>2816</v>
      </c>
      <c r="P3097" s="16">
        <v>975000</v>
      </c>
      <c r="Q3097" s="17" t="str">
        <f>IF(AND(Table4[[#This Row],[Age]]&lt;=28,Table4[[#This Row],[Prefered foot]]="left",Table4[[#This Row],[Value]]&lt;10000000),"candidate","rejected")</f>
        <v>rejected</v>
      </c>
      <c r="R3097" s="17" t="str">
        <f>IF(OR(Table4[[#This Row],[Age]]&lt;=21,Table4[[#This Row],[Rating]]&gt;=85,Table4[[#This Row],[Height (cm)]]&gt;=187),"minimum","")</f>
        <v>minimum</v>
      </c>
    </row>
    <row r="3098" spans="10:18" x14ac:dyDescent="0.25">
      <c r="J3098" t="s">
        <v>1604</v>
      </c>
      <c r="K3098">
        <v>17</v>
      </c>
      <c r="L3098">
        <v>61</v>
      </c>
      <c r="M3098">
        <v>185</v>
      </c>
      <c r="N3098">
        <v>74</v>
      </c>
      <c r="O3098" t="s">
        <v>2817</v>
      </c>
      <c r="P3098" s="16">
        <v>775000</v>
      </c>
      <c r="Q3098" s="17" t="str">
        <f>IF(AND(Table4[[#This Row],[Age]]&lt;=28,Table4[[#This Row],[Prefered foot]]="left",Table4[[#This Row],[Value]]&lt;10000000),"candidate","rejected")</f>
        <v>candidate</v>
      </c>
      <c r="R3098" s="17" t="str">
        <f>IF(OR(Table4[[#This Row],[Age]]&lt;=21,Table4[[#This Row],[Rating]]&gt;=85,Table4[[#This Row],[Height (cm)]]&gt;=187),"minimum","")</f>
        <v>minimum</v>
      </c>
    </row>
    <row r="3099" spans="10:18" x14ac:dyDescent="0.25">
      <c r="J3099" t="s">
        <v>2744</v>
      </c>
      <c r="K3099">
        <v>25</v>
      </c>
      <c r="L3099">
        <v>64</v>
      </c>
      <c r="M3099">
        <v>196</v>
      </c>
      <c r="N3099">
        <v>88</v>
      </c>
      <c r="O3099" t="s">
        <v>2817</v>
      </c>
      <c r="P3099" s="16">
        <v>725000</v>
      </c>
      <c r="Q3099" s="17" t="str">
        <f>IF(AND(Table4[[#This Row],[Age]]&lt;=28,Table4[[#This Row],[Prefered foot]]="left",Table4[[#This Row],[Value]]&lt;10000000),"candidate","rejected")</f>
        <v>candidate</v>
      </c>
      <c r="R3099" s="17" t="str">
        <f>IF(OR(Table4[[#This Row],[Age]]&lt;=21,Table4[[#This Row],[Rating]]&gt;=85,Table4[[#This Row],[Height (cm)]]&gt;=187),"minimum","")</f>
        <v>minimum</v>
      </c>
    </row>
    <row r="3100" spans="10:18" x14ac:dyDescent="0.25">
      <c r="J3100" t="s">
        <v>2745</v>
      </c>
      <c r="K3100">
        <v>25</v>
      </c>
      <c r="L3100">
        <v>74</v>
      </c>
      <c r="M3100">
        <v>175</v>
      </c>
      <c r="N3100">
        <v>66</v>
      </c>
      <c r="O3100" t="s">
        <v>2816</v>
      </c>
      <c r="P3100" s="16">
        <v>5500000</v>
      </c>
      <c r="Q3100" s="17" t="str">
        <f>IF(AND(Table4[[#This Row],[Age]]&lt;=28,Table4[[#This Row],[Prefered foot]]="left",Table4[[#This Row],[Value]]&lt;10000000),"candidate","rejected")</f>
        <v>rejected</v>
      </c>
      <c r="R3100" s="17" t="str">
        <f>IF(OR(Table4[[#This Row],[Age]]&lt;=21,Table4[[#This Row],[Rating]]&gt;=85,Table4[[#This Row],[Height (cm)]]&gt;=187),"minimum","")</f>
        <v/>
      </c>
    </row>
    <row r="3101" spans="10:18" x14ac:dyDescent="0.25">
      <c r="J3101" t="s">
        <v>2746</v>
      </c>
      <c r="K3101">
        <v>19</v>
      </c>
      <c r="L3101">
        <v>69</v>
      </c>
      <c r="M3101">
        <v>172</v>
      </c>
      <c r="N3101">
        <v>68</v>
      </c>
      <c r="O3101" t="s">
        <v>2816</v>
      </c>
      <c r="P3101" s="16">
        <v>3000000</v>
      </c>
      <c r="Q3101" s="17" t="str">
        <f>IF(AND(Table4[[#This Row],[Age]]&lt;=28,Table4[[#This Row],[Prefered foot]]="left",Table4[[#This Row],[Value]]&lt;10000000),"candidate","rejected")</f>
        <v>rejected</v>
      </c>
      <c r="R3101" s="17" t="str">
        <f>IF(OR(Table4[[#This Row],[Age]]&lt;=21,Table4[[#This Row],[Rating]]&gt;=85,Table4[[#This Row],[Height (cm)]]&gt;=187),"minimum","")</f>
        <v>minimum</v>
      </c>
    </row>
    <row r="3102" spans="10:18" x14ac:dyDescent="0.25">
      <c r="J3102" t="s">
        <v>2747</v>
      </c>
      <c r="K3102">
        <v>18</v>
      </c>
      <c r="L3102">
        <v>66</v>
      </c>
      <c r="M3102">
        <v>180</v>
      </c>
      <c r="N3102">
        <v>78</v>
      </c>
      <c r="O3102" t="s">
        <v>2816</v>
      </c>
      <c r="P3102" s="16">
        <v>1900000</v>
      </c>
      <c r="Q3102" s="17" t="str">
        <f>IF(AND(Table4[[#This Row],[Age]]&lt;=28,Table4[[#This Row],[Prefered foot]]="left",Table4[[#This Row],[Value]]&lt;10000000),"candidate","rejected")</f>
        <v>rejected</v>
      </c>
      <c r="R3102" s="17" t="str">
        <f>IF(OR(Table4[[#This Row],[Age]]&lt;=21,Table4[[#This Row],[Rating]]&gt;=85,Table4[[#This Row],[Height (cm)]]&gt;=187),"minimum","")</f>
        <v>minimum</v>
      </c>
    </row>
    <row r="3103" spans="10:18" x14ac:dyDescent="0.25">
      <c r="J3103" t="s">
        <v>2748</v>
      </c>
      <c r="K3103">
        <v>17</v>
      </c>
      <c r="L3103">
        <v>52</v>
      </c>
      <c r="M3103">
        <v>191</v>
      </c>
      <c r="N3103">
        <v>81</v>
      </c>
      <c r="O3103" t="s">
        <v>2817</v>
      </c>
      <c r="P3103" s="16">
        <v>240000</v>
      </c>
      <c r="Q3103" s="17" t="str">
        <f>IF(AND(Table4[[#This Row],[Age]]&lt;=28,Table4[[#This Row],[Prefered foot]]="left",Table4[[#This Row],[Value]]&lt;10000000),"candidate","rejected")</f>
        <v>candidate</v>
      </c>
      <c r="R3103" s="17" t="str">
        <f>IF(OR(Table4[[#This Row],[Age]]&lt;=21,Table4[[#This Row],[Rating]]&gt;=85,Table4[[#This Row],[Height (cm)]]&gt;=187),"minimum","")</f>
        <v>minimum</v>
      </c>
    </row>
    <row r="3104" spans="10:18" x14ac:dyDescent="0.25">
      <c r="J3104" t="s">
        <v>2749</v>
      </c>
      <c r="K3104">
        <v>22</v>
      </c>
      <c r="L3104">
        <v>62</v>
      </c>
      <c r="M3104">
        <v>188</v>
      </c>
      <c r="N3104">
        <v>83</v>
      </c>
      <c r="O3104" t="s">
        <v>2817</v>
      </c>
      <c r="P3104" s="16">
        <v>825000</v>
      </c>
      <c r="Q3104" s="17" t="str">
        <f>IF(AND(Table4[[#This Row],[Age]]&lt;=28,Table4[[#This Row],[Prefered foot]]="left",Table4[[#This Row],[Value]]&lt;10000000),"candidate","rejected")</f>
        <v>candidate</v>
      </c>
      <c r="R3104" s="17" t="str">
        <f>IF(OR(Table4[[#This Row],[Age]]&lt;=21,Table4[[#This Row],[Rating]]&gt;=85,Table4[[#This Row],[Height (cm)]]&gt;=187),"minimum","")</f>
        <v>minimum</v>
      </c>
    </row>
    <row r="3105" spans="10:18" x14ac:dyDescent="0.25">
      <c r="J3105" t="s">
        <v>2750</v>
      </c>
      <c r="K3105">
        <v>20</v>
      </c>
      <c r="L3105">
        <v>67</v>
      </c>
      <c r="M3105">
        <v>182</v>
      </c>
      <c r="N3105">
        <v>74</v>
      </c>
      <c r="O3105" t="s">
        <v>2817</v>
      </c>
      <c r="P3105" s="16">
        <v>2100000</v>
      </c>
      <c r="Q3105" s="17" t="str">
        <f>IF(AND(Table4[[#This Row],[Age]]&lt;=28,Table4[[#This Row],[Prefered foot]]="left",Table4[[#This Row],[Value]]&lt;10000000),"candidate","rejected")</f>
        <v>candidate</v>
      </c>
      <c r="R3105" s="17" t="str">
        <f>IF(OR(Table4[[#This Row],[Age]]&lt;=21,Table4[[#This Row],[Rating]]&gt;=85,Table4[[#This Row],[Height (cm)]]&gt;=187),"minimum","")</f>
        <v>minimum</v>
      </c>
    </row>
    <row r="3106" spans="10:18" x14ac:dyDescent="0.25">
      <c r="J3106" t="s">
        <v>2751</v>
      </c>
      <c r="K3106">
        <v>20</v>
      </c>
      <c r="L3106">
        <v>59</v>
      </c>
      <c r="M3106">
        <v>198</v>
      </c>
      <c r="N3106">
        <v>95</v>
      </c>
      <c r="O3106" t="s">
        <v>2816</v>
      </c>
      <c r="P3106" s="16">
        <v>500000</v>
      </c>
      <c r="Q3106" s="17" t="str">
        <f>IF(AND(Table4[[#This Row],[Age]]&lt;=28,Table4[[#This Row],[Prefered foot]]="left",Table4[[#This Row],[Value]]&lt;10000000),"candidate","rejected")</f>
        <v>rejected</v>
      </c>
      <c r="R3106" s="17" t="str">
        <f>IF(OR(Table4[[#This Row],[Age]]&lt;=21,Table4[[#This Row],[Rating]]&gt;=85,Table4[[#This Row],[Height (cm)]]&gt;=187),"minimum","")</f>
        <v>minimum</v>
      </c>
    </row>
    <row r="3107" spans="10:18" x14ac:dyDescent="0.25">
      <c r="J3107" t="s">
        <v>2752</v>
      </c>
      <c r="K3107">
        <v>19</v>
      </c>
      <c r="L3107">
        <v>59</v>
      </c>
      <c r="M3107">
        <v>172</v>
      </c>
      <c r="N3107">
        <v>70</v>
      </c>
      <c r="O3107" t="s">
        <v>2816</v>
      </c>
      <c r="P3107" s="16">
        <v>575000</v>
      </c>
      <c r="Q3107" s="17" t="str">
        <f>IF(AND(Table4[[#This Row],[Age]]&lt;=28,Table4[[#This Row],[Prefered foot]]="left",Table4[[#This Row],[Value]]&lt;10000000),"candidate","rejected")</f>
        <v>rejected</v>
      </c>
      <c r="R3107" s="17" t="str">
        <f>IF(OR(Table4[[#This Row],[Age]]&lt;=21,Table4[[#This Row],[Rating]]&gt;=85,Table4[[#This Row],[Height (cm)]]&gt;=187),"minimum","")</f>
        <v>minimum</v>
      </c>
    </row>
    <row r="3108" spans="10:18" x14ac:dyDescent="0.25">
      <c r="J3108" t="s">
        <v>2753</v>
      </c>
      <c r="K3108">
        <v>18</v>
      </c>
      <c r="L3108">
        <v>65</v>
      </c>
      <c r="M3108">
        <v>188</v>
      </c>
      <c r="N3108">
        <v>80</v>
      </c>
      <c r="O3108" t="s">
        <v>2816</v>
      </c>
      <c r="P3108" s="16">
        <v>1700000</v>
      </c>
      <c r="Q3108" s="17" t="str">
        <f>IF(AND(Table4[[#This Row],[Age]]&lt;=28,Table4[[#This Row],[Prefered foot]]="left",Table4[[#This Row],[Value]]&lt;10000000),"candidate","rejected")</f>
        <v>rejected</v>
      </c>
      <c r="R3108" s="17" t="str">
        <f>IF(OR(Table4[[#This Row],[Age]]&lt;=21,Table4[[#This Row],[Rating]]&gt;=85,Table4[[#This Row],[Height (cm)]]&gt;=187),"minimum","")</f>
        <v>minimum</v>
      </c>
    </row>
    <row r="3109" spans="10:18" x14ac:dyDescent="0.25">
      <c r="J3109" t="s">
        <v>2754</v>
      </c>
      <c r="K3109">
        <v>25</v>
      </c>
      <c r="L3109">
        <v>73</v>
      </c>
      <c r="M3109">
        <v>175</v>
      </c>
      <c r="N3109">
        <v>73</v>
      </c>
      <c r="O3109" t="s">
        <v>2816</v>
      </c>
      <c r="P3109" s="16">
        <v>3600000</v>
      </c>
      <c r="Q3109" s="17" t="str">
        <f>IF(AND(Table4[[#This Row],[Age]]&lt;=28,Table4[[#This Row],[Prefered foot]]="left",Table4[[#This Row],[Value]]&lt;10000000),"candidate","rejected")</f>
        <v>rejected</v>
      </c>
      <c r="R3109" s="17" t="str">
        <f>IF(OR(Table4[[#This Row],[Age]]&lt;=21,Table4[[#This Row],[Rating]]&gt;=85,Table4[[#This Row],[Height (cm)]]&gt;=187),"minimum","")</f>
        <v/>
      </c>
    </row>
    <row r="3110" spans="10:18" x14ac:dyDescent="0.25">
      <c r="J3110" t="s">
        <v>2755</v>
      </c>
      <c r="K3110">
        <v>24</v>
      </c>
      <c r="L3110">
        <v>72</v>
      </c>
      <c r="M3110">
        <v>170</v>
      </c>
      <c r="N3110">
        <v>67</v>
      </c>
      <c r="O3110" t="s">
        <v>2816</v>
      </c>
      <c r="P3110" s="16">
        <v>3200000</v>
      </c>
      <c r="Q3110" s="17" t="str">
        <f>IF(AND(Table4[[#This Row],[Age]]&lt;=28,Table4[[#This Row],[Prefered foot]]="left",Table4[[#This Row],[Value]]&lt;10000000),"candidate","rejected")</f>
        <v>rejected</v>
      </c>
      <c r="R3110" s="17" t="str">
        <f>IF(OR(Table4[[#This Row],[Age]]&lt;=21,Table4[[#This Row],[Rating]]&gt;=85,Table4[[#This Row],[Height (cm)]]&gt;=187),"minimum","")</f>
        <v/>
      </c>
    </row>
    <row r="3111" spans="10:18" x14ac:dyDescent="0.25">
      <c r="J3111" t="s">
        <v>2756</v>
      </c>
      <c r="K3111">
        <v>20</v>
      </c>
      <c r="L3111">
        <v>70</v>
      </c>
      <c r="M3111">
        <v>181</v>
      </c>
      <c r="N3111">
        <v>75</v>
      </c>
      <c r="O3111" t="s">
        <v>2816</v>
      </c>
      <c r="P3111" s="16">
        <v>3300000</v>
      </c>
      <c r="Q3111" s="17" t="str">
        <f>IF(AND(Table4[[#This Row],[Age]]&lt;=28,Table4[[#This Row],[Prefered foot]]="left",Table4[[#This Row],[Value]]&lt;10000000),"candidate","rejected")</f>
        <v>rejected</v>
      </c>
      <c r="R3111" s="17" t="str">
        <f>IF(OR(Table4[[#This Row],[Age]]&lt;=21,Table4[[#This Row],[Rating]]&gt;=85,Table4[[#This Row],[Height (cm)]]&gt;=187),"minimum","")</f>
        <v>minimum</v>
      </c>
    </row>
    <row r="3112" spans="10:18" x14ac:dyDescent="0.25">
      <c r="J3112" t="s">
        <v>2757</v>
      </c>
      <c r="K3112">
        <v>19</v>
      </c>
      <c r="L3112">
        <v>63</v>
      </c>
      <c r="M3112">
        <v>191</v>
      </c>
      <c r="N3112">
        <v>80</v>
      </c>
      <c r="O3112" t="s">
        <v>2816</v>
      </c>
      <c r="P3112" s="16">
        <v>1200000</v>
      </c>
      <c r="Q3112" s="17" t="str">
        <f>IF(AND(Table4[[#This Row],[Age]]&lt;=28,Table4[[#This Row],[Prefered foot]]="left",Table4[[#This Row],[Value]]&lt;10000000),"candidate","rejected")</f>
        <v>rejected</v>
      </c>
      <c r="R3112" s="17" t="str">
        <f>IF(OR(Table4[[#This Row],[Age]]&lt;=21,Table4[[#This Row],[Rating]]&gt;=85,Table4[[#This Row],[Height (cm)]]&gt;=187),"minimum","")</f>
        <v>minimum</v>
      </c>
    </row>
    <row r="3113" spans="10:18" x14ac:dyDescent="0.25">
      <c r="J3113" t="s">
        <v>2758</v>
      </c>
      <c r="K3113">
        <v>23</v>
      </c>
      <c r="L3113">
        <v>67</v>
      </c>
      <c r="M3113">
        <v>183</v>
      </c>
      <c r="N3113">
        <v>81</v>
      </c>
      <c r="O3113" t="s">
        <v>2817</v>
      </c>
      <c r="P3113" s="16">
        <v>1600000</v>
      </c>
      <c r="Q3113" s="17" t="str">
        <f>IF(AND(Table4[[#This Row],[Age]]&lt;=28,Table4[[#This Row],[Prefered foot]]="left",Table4[[#This Row],[Value]]&lt;10000000),"candidate","rejected")</f>
        <v>candidate</v>
      </c>
      <c r="R3113" s="17" t="str">
        <f>IF(OR(Table4[[#This Row],[Age]]&lt;=21,Table4[[#This Row],[Rating]]&gt;=85,Table4[[#This Row],[Height (cm)]]&gt;=187),"minimum","")</f>
        <v/>
      </c>
    </row>
    <row r="3114" spans="10:18" x14ac:dyDescent="0.25">
      <c r="J3114" t="s">
        <v>2656</v>
      </c>
      <c r="K3114">
        <v>19</v>
      </c>
      <c r="L3114">
        <v>61</v>
      </c>
      <c r="M3114">
        <v>194</v>
      </c>
      <c r="N3114">
        <v>71</v>
      </c>
      <c r="O3114" t="s">
        <v>2816</v>
      </c>
      <c r="P3114" s="16">
        <v>750000</v>
      </c>
      <c r="Q3114" s="17" t="str">
        <f>IF(AND(Table4[[#This Row],[Age]]&lt;=28,Table4[[#This Row],[Prefered foot]]="left",Table4[[#This Row],[Value]]&lt;10000000),"candidate","rejected")</f>
        <v>rejected</v>
      </c>
      <c r="R3114" s="17" t="str">
        <f>IF(OR(Table4[[#This Row],[Age]]&lt;=21,Table4[[#This Row],[Rating]]&gt;=85,Table4[[#This Row],[Height (cm)]]&gt;=187),"minimum","")</f>
        <v>minimum</v>
      </c>
    </row>
    <row r="3115" spans="10:18" x14ac:dyDescent="0.25">
      <c r="J3115" t="s">
        <v>2657</v>
      </c>
      <c r="K3115">
        <v>22</v>
      </c>
      <c r="L3115">
        <v>63</v>
      </c>
      <c r="M3115">
        <v>187</v>
      </c>
      <c r="N3115">
        <v>72</v>
      </c>
      <c r="O3115" t="s">
        <v>2816</v>
      </c>
      <c r="P3115" s="16">
        <v>925000</v>
      </c>
      <c r="Q3115" s="17" t="str">
        <f>IF(AND(Table4[[#This Row],[Age]]&lt;=28,Table4[[#This Row],[Prefered foot]]="left",Table4[[#This Row],[Value]]&lt;10000000),"candidate","rejected")</f>
        <v>rejected</v>
      </c>
      <c r="R3115" s="17" t="str">
        <f>IF(OR(Table4[[#This Row],[Age]]&lt;=21,Table4[[#This Row],[Rating]]&gt;=85,Table4[[#This Row],[Height (cm)]]&gt;=187),"minimum","")</f>
        <v>minimum</v>
      </c>
    </row>
    <row r="3116" spans="10:18" x14ac:dyDescent="0.25">
      <c r="J3116" t="s">
        <v>2658</v>
      </c>
      <c r="K3116">
        <v>20</v>
      </c>
      <c r="L3116">
        <v>63</v>
      </c>
      <c r="M3116">
        <v>175</v>
      </c>
      <c r="N3116">
        <v>70</v>
      </c>
      <c r="O3116" t="s">
        <v>2817</v>
      </c>
      <c r="P3116" s="16">
        <v>675000</v>
      </c>
      <c r="Q3116" s="17" t="str">
        <f>IF(AND(Table4[[#This Row],[Age]]&lt;=28,Table4[[#This Row],[Prefered foot]]="left",Table4[[#This Row],[Value]]&lt;10000000),"candidate","rejected")</f>
        <v>candidate</v>
      </c>
      <c r="R3116" s="17" t="str">
        <f>IF(OR(Table4[[#This Row],[Age]]&lt;=21,Table4[[#This Row],[Rating]]&gt;=85,Table4[[#This Row],[Height (cm)]]&gt;=187),"minimum","")</f>
        <v>minimum</v>
      </c>
    </row>
    <row r="3117" spans="10:18" x14ac:dyDescent="0.25">
      <c r="J3117" t="s">
        <v>2659</v>
      </c>
      <c r="K3117">
        <v>19</v>
      </c>
      <c r="L3117">
        <v>65</v>
      </c>
      <c r="M3117">
        <v>178</v>
      </c>
      <c r="N3117">
        <v>69</v>
      </c>
      <c r="O3117" t="s">
        <v>2816</v>
      </c>
      <c r="P3117" s="16">
        <v>1600000</v>
      </c>
      <c r="Q3117" s="17" t="str">
        <f>IF(AND(Table4[[#This Row],[Age]]&lt;=28,Table4[[#This Row],[Prefered foot]]="left",Table4[[#This Row],[Value]]&lt;10000000),"candidate","rejected")</f>
        <v>rejected</v>
      </c>
      <c r="R3117" s="17" t="str">
        <f>IF(OR(Table4[[#This Row],[Age]]&lt;=21,Table4[[#This Row],[Rating]]&gt;=85,Table4[[#This Row],[Height (cm)]]&gt;=187),"minimum","")</f>
        <v>minimum</v>
      </c>
    </row>
    <row r="3118" spans="10:18" x14ac:dyDescent="0.25">
      <c r="J3118" t="s">
        <v>2660</v>
      </c>
      <c r="K3118">
        <v>20</v>
      </c>
      <c r="L3118">
        <v>62</v>
      </c>
      <c r="M3118">
        <v>180</v>
      </c>
      <c r="N3118">
        <v>81</v>
      </c>
      <c r="O3118" t="s">
        <v>2817</v>
      </c>
      <c r="P3118" s="16">
        <v>825000</v>
      </c>
      <c r="Q3118" s="17" t="str">
        <f>IF(AND(Table4[[#This Row],[Age]]&lt;=28,Table4[[#This Row],[Prefered foot]]="left",Table4[[#This Row],[Value]]&lt;10000000),"candidate","rejected")</f>
        <v>candidate</v>
      </c>
      <c r="R3118" s="17" t="str">
        <f>IF(OR(Table4[[#This Row],[Age]]&lt;=21,Table4[[#This Row],[Rating]]&gt;=85,Table4[[#This Row],[Height (cm)]]&gt;=187),"minimum","")</f>
        <v>minimum</v>
      </c>
    </row>
    <row r="3119" spans="10:18" x14ac:dyDescent="0.25">
      <c r="J3119" t="s">
        <v>2661</v>
      </c>
      <c r="K3119">
        <v>19</v>
      </c>
      <c r="L3119">
        <v>70</v>
      </c>
      <c r="M3119">
        <v>190</v>
      </c>
      <c r="N3119">
        <v>85</v>
      </c>
      <c r="O3119" t="s">
        <v>2816</v>
      </c>
      <c r="P3119" s="16">
        <v>2900000</v>
      </c>
      <c r="Q3119" s="17" t="str">
        <f>IF(AND(Table4[[#This Row],[Age]]&lt;=28,Table4[[#This Row],[Prefered foot]]="left",Table4[[#This Row],[Value]]&lt;10000000),"candidate","rejected")</f>
        <v>rejected</v>
      </c>
      <c r="R3119" s="17" t="str">
        <f>IF(OR(Table4[[#This Row],[Age]]&lt;=21,Table4[[#This Row],[Rating]]&gt;=85,Table4[[#This Row],[Height (cm)]]&gt;=187),"minimum","")</f>
        <v>minimum</v>
      </c>
    </row>
    <row r="3120" spans="10:18" x14ac:dyDescent="0.25">
      <c r="J3120" t="s">
        <v>2662</v>
      </c>
      <c r="K3120">
        <v>17</v>
      </c>
      <c r="L3120">
        <v>54</v>
      </c>
      <c r="M3120">
        <v>189</v>
      </c>
      <c r="N3120">
        <v>88</v>
      </c>
      <c r="O3120" t="s">
        <v>2816</v>
      </c>
      <c r="P3120" s="16">
        <v>250000</v>
      </c>
      <c r="Q3120" s="17" t="str">
        <f>IF(AND(Table4[[#This Row],[Age]]&lt;=28,Table4[[#This Row],[Prefered foot]]="left",Table4[[#This Row],[Value]]&lt;10000000),"candidate","rejected")</f>
        <v>rejected</v>
      </c>
      <c r="R3120" s="17" t="str">
        <f>IF(OR(Table4[[#This Row],[Age]]&lt;=21,Table4[[#This Row],[Rating]]&gt;=85,Table4[[#This Row],[Height (cm)]]&gt;=187),"minimum","")</f>
        <v>minimum</v>
      </c>
    </row>
    <row r="3121" spans="10:18" x14ac:dyDescent="0.25">
      <c r="J3121" t="s">
        <v>2663</v>
      </c>
      <c r="K3121">
        <v>24</v>
      </c>
      <c r="L3121">
        <v>73</v>
      </c>
      <c r="M3121">
        <v>187</v>
      </c>
      <c r="N3121">
        <v>80</v>
      </c>
      <c r="O3121" t="s">
        <v>2816</v>
      </c>
      <c r="P3121" s="16">
        <v>4200000</v>
      </c>
      <c r="Q3121" s="17" t="str">
        <f>IF(AND(Table4[[#This Row],[Age]]&lt;=28,Table4[[#This Row],[Prefered foot]]="left",Table4[[#This Row],[Value]]&lt;10000000),"candidate","rejected")</f>
        <v>rejected</v>
      </c>
      <c r="R3121" s="17" t="str">
        <f>IF(OR(Table4[[#This Row],[Age]]&lt;=21,Table4[[#This Row],[Rating]]&gt;=85,Table4[[#This Row],[Height (cm)]]&gt;=187),"minimum","")</f>
        <v>minimum</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B1:Q3121"/>
  <sheetViews>
    <sheetView zoomScale="80" zoomScaleNormal="80" workbookViewId="0">
      <selection activeCell="T18" sqref="T18"/>
    </sheetView>
  </sheetViews>
  <sheetFormatPr baseColWidth="10" defaultColWidth="8.85546875" defaultRowHeight="15" x14ac:dyDescent="0.25"/>
  <cols>
    <col min="5" max="5" width="15.140625" customWidth="1"/>
    <col min="10" max="10" width="5.85546875" customWidth="1"/>
    <col min="11" max="11" width="28.42578125" bestFit="1" customWidth="1"/>
    <col min="12" max="12" width="6.85546875" bestFit="1" customWidth="1"/>
    <col min="13" max="13" width="8.85546875" bestFit="1" customWidth="1"/>
    <col min="14" max="14" width="13.42578125" bestFit="1" customWidth="1"/>
    <col min="15" max="15" width="13.7109375" bestFit="1" customWidth="1"/>
    <col min="16" max="16" width="14.42578125" bestFit="1" customWidth="1"/>
    <col min="17" max="17" width="12.85546875" customWidth="1"/>
  </cols>
  <sheetData>
    <row r="1" spans="11:17" x14ac:dyDescent="0.25">
      <c r="K1" t="s">
        <v>9</v>
      </c>
      <c r="L1" t="s">
        <v>10</v>
      </c>
      <c r="M1" t="s">
        <v>2818</v>
      </c>
      <c r="N1" t="s">
        <v>11</v>
      </c>
      <c r="O1" t="s">
        <v>12</v>
      </c>
      <c r="P1" t="s">
        <v>2815</v>
      </c>
      <c r="Q1" t="s">
        <v>2825</v>
      </c>
    </row>
    <row r="2" spans="11:17" x14ac:dyDescent="0.25">
      <c r="K2" t="s">
        <v>13</v>
      </c>
      <c r="L2">
        <v>34</v>
      </c>
      <c r="M2">
        <v>78</v>
      </c>
      <c r="N2">
        <v>182</v>
      </c>
      <c r="O2">
        <v>76</v>
      </c>
      <c r="P2" s="16">
        <v>4100000</v>
      </c>
      <c r="Q2" t="str">
        <f>IF(Table6[[#This Row],[Value]]&gt;=20000000,"out of budget",IF(Table6[[#This Row],[Value]]&gt;10000000,"negotiable",IF(Table6[[#This Row],[Value]]&lt;=10000000,"on the radar")))</f>
        <v>on the radar</v>
      </c>
    </row>
    <row r="3" spans="11:17" x14ac:dyDescent="0.25">
      <c r="K3" t="s">
        <v>14</v>
      </c>
      <c r="L3">
        <v>19</v>
      </c>
      <c r="M3">
        <v>65</v>
      </c>
      <c r="N3">
        <v>174</v>
      </c>
      <c r="O3">
        <v>65</v>
      </c>
      <c r="P3" s="16">
        <v>1800000</v>
      </c>
      <c r="Q3" t="str">
        <f>IF(Table6[[#This Row],[Value]]&gt;=20000000,"out of budget",IF(Table6[[#This Row],[Value]]&gt;10000000,"negotiable",IF(Table6[[#This Row],[Value]]&lt;=10000000,"on the radar")))</f>
        <v>on the radar</v>
      </c>
    </row>
    <row r="4" spans="11:17" x14ac:dyDescent="0.25">
      <c r="K4" t="s">
        <v>15</v>
      </c>
      <c r="L4">
        <v>23</v>
      </c>
      <c r="M4">
        <v>82</v>
      </c>
      <c r="N4">
        <v>170</v>
      </c>
      <c r="O4">
        <v>68</v>
      </c>
      <c r="P4" s="16">
        <v>43500000</v>
      </c>
      <c r="Q4" t="str">
        <f>IF(Table6[[#This Row],[Value]]&gt;=20000000,"out of budget",IF(Table6[[#This Row],[Value]]&gt;10000000,"negotiable",IF(Table6[[#This Row],[Value]]&lt;=10000000,"on the radar")))</f>
        <v>out of budget</v>
      </c>
    </row>
    <row r="5" spans="11:17" x14ac:dyDescent="0.25">
      <c r="K5" t="s">
        <v>16</v>
      </c>
      <c r="L5">
        <v>17</v>
      </c>
      <c r="M5">
        <v>62</v>
      </c>
      <c r="N5">
        <v>178</v>
      </c>
      <c r="O5">
        <v>72</v>
      </c>
      <c r="P5" s="16">
        <v>1000000</v>
      </c>
      <c r="Q5" t="str">
        <f>IF(Table6[[#This Row],[Value]]&gt;=20000000,"out of budget",IF(Table6[[#This Row],[Value]]&gt;10000000,"negotiable",IF(Table6[[#This Row],[Value]]&lt;=10000000,"on the radar")))</f>
        <v>on the radar</v>
      </c>
    </row>
    <row r="6" spans="11:17" x14ac:dyDescent="0.25">
      <c r="K6" t="s">
        <v>17</v>
      </c>
      <c r="L6">
        <v>18</v>
      </c>
      <c r="M6">
        <v>77</v>
      </c>
      <c r="N6">
        <v>175</v>
      </c>
      <c r="O6">
        <v>70</v>
      </c>
      <c r="P6" s="16">
        <v>22000000</v>
      </c>
      <c r="Q6" t="str">
        <f>IF(Table6[[#This Row],[Value]]&gt;=20000000,"out of budget",IF(Table6[[#This Row],[Value]]&gt;10000000,"negotiable",IF(Table6[[#This Row],[Value]]&lt;=10000000,"on the radar")))</f>
        <v>out of budget</v>
      </c>
    </row>
    <row r="7" spans="11:17" x14ac:dyDescent="0.25">
      <c r="K7" t="s">
        <v>18</v>
      </c>
      <c r="L7">
        <v>26</v>
      </c>
      <c r="M7">
        <v>74</v>
      </c>
      <c r="N7">
        <v>168</v>
      </c>
      <c r="O7">
        <v>69</v>
      </c>
      <c r="P7" s="16">
        <v>5000000</v>
      </c>
      <c r="Q7" t="str">
        <f>IF(Table6[[#This Row],[Value]]&gt;=20000000,"out of budget",IF(Table6[[#This Row],[Value]]&gt;10000000,"negotiable",IF(Table6[[#This Row],[Value]]&lt;=10000000,"on the radar")))</f>
        <v>on the radar</v>
      </c>
    </row>
    <row r="8" spans="11:17" x14ac:dyDescent="0.25">
      <c r="K8" t="s">
        <v>19</v>
      </c>
      <c r="L8">
        <v>18</v>
      </c>
      <c r="M8">
        <v>77</v>
      </c>
      <c r="N8">
        <v>179</v>
      </c>
      <c r="O8">
        <v>72</v>
      </c>
      <c r="P8" s="16">
        <v>22500000</v>
      </c>
      <c r="Q8" t="str">
        <f>IF(Table6[[#This Row],[Value]]&gt;=20000000,"out of budget",IF(Table6[[#This Row],[Value]]&gt;10000000,"negotiable",IF(Table6[[#This Row],[Value]]&lt;=10000000,"on the radar")))</f>
        <v>out of budget</v>
      </c>
    </row>
    <row r="9" spans="11:17" x14ac:dyDescent="0.25">
      <c r="K9" t="s">
        <v>20</v>
      </c>
      <c r="L9">
        <v>24</v>
      </c>
      <c r="M9">
        <v>82</v>
      </c>
      <c r="N9">
        <v>193</v>
      </c>
      <c r="O9">
        <v>82</v>
      </c>
      <c r="P9" s="16">
        <v>46000000</v>
      </c>
      <c r="Q9" t="str">
        <f>IF(Table6[[#This Row],[Value]]&gt;=20000000,"out of budget",IF(Table6[[#This Row],[Value]]&gt;10000000,"negotiable",IF(Table6[[#This Row],[Value]]&lt;=10000000,"on the radar")))</f>
        <v>out of budget</v>
      </c>
    </row>
    <row r="10" spans="11:17" x14ac:dyDescent="0.25">
      <c r="K10" t="s">
        <v>21</v>
      </c>
      <c r="L10">
        <v>20</v>
      </c>
      <c r="M10">
        <v>88</v>
      </c>
      <c r="N10">
        <v>186</v>
      </c>
      <c r="O10">
        <v>75</v>
      </c>
      <c r="P10" s="16">
        <v>128500000</v>
      </c>
      <c r="Q10" t="str">
        <f>IF(Table6[[#This Row],[Value]]&gt;=20000000,"out of budget",IF(Table6[[#This Row],[Value]]&gt;10000000,"negotiable",IF(Table6[[#This Row],[Value]]&lt;=10000000,"on the radar")))</f>
        <v>out of budget</v>
      </c>
    </row>
    <row r="11" spans="11:17" x14ac:dyDescent="0.25">
      <c r="K11" t="s">
        <v>22</v>
      </c>
      <c r="L11">
        <v>23</v>
      </c>
      <c r="M11">
        <v>74</v>
      </c>
      <c r="N11">
        <v>182</v>
      </c>
      <c r="O11">
        <v>70</v>
      </c>
      <c r="P11" s="16">
        <v>6000000</v>
      </c>
      <c r="Q11" t="str">
        <f>IF(Table6[[#This Row],[Value]]&gt;=20000000,"out of budget",IF(Table6[[#This Row],[Value]]&gt;10000000,"negotiable",IF(Table6[[#This Row],[Value]]&lt;=10000000,"on the radar")))</f>
        <v>on the radar</v>
      </c>
    </row>
    <row r="12" spans="11:17" x14ac:dyDescent="0.25">
      <c r="K12" t="s">
        <v>23</v>
      </c>
      <c r="L12">
        <v>23</v>
      </c>
      <c r="M12">
        <v>84</v>
      </c>
      <c r="N12">
        <v>192</v>
      </c>
      <c r="O12">
        <v>77</v>
      </c>
      <c r="P12" s="16">
        <v>52500000</v>
      </c>
      <c r="Q12" t="str">
        <f>IF(Table6[[#This Row],[Value]]&gt;=20000000,"out of budget",IF(Table6[[#This Row],[Value]]&gt;10000000,"negotiable",IF(Table6[[#This Row],[Value]]&lt;=10000000,"on the radar")))</f>
        <v>out of budget</v>
      </c>
    </row>
    <row r="13" spans="11:17" x14ac:dyDescent="0.25">
      <c r="K13" t="s">
        <v>24</v>
      </c>
      <c r="L13">
        <v>34</v>
      </c>
      <c r="M13">
        <v>82</v>
      </c>
      <c r="N13">
        <v>180</v>
      </c>
      <c r="O13">
        <v>71</v>
      </c>
      <c r="P13" s="16">
        <v>14500000</v>
      </c>
      <c r="Q13" t="str">
        <f>IF(Table6[[#This Row],[Value]]&gt;=20000000,"out of budget",IF(Table6[[#This Row],[Value]]&gt;10000000,"negotiable",IF(Table6[[#This Row],[Value]]&lt;=10000000,"on the radar")))</f>
        <v>negotiable</v>
      </c>
    </row>
    <row r="14" spans="11:17" x14ac:dyDescent="0.25">
      <c r="K14" t="s">
        <v>25</v>
      </c>
      <c r="L14">
        <v>21</v>
      </c>
      <c r="M14">
        <v>81</v>
      </c>
      <c r="N14">
        <v>189</v>
      </c>
      <c r="O14">
        <v>74</v>
      </c>
      <c r="P14" s="16">
        <v>39500000</v>
      </c>
      <c r="Q14" t="str">
        <f>IF(Table6[[#This Row],[Value]]&gt;=20000000,"out of budget",IF(Table6[[#This Row],[Value]]&gt;10000000,"negotiable",IF(Table6[[#This Row],[Value]]&lt;=10000000,"on the radar")))</f>
        <v>out of budget</v>
      </c>
    </row>
    <row r="15" spans="11:17" x14ac:dyDescent="0.25">
      <c r="K15" t="s">
        <v>26</v>
      </c>
      <c r="L15">
        <v>17</v>
      </c>
      <c r="M15">
        <v>66</v>
      </c>
      <c r="N15">
        <v>191</v>
      </c>
      <c r="O15">
        <v>75</v>
      </c>
      <c r="P15" s="16">
        <v>2100000</v>
      </c>
      <c r="Q15" t="str">
        <f>IF(Table6[[#This Row],[Value]]&gt;=20000000,"out of budget",IF(Table6[[#This Row],[Value]]&gt;10000000,"negotiable",IF(Table6[[#This Row],[Value]]&lt;=10000000,"on the radar")))</f>
        <v>on the radar</v>
      </c>
    </row>
    <row r="16" spans="11:17" x14ac:dyDescent="0.25">
      <c r="K16" t="s">
        <v>27</v>
      </c>
      <c r="L16">
        <v>21</v>
      </c>
      <c r="M16">
        <v>70</v>
      </c>
      <c r="N16">
        <v>180</v>
      </c>
      <c r="O16">
        <v>75</v>
      </c>
      <c r="P16" s="16">
        <v>3300000</v>
      </c>
      <c r="Q16" t="str">
        <f>IF(Table6[[#This Row],[Value]]&gt;=20000000,"out of budget",IF(Table6[[#This Row],[Value]]&gt;10000000,"negotiable",IF(Table6[[#This Row],[Value]]&lt;=10000000,"on the radar")))</f>
        <v>on the radar</v>
      </c>
    </row>
    <row r="17" spans="2:17" x14ac:dyDescent="0.25">
      <c r="K17" t="s">
        <v>28</v>
      </c>
      <c r="L17">
        <v>17</v>
      </c>
      <c r="M17">
        <v>81</v>
      </c>
      <c r="N17">
        <v>178</v>
      </c>
      <c r="O17">
        <v>68</v>
      </c>
      <c r="P17" s="16">
        <v>43500000</v>
      </c>
      <c r="Q17" t="str">
        <f>IF(Table6[[#This Row],[Value]]&gt;=20000000,"out of budget",IF(Table6[[#This Row],[Value]]&gt;10000000,"negotiable",IF(Table6[[#This Row],[Value]]&lt;=10000000,"on the radar")))</f>
        <v>out of budget</v>
      </c>
    </row>
    <row r="18" spans="2:17" ht="15" customHeight="1" x14ac:dyDescent="0.25">
      <c r="K18" t="s">
        <v>29</v>
      </c>
      <c r="L18">
        <v>22</v>
      </c>
      <c r="M18">
        <v>76</v>
      </c>
      <c r="N18">
        <v>182</v>
      </c>
      <c r="O18">
        <v>76</v>
      </c>
      <c r="P18" s="16">
        <v>11500000</v>
      </c>
      <c r="Q18" t="str">
        <f>IF(Table6[[#This Row],[Value]]&gt;=20000000,"out of budget",IF(Table6[[#This Row],[Value]]&gt;10000000,"negotiable",IF(Table6[[#This Row],[Value]]&lt;=10000000,"on the radar")))</f>
        <v>negotiable</v>
      </c>
    </row>
    <row r="19" spans="2:17" x14ac:dyDescent="0.25">
      <c r="K19" t="s">
        <v>30</v>
      </c>
      <c r="L19">
        <v>25</v>
      </c>
      <c r="M19">
        <v>83</v>
      </c>
      <c r="N19">
        <v>187</v>
      </c>
      <c r="O19">
        <v>90</v>
      </c>
      <c r="P19" s="16">
        <v>45000000</v>
      </c>
      <c r="Q19" t="str">
        <f>IF(Table6[[#This Row],[Value]]&gt;=20000000,"out of budget",IF(Table6[[#This Row],[Value]]&gt;10000000,"negotiable",IF(Table6[[#This Row],[Value]]&lt;=10000000,"on the radar")))</f>
        <v>out of budget</v>
      </c>
    </row>
    <row r="20" spans="2:17" x14ac:dyDescent="0.25">
      <c r="K20" t="s">
        <v>31</v>
      </c>
      <c r="L20">
        <v>17</v>
      </c>
      <c r="M20">
        <v>73</v>
      </c>
      <c r="N20">
        <v>182</v>
      </c>
      <c r="O20">
        <v>76</v>
      </c>
      <c r="P20" s="16">
        <v>6500000</v>
      </c>
      <c r="Q20" t="str">
        <f>IF(Table6[[#This Row],[Value]]&gt;=20000000,"out of budget",IF(Table6[[#This Row],[Value]]&gt;10000000,"negotiable",IF(Table6[[#This Row],[Value]]&lt;=10000000,"on the radar")))</f>
        <v>on the radar</v>
      </c>
    </row>
    <row r="21" spans="2:17" x14ac:dyDescent="0.25">
      <c r="K21" t="s">
        <v>32</v>
      </c>
      <c r="L21">
        <v>20</v>
      </c>
      <c r="M21">
        <v>78</v>
      </c>
      <c r="N21">
        <v>191</v>
      </c>
      <c r="O21">
        <v>79</v>
      </c>
      <c r="P21" s="16">
        <v>31000000</v>
      </c>
      <c r="Q21" t="str">
        <f>IF(Table6[[#This Row],[Value]]&gt;=20000000,"out of budget",IF(Table6[[#This Row],[Value]]&gt;10000000,"negotiable",IF(Table6[[#This Row],[Value]]&lt;=10000000,"on the radar")))</f>
        <v>out of budget</v>
      </c>
    </row>
    <row r="22" spans="2:17" x14ac:dyDescent="0.25">
      <c r="K22" t="s">
        <v>33</v>
      </c>
      <c r="L22">
        <v>20</v>
      </c>
      <c r="M22">
        <v>87</v>
      </c>
      <c r="N22">
        <v>177</v>
      </c>
      <c r="O22">
        <v>71</v>
      </c>
      <c r="P22" s="16">
        <v>118500000</v>
      </c>
      <c r="Q22" t="str">
        <f>IF(Table6[[#This Row],[Value]]&gt;=20000000,"out of budget",IF(Table6[[#This Row],[Value]]&gt;10000000,"negotiable",IF(Table6[[#This Row],[Value]]&lt;=10000000,"on the radar")))</f>
        <v>out of budget</v>
      </c>
    </row>
    <row r="23" spans="2:17" x14ac:dyDescent="0.25">
      <c r="K23" t="s">
        <v>34</v>
      </c>
      <c r="L23">
        <v>17</v>
      </c>
      <c r="M23">
        <v>72</v>
      </c>
      <c r="N23">
        <v>187</v>
      </c>
      <c r="O23">
        <v>70</v>
      </c>
      <c r="P23" s="16">
        <v>5500000</v>
      </c>
      <c r="Q23" t="str">
        <f>IF(Table6[[#This Row],[Value]]&gt;=20000000,"out of budget",IF(Table6[[#This Row],[Value]]&gt;10000000,"negotiable",IF(Table6[[#This Row],[Value]]&lt;=10000000,"on the radar")))</f>
        <v>on the radar</v>
      </c>
    </row>
    <row r="24" spans="2:17" x14ac:dyDescent="0.25">
      <c r="K24" t="s">
        <v>35</v>
      </c>
      <c r="L24">
        <v>18</v>
      </c>
      <c r="M24">
        <v>76</v>
      </c>
      <c r="N24">
        <v>172</v>
      </c>
      <c r="O24">
        <v>78</v>
      </c>
      <c r="P24" s="16">
        <v>17500000</v>
      </c>
      <c r="Q24" t="str">
        <f>IF(Table6[[#This Row],[Value]]&gt;=20000000,"out of budget",IF(Table6[[#This Row],[Value]]&gt;10000000,"negotiable",IF(Table6[[#This Row],[Value]]&lt;=10000000,"on the radar")))</f>
        <v>negotiable</v>
      </c>
    </row>
    <row r="25" spans="2:17" x14ac:dyDescent="0.25">
      <c r="K25" t="s">
        <v>36</v>
      </c>
      <c r="L25">
        <v>22</v>
      </c>
      <c r="M25">
        <v>89</v>
      </c>
      <c r="N25">
        <v>176</v>
      </c>
      <c r="O25">
        <v>73</v>
      </c>
      <c r="P25" s="16">
        <v>158500000</v>
      </c>
      <c r="Q25" t="str">
        <f>IF(Table6[[#This Row],[Value]]&gt;=20000000,"out of budget",IF(Table6[[#This Row],[Value]]&gt;10000000,"negotiable",IF(Table6[[#This Row],[Value]]&lt;=10000000,"on the radar")))</f>
        <v>out of budget</v>
      </c>
    </row>
    <row r="26" spans="2:17" x14ac:dyDescent="0.25">
      <c r="K26" t="s">
        <v>37</v>
      </c>
      <c r="L26">
        <v>22</v>
      </c>
      <c r="M26">
        <v>78</v>
      </c>
      <c r="N26">
        <v>193</v>
      </c>
      <c r="O26">
        <v>89</v>
      </c>
      <c r="P26" s="16">
        <v>32000000</v>
      </c>
      <c r="Q26" t="str">
        <f>IF(Table6[[#This Row],[Value]]&gt;=20000000,"out of budget",IF(Table6[[#This Row],[Value]]&gt;10000000,"negotiable",IF(Table6[[#This Row],[Value]]&lt;=10000000,"on the radar")))</f>
        <v>out of budget</v>
      </c>
    </row>
    <row r="27" spans="2:17" x14ac:dyDescent="0.25">
      <c r="K27" t="s">
        <v>38</v>
      </c>
      <c r="L27">
        <v>22</v>
      </c>
      <c r="M27">
        <v>81</v>
      </c>
      <c r="N27">
        <v>173</v>
      </c>
      <c r="O27">
        <v>64</v>
      </c>
      <c r="P27" s="16">
        <v>52500000</v>
      </c>
      <c r="Q27" t="str">
        <f>IF(Table6[[#This Row],[Value]]&gt;=20000000,"out of budget",IF(Table6[[#This Row],[Value]]&gt;10000000,"negotiable",IF(Table6[[#This Row],[Value]]&lt;=10000000,"on the radar")))</f>
        <v>out of budget</v>
      </c>
    </row>
    <row r="28" spans="2:17" ht="15.75" thickBot="1" x14ac:dyDescent="0.3">
      <c r="K28" t="s">
        <v>39</v>
      </c>
      <c r="L28">
        <v>18</v>
      </c>
      <c r="M28">
        <v>75</v>
      </c>
      <c r="N28">
        <v>183</v>
      </c>
      <c r="O28">
        <v>77</v>
      </c>
      <c r="P28" s="16">
        <v>13000000</v>
      </c>
      <c r="Q28" t="str">
        <f>IF(Table6[[#This Row],[Value]]&gt;=20000000,"out of budget",IF(Table6[[#This Row],[Value]]&gt;10000000,"negotiable",IF(Table6[[#This Row],[Value]]&lt;=10000000,"on the radar")))</f>
        <v>negotiable</v>
      </c>
    </row>
    <row r="29" spans="2:17" ht="15.75" thickBot="1" x14ac:dyDescent="0.3">
      <c r="B29" s="20" t="s">
        <v>2822</v>
      </c>
      <c r="C29" s="21"/>
      <c r="D29" s="22"/>
      <c r="E29" s="15">
        <f>AVERAGE(P:P)</f>
        <v>11405307.692307692</v>
      </c>
      <c r="K29" t="s">
        <v>40</v>
      </c>
      <c r="L29">
        <v>18</v>
      </c>
      <c r="M29">
        <v>72</v>
      </c>
      <c r="N29">
        <v>184</v>
      </c>
      <c r="O29">
        <v>80</v>
      </c>
      <c r="P29" s="16">
        <v>5000000</v>
      </c>
      <c r="Q29" t="str">
        <f>IF(Table6[[#This Row],[Value]]&gt;=20000000,"out of budget",IF(Table6[[#This Row],[Value]]&gt;10000000,"negotiable",IF(Table6[[#This Row],[Value]]&lt;=10000000,"on the radar")))</f>
        <v>on the radar</v>
      </c>
    </row>
    <row r="30" spans="2:17" ht="15.75" thickBot="1" x14ac:dyDescent="0.3">
      <c r="K30" t="s">
        <v>41</v>
      </c>
      <c r="L30">
        <v>21</v>
      </c>
      <c r="M30">
        <v>80</v>
      </c>
      <c r="N30">
        <v>180</v>
      </c>
      <c r="O30">
        <v>77</v>
      </c>
      <c r="P30" s="16">
        <v>43000000</v>
      </c>
      <c r="Q30" t="str">
        <f>IF(Table6[[#This Row],[Value]]&gt;=20000000,"out of budget",IF(Table6[[#This Row],[Value]]&gt;10000000,"negotiable",IF(Table6[[#This Row],[Value]]&lt;=10000000,"on the radar")))</f>
        <v>out of budget</v>
      </c>
    </row>
    <row r="31" spans="2:17" ht="15.75" thickBot="1" x14ac:dyDescent="0.3">
      <c r="B31" s="20" t="s">
        <v>2824</v>
      </c>
      <c r="C31" s="21"/>
      <c r="D31" s="22"/>
      <c r="E31" s="15">
        <f>MAX(P:P)</f>
        <v>185000000</v>
      </c>
      <c r="K31" t="s">
        <v>42</v>
      </c>
      <c r="L31">
        <v>27</v>
      </c>
      <c r="M31">
        <v>83</v>
      </c>
      <c r="N31">
        <v>187</v>
      </c>
      <c r="O31">
        <v>82</v>
      </c>
      <c r="P31" s="16">
        <v>33000000</v>
      </c>
      <c r="Q31" t="str">
        <f>IF(Table6[[#This Row],[Value]]&gt;=20000000,"out of budget",IF(Table6[[#This Row],[Value]]&gt;10000000,"negotiable",IF(Table6[[#This Row],[Value]]&lt;=10000000,"on the radar")))</f>
        <v>out of budget</v>
      </c>
    </row>
    <row r="32" spans="2:17" ht="15.75" thickBot="1" x14ac:dyDescent="0.3">
      <c r="K32" t="s">
        <v>43</v>
      </c>
      <c r="L32">
        <v>18</v>
      </c>
      <c r="M32">
        <v>78</v>
      </c>
      <c r="N32">
        <v>174</v>
      </c>
      <c r="O32">
        <v>66</v>
      </c>
      <c r="P32" s="16">
        <v>22000000</v>
      </c>
      <c r="Q32" t="str">
        <f>IF(Table6[[#This Row],[Value]]&gt;=20000000,"out of budget",IF(Table6[[#This Row],[Value]]&gt;10000000,"negotiable",IF(Table6[[#This Row],[Value]]&lt;=10000000,"on the radar")))</f>
        <v>out of budget</v>
      </c>
    </row>
    <row r="33" spans="2:17" ht="15.75" thickBot="1" x14ac:dyDescent="0.3">
      <c r="B33" s="20" t="s">
        <v>2823</v>
      </c>
      <c r="C33" s="21"/>
      <c r="D33" s="22"/>
      <c r="E33" s="15">
        <f>MIN(M:M)</f>
        <v>47</v>
      </c>
      <c r="K33" t="s">
        <v>44</v>
      </c>
      <c r="L33">
        <v>36</v>
      </c>
      <c r="M33">
        <v>90</v>
      </c>
      <c r="N33">
        <v>169</v>
      </c>
      <c r="O33">
        <v>67</v>
      </c>
      <c r="P33" s="16">
        <v>41000000</v>
      </c>
      <c r="Q33" t="str">
        <f>IF(Table6[[#This Row],[Value]]&gt;=20000000,"out of budget",IF(Table6[[#This Row],[Value]]&gt;10000000,"negotiable",IF(Table6[[#This Row],[Value]]&lt;=10000000,"on the radar")))</f>
        <v>out of budget</v>
      </c>
    </row>
    <row r="34" spans="2:17" x14ac:dyDescent="0.25">
      <c r="K34" t="s">
        <v>45</v>
      </c>
      <c r="L34">
        <v>38</v>
      </c>
      <c r="M34">
        <v>86</v>
      </c>
      <c r="N34">
        <v>187</v>
      </c>
      <c r="O34">
        <v>85</v>
      </c>
      <c r="P34" s="16">
        <v>23000000</v>
      </c>
      <c r="Q34" t="str">
        <f>IF(Table6[[#This Row],[Value]]&gt;=20000000,"out of budget",IF(Table6[[#This Row],[Value]]&gt;10000000,"negotiable",IF(Table6[[#This Row],[Value]]&lt;=10000000,"on the radar")))</f>
        <v>out of budget</v>
      </c>
    </row>
    <row r="35" spans="2:17" x14ac:dyDescent="0.25">
      <c r="K35" t="s">
        <v>46</v>
      </c>
      <c r="L35">
        <v>19</v>
      </c>
      <c r="M35">
        <v>77</v>
      </c>
      <c r="N35">
        <v>172</v>
      </c>
      <c r="O35">
        <v>67</v>
      </c>
      <c r="P35" s="16">
        <v>23000000</v>
      </c>
      <c r="Q35" t="str">
        <f>IF(Table6[[#This Row],[Value]]&gt;=20000000,"out of budget",IF(Table6[[#This Row],[Value]]&gt;10000000,"negotiable",IF(Table6[[#This Row],[Value]]&lt;=10000000,"on the radar")))</f>
        <v>out of budget</v>
      </c>
    </row>
    <row r="36" spans="2:17" x14ac:dyDescent="0.25">
      <c r="K36" t="s">
        <v>47</v>
      </c>
      <c r="L36">
        <v>17</v>
      </c>
      <c r="M36">
        <v>65</v>
      </c>
      <c r="N36">
        <v>185</v>
      </c>
      <c r="O36">
        <v>77</v>
      </c>
      <c r="P36" s="16">
        <v>2300000</v>
      </c>
      <c r="Q36" t="str">
        <f>IF(Table6[[#This Row],[Value]]&gt;=20000000,"out of budget",IF(Table6[[#This Row],[Value]]&gt;10000000,"negotiable",IF(Table6[[#This Row],[Value]]&lt;=10000000,"on the radar")))</f>
        <v>on the radar</v>
      </c>
    </row>
    <row r="37" spans="2:17" x14ac:dyDescent="0.25">
      <c r="K37" t="s">
        <v>48</v>
      </c>
      <c r="L37">
        <v>24</v>
      </c>
      <c r="M37">
        <v>87</v>
      </c>
      <c r="N37">
        <v>185</v>
      </c>
      <c r="O37">
        <v>80</v>
      </c>
      <c r="P37" s="16">
        <v>88500000</v>
      </c>
      <c r="Q37" t="str">
        <f>IF(Table6[[#This Row],[Value]]&gt;=20000000,"out of budget",IF(Table6[[#This Row],[Value]]&gt;10000000,"negotiable",IF(Table6[[#This Row],[Value]]&lt;=10000000,"on the radar")))</f>
        <v>out of budget</v>
      </c>
    </row>
    <row r="38" spans="2:17" x14ac:dyDescent="0.25">
      <c r="K38" t="s">
        <v>49</v>
      </c>
      <c r="L38">
        <v>20</v>
      </c>
      <c r="M38">
        <v>83</v>
      </c>
      <c r="N38">
        <v>182</v>
      </c>
      <c r="O38">
        <v>68</v>
      </c>
      <c r="P38" s="16">
        <v>71500000</v>
      </c>
      <c r="Q38" t="str">
        <f>IF(Table6[[#This Row],[Value]]&gt;=20000000,"out of budget",IF(Table6[[#This Row],[Value]]&gt;10000000,"negotiable",IF(Table6[[#This Row],[Value]]&lt;=10000000,"on the radar")))</f>
        <v>out of budget</v>
      </c>
    </row>
    <row r="39" spans="2:17" x14ac:dyDescent="0.25">
      <c r="K39" t="s">
        <v>50</v>
      </c>
      <c r="L39">
        <v>23</v>
      </c>
      <c r="M39">
        <v>81</v>
      </c>
      <c r="N39">
        <v>180</v>
      </c>
      <c r="O39">
        <v>76</v>
      </c>
      <c r="P39" s="16">
        <v>37000000</v>
      </c>
      <c r="Q39" t="str">
        <f>IF(Table6[[#This Row],[Value]]&gt;=20000000,"out of budget",IF(Table6[[#This Row],[Value]]&gt;10000000,"negotiable",IF(Table6[[#This Row],[Value]]&lt;=10000000,"on the radar")))</f>
        <v>out of budget</v>
      </c>
    </row>
    <row r="40" spans="2:17" x14ac:dyDescent="0.25">
      <c r="K40" t="s">
        <v>51</v>
      </c>
      <c r="L40">
        <v>21</v>
      </c>
      <c r="M40">
        <v>76</v>
      </c>
      <c r="N40">
        <v>182</v>
      </c>
      <c r="O40">
        <v>77</v>
      </c>
      <c r="P40" s="16">
        <v>17000000</v>
      </c>
      <c r="Q40" t="str">
        <f>IF(Table6[[#This Row],[Value]]&gt;=20000000,"out of budget",IF(Table6[[#This Row],[Value]]&gt;10000000,"negotiable",IF(Table6[[#This Row],[Value]]&lt;=10000000,"on the radar")))</f>
        <v>negotiable</v>
      </c>
    </row>
    <row r="41" spans="2:17" x14ac:dyDescent="0.25">
      <c r="K41" t="s">
        <v>52</v>
      </c>
      <c r="L41">
        <v>27</v>
      </c>
      <c r="M41">
        <v>84</v>
      </c>
      <c r="N41">
        <v>190</v>
      </c>
      <c r="O41">
        <v>85</v>
      </c>
      <c r="P41" s="16">
        <v>43000000</v>
      </c>
      <c r="Q41" t="str">
        <f>IF(Table6[[#This Row],[Value]]&gt;=20000000,"out of budget",IF(Table6[[#This Row],[Value]]&gt;10000000,"negotiable",IF(Table6[[#This Row],[Value]]&lt;=10000000,"on the radar")))</f>
        <v>out of budget</v>
      </c>
    </row>
    <row r="42" spans="2:17" x14ac:dyDescent="0.25">
      <c r="K42" t="s">
        <v>53</v>
      </c>
      <c r="L42">
        <v>21</v>
      </c>
      <c r="M42">
        <v>80</v>
      </c>
      <c r="N42">
        <v>184</v>
      </c>
      <c r="O42">
        <v>73</v>
      </c>
      <c r="P42" s="16">
        <v>47500000</v>
      </c>
      <c r="Q42" t="str">
        <f>IF(Table6[[#This Row],[Value]]&gt;=20000000,"out of budget",IF(Table6[[#This Row],[Value]]&gt;10000000,"negotiable",IF(Table6[[#This Row],[Value]]&lt;=10000000,"on the radar")))</f>
        <v>out of budget</v>
      </c>
    </row>
    <row r="43" spans="2:17" x14ac:dyDescent="0.25">
      <c r="K43" t="s">
        <v>54</v>
      </c>
      <c r="L43">
        <v>20</v>
      </c>
      <c r="M43">
        <v>78</v>
      </c>
      <c r="N43">
        <v>179</v>
      </c>
      <c r="O43">
        <v>70</v>
      </c>
      <c r="P43" s="16">
        <v>31000000</v>
      </c>
      <c r="Q43" t="str">
        <f>IF(Table6[[#This Row],[Value]]&gt;=20000000,"out of budget",IF(Table6[[#This Row],[Value]]&gt;10000000,"negotiable",IF(Table6[[#This Row],[Value]]&lt;=10000000,"on the radar")))</f>
        <v>out of budget</v>
      </c>
    </row>
    <row r="44" spans="2:17" x14ac:dyDescent="0.25">
      <c r="K44" t="s">
        <v>55</v>
      </c>
      <c r="L44">
        <v>26</v>
      </c>
      <c r="M44">
        <v>84</v>
      </c>
      <c r="N44">
        <v>190</v>
      </c>
      <c r="O44">
        <v>86</v>
      </c>
      <c r="P44" s="16">
        <v>46000000</v>
      </c>
      <c r="Q44" t="str">
        <f>IF(Table6[[#This Row],[Value]]&gt;=20000000,"out of budget",IF(Table6[[#This Row],[Value]]&gt;10000000,"negotiable",IF(Table6[[#This Row],[Value]]&lt;=10000000,"on the radar")))</f>
        <v>out of budget</v>
      </c>
    </row>
    <row r="45" spans="2:17" x14ac:dyDescent="0.25">
      <c r="K45" t="s">
        <v>56</v>
      </c>
      <c r="L45">
        <v>22</v>
      </c>
      <c r="M45">
        <v>77</v>
      </c>
      <c r="N45">
        <v>175</v>
      </c>
      <c r="O45">
        <v>61</v>
      </c>
      <c r="P45" s="16">
        <v>21500000</v>
      </c>
      <c r="Q45" t="str">
        <f>IF(Table6[[#This Row],[Value]]&gt;=20000000,"out of budget",IF(Table6[[#This Row],[Value]]&gt;10000000,"negotiable",IF(Table6[[#This Row],[Value]]&lt;=10000000,"on the radar")))</f>
        <v>out of budget</v>
      </c>
    </row>
    <row r="46" spans="2:17" x14ac:dyDescent="0.25">
      <c r="K46" t="s">
        <v>57</v>
      </c>
      <c r="L46">
        <v>22</v>
      </c>
      <c r="M46">
        <v>86</v>
      </c>
      <c r="N46">
        <v>183</v>
      </c>
      <c r="O46">
        <v>70</v>
      </c>
      <c r="P46" s="16">
        <v>109000000</v>
      </c>
      <c r="Q46" t="str">
        <f>IF(Table6[[#This Row],[Value]]&gt;=20000000,"out of budget",IF(Table6[[#This Row],[Value]]&gt;10000000,"negotiable",IF(Table6[[#This Row],[Value]]&lt;=10000000,"on the radar")))</f>
        <v>out of budget</v>
      </c>
    </row>
    <row r="47" spans="2:17" x14ac:dyDescent="0.25">
      <c r="K47" t="s">
        <v>58</v>
      </c>
      <c r="L47">
        <v>22</v>
      </c>
      <c r="M47">
        <v>82</v>
      </c>
      <c r="N47">
        <v>190</v>
      </c>
      <c r="O47">
        <v>91</v>
      </c>
      <c r="P47" s="16">
        <v>40000000</v>
      </c>
      <c r="Q47" t="str">
        <f>IF(Table6[[#This Row],[Value]]&gt;=20000000,"out of budget",IF(Table6[[#This Row],[Value]]&gt;10000000,"negotiable",IF(Table6[[#This Row],[Value]]&lt;=10000000,"on the radar")))</f>
        <v>out of budget</v>
      </c>
    </row>
    <row r="48" spans="2:17" x14ac:dyDescent="0.25">
      <c r="K48" t="s">
        <v>59</v>
      </c>
      <c r="L48">
        <v>20</v>
      </c>
      <c r="M48">
        <v>80</v>
      </c>
      <c r="N48">
        <v>182</v>
      </c>
      <c r="O48">
        <v>72</v>
      </c>
      <c r="P48" s="16">
        <v>30500000</v>
      </c>
      <c r="Q48" t="str">
        <f>IF(Table6[[#This Row],[Value]]&gt;=20000000,"out of budget",IF(Table6[[#This Row],[Value]]&gt;10000000,"negotiable",IF(Table6[[#This Row],[Value]]&lt;=10000000,"on the radar")))</f>
        <v>out of budget</v>
      </c>
    </row>
    <row r="49" spans="11:17" x14ac:dyDescent="0.25">
      <c r="K49" t="s">
        <v>60</v>
      </c>
      <c r="L49">
        <v>19</v>
      </c>
      <c r="M49">
        <v>76</v>
      </c>
      <c r="N49">
        <v>180</v>
      </c>
      <c r="O49">
        <v>72</v>
      </c>
      <c r="P49" s="16">
        <v>16000000</v>
      </c>
      <c r="Q49" t="str">
        <f>IF(Table6[[#This Row],[Value]]&gt;=20000000,"out of budget",IF(Table6[[#This Row],[Value]]&gt;10000000,"negotiable",IF(Table6[[#This Row],[Value]]&lt;=10000000,"on the radar")))</f>
        <v>negotiable</v>
      </c>
    </row>
    <row r="50" spans="11:17" x14ac:dyDescent="0.25">
      <c r="K50" t="s">
        <v>61</v>
      </c>
      <c r="L50">
        <v>18</v>
      </c>
      <c r="M50">
        <v>75</v>
      </c>
      <c r="N50">
        <v>169</v>
      </c>
      <c r="O50">
        <v>70</v>
      </c>
      <c r="P50" s="16">
        <v>11500000</v>
      </c>
      <c r="Q50" t="str">
        <f>IF(Table6[[#This Row],[Value]]&gt;=20000000,"out of budget",IF(Table6[[#This Row],[Value]]&gt;10000000,"negotiable",IF(Table6[[#This Row],[Value]]&lt;=10000000,"on the radar")))</f>
        <v>negotiable</v>
      </c>
    </row>
    <row r="51" spans="11:17" x14ac:dyDescent="0.25">
      <c r="K51" t="s">
        <v>62</v>
      </c>
      <c r="L51">
        <v>22</v>
      </c>
      <c r="M51">
        <v>91</v>
      </c>
      <c r="N51">
        <v>195</v>
      </c>
      <c r="O51">
        <v>94</v>
      </c>
      <c r="P51" s="16">
        <v>185000000</v>
      </c>
      <c r="Q51" t="str">
        <f>IF(Table6[[#This Row],[Value]]&gt;=20000000,"out of budget",IF(Table6[[#This Row],[Value]]&gt;10000000,"negotiable",IF(Table6[[#This Row],[Value]]&lt;=10000000,"on the radar")))</f>
        <v>out of budget</v>
      </c>
    </row>
    <row r="52" spans="11:17" x14ac:dyDescent="0.25">
      <c r="K52" t="s">
        <v>63</v>
      </c>
      <c r="L52">
        <v>21</v>
      </c>
      <c r="M52">
        <v>78</v>
      </c>
      <c r="N52">
        <v>181</v>
      </c>
      <c r="O52">
        <v>70</v>
      </c>
      <c r="P52" s="16">
        <v>28500000</v>
      </c>
      <c r="Q52" t="str">
        <f>IF(Table6[[#This Row],[Value]]&gt;=20000000,"out of budget",IF(Table6[[#This Row],[Value]]&gt;10000000,"negotiable",IF(Table6[[#This Row],[Value]]&lt;=10000000,"on the radar")))</f>
        <v>out of budget</v>
      </c>
    </row>
    <row r="53" spans="11:17" x14ac:dyDescent="0.25">
      <c r="K53" t="s">
        <v>64</v>
      </c>
      <c r="L53">
        <v>17</v>
      </c>
      <c r="M53">
        <v>70</v>
      </c>
      <c r="N53">
        <v>173</v>
      </c>
      <c r="O53">
        <v>67</v>
      </c>
      <c r="P53" s="16">
        <v>3600000</v>
      </c>
      <c r="Q53" t="str">
        <f>IF(Table6[[#This Row],[Value]]&gt;=20000000,"out of budget",IF(Table6[[#This Row],[Value]]&gt;10000000,"negotiable",IF(Table6[[#This Row],[Value]]&lt;=10000000,"on the radar")))</f>
        <v>on the radar</v>
      </c>
    </row>
    <row r="54" spans="11:17" x14ac:dyDescent="0.25">
      <c r="K54" t="s">
        <v>65</v>
      </c>
      <c r="L54">
        <v>18</v>
      </c>
      <c r="M54">
        <v>72</v>
      </c>
      <c r="N54">
        <v>183</v>
      </c>
      <c r="O54">
        <v>74</v>
      </c>
      <c r="P54" s="16">
        <v>5000000</v>
      </c>
      <c r="Q54" t="str">
        <f>IF(Table6[[#This Row],[Value]]&gt;=20000000,"out of budget",IF(Table6[[#This Row],[Value]]&gt;10000000,"negotiable",IF(Table6[[#This Row],[Value]]&lt;=10000000,"on the radar")))</f>
        <v>on the radar</v>
      </c>
    </row>
    <row r="55" spans="11:17" x14ac:dyDescent="0.25">
      <c r="K55" t="s">
        <v>66</v>
      </c>
      <c r="L55">
        <v>24</v>
      </c>
      <c r="M55">
        <v>91</v>
      </c>
      <c r="N55">
        <v>182</v>
      </c>
      <c r="O55">
        <v>75</v>
      </c>
      <c r="P55" s="16">
        <v>181500000</v>
      </c>
      <c r="Q55" t="str">
        <f>IF(Table6[[#This Row],[Value]]&gt;=20000000,"out of budget",IF(Table6[[#This Row],[Value]]&gt;10000000,"negotiable",IF(Table6[[#This Row],[Value]]&lt;=10000000,"on the radar")))</f>
        <v>out of budget</v>
      </c>
    </row>
    <row r="56" spans="11:17" x14ac:dyDescent="0.25">
      <c r="K56" t="s">
        <v>67</v>
      </c>
      <c r="L56">
        <v>19</v>
      </c>
      <c r="M56">
        <v>79</v>
      </c>
      <c r="N56">
        <v>187</v>
      </c>
      <c r="O56">
        <v>82</v>
      </c>
      <c r="P56" s="16">
        <v>35500000</v>
      </c>
      <c r="Q56" t="str">
        <f>IF(Table6[[#This Row],[Value]]&gt;=20000000,"out of budget",IF(Table6[[#This Row],[Value]]&gt;10000000,"negotiable",IF(Table6[[#This Row],[Value]]&lt;=10000000,"on the radar")))</f>
        <v>out of budget</v>
      </c>
    </row>
    <row r="57" spans="11:17" x14ac:dyDescent="0.25">
      <c r="K57" t="s">
        <v>68</v>
      </c>
      <c r="L57">
        <v>23</v>
      </c>
      <c r="M57">
        <v>83</v>
      </c>
      <c r="N57">
        <v>170</v>
      </c>
      <c r="O57">
        <v>71</v>
      </c>
      <c r="P57" s="16">
        <v>52500000</v>
      </c>
      <c r="Q57" t="str">
        <f>IF(Table6[[#This Row],[Value]]&gt;=20000000,"out of budget",IF(Table6[[#This Row],[Value]]&gt;10000000,"negotiable",IF(Table6[[#This Row],[Value]]&lt;=10000000,"on the radar")))</f>
        <v>out of budget</v>
      </c>
    </row>
    <row r="58" spans="11:17" x14ac:dyDescent="0.25">
      <c r="K58" t="s">
        <v>69</v>
      </c>
      <c r="L58">
        <v>25</v>
      </c>
      <c r="M58">
        <v>73</v>
      </c>
      <c r="N58">
        <v>185</v>
      </c>
      <c r="O58">
        <v>75</v>
      </c>
      <c r="P58" s="16">
        <v>3800000</v>
      </c>
      <c r="Q58" t="str">
        <f>IF(Table6[[#This Row],[Value]]&gt;=20000000,"out of budget",IF(Table6[[#This Row],[Value]]&gt;10000000,"negotiable",IF(Table6[[#This Row],[Value]]&lt;=10000000,"on the radar")))</f>
        <v>on the radar</v>
      </c>
    </row>
    <row r="59" spans="11:17" x14ac:dyDescent="0.25">
      <c r="K59" t="s">
        <v>70</v>
      </c>
      <c r="L59">
        <v>16</v>
      </c>
      <c r="M59">
        <v>64</v>
      </c>
      <c r="N59">
        <v>182</v>
      </c>
      <c r="O59">
        <v>75</v>
      </c>
      <c r="P59" s="16">
        <v>1400000</v>
      </c>
      <c r="Q59" t="str">
        <f>IF(Table6[[#This Row],[Value]]&gt;=20000000,"out of budget",IF(Table6[[#This Row],[Value]]&gt;10000000,"negotiable",IF(Table6[[#This Row],[Value]]&lt;=10000000,"on the radar")))</f>
        <v>on the radar</v>
      </c>
    </row>
    <row r="60" spans="11:17" x14ac:dyDescent="0.25">
      <c r="K60" t="s">
        <v>71</v>
      </c>
      <c r="L60">
        <v>22</v>
      </c>
      <c r="M60">
        <v>77</v>
      </c>
      <c r="N60">
        <v>180</v>
      </c>
      <c r="O60">
        <v>70</v>
      </c>
      <c r="P60" s="16">
        <v>16000000</v>
      </c>
      <c r="Q60" t="str">
        <f>IF(Table6[[#This Row],[Value]]&gt;=20000000,"out of budget",IF(Table6[[#This Row],[Value]]&gt;10000000,"negotiable",IF(Table6[[#This Row],[Value]]&lt;=10000000,"on the radar")))</f>
        <v>negotiable</v>
      </c>
    </row>
    <row r="61" spans="11:17" x14ac:dyDescent="0.25">
      <c r="K61" t="s">
        <v>72</v>
      </c>
      <c r="L61">
        <v>19</v>
      </c>
      <c r="M61">
        <v>73</v>
      </c>
      <c r="N61">
        <v>181</v>
      </c>
      <c r="O61">
        <v>76</v>
      </c>
      <c r="P61" s="16">
        <v>7000000</v>
      </c>
      <c r="Q61" t="str">
        <f>IF(Table6[[#This Row],[Value]]&gt;=20000000,"out of budget",IF(Table6[[#This Row],[Value]]&gt;10000000,"negotiable",IF(Table6[[#This Row],[Value]]&lt;=10000000,"on the radar")))</f>
        <v>on the radar</v>
      </c>
    </row>
    <row r="62" spans="11:17" x14ac:dyDescent="0.25">
      <c r="K62" t="s">
        <v>13</v>
      </c>
      <c r="L62">
        <v>34</v>
      </c>
      <c r="M62">
        <v>78</v>
      </c>
      <c r="N62">
        <v>182</v>
      </c>
      <c r="O62">
        <v>76</v>
      </c>
      <c r="P62" s="16">
        <v>4099999.9999999995</v>
      </c>
      <c r="Q62" t="str">
        <f>IF(Table6[[#This Row],[Value]]&gt;=20000000,"out of budget",IF(Table6[[#This Row],[Value]]&gt;10000000,"negotiable",IF(Table6[[#This Row],[Value]]&lt;=10000000,"on the radar")))</f>
        <v>on the radar</v>
      </c>
    </row>
    <row r="63" spans="11:17" x14ac:dyDescent="0.25">
      <c r="K63" t="s">
        <v>14</v>
      </c>
      <c r="L63">
        <v>19</v>
      </c>
      <c r="M63">
        <v>65</v>
      </c>
      <c r="N63">
        <v>174</v>
      </c>
      <c r="O63">
        <v>65</v>
      </c>
      <c r="P63" s="16">
        <v>1800000</v>
      </c>
      <c r="Q63" t="str">
        <f>IF(Table6[[#This Row],[Value]]&gt;=20000000,"out of budget",IF(Table6[[#This Row],[Value]]&gt;10000000,"negotiable",IF(Table6[[#This Row],[Value]]&lt;=10000000,"on the radar")))</f>
        <v>on the radar</v>
      </c>
    </row>
    <row r="64" spans="11:17" x14ac:dyDescent="0.25">
      <c r="K64" t="s">
        <v>15</v>
      </c>
      <c r="L64">
        <v>23</v>
      </c>
      <c r="M64">
        <v>82</v>
      </c>
      <c r="N64">
        <v>170</v>
      </c>
      <c r="O64">
        <v>68</v>
      </c>
      <c r="P64" s="16">
        <v>43500000</v>
      </c>
      <c r="Q64" t="str">
        <f>IF(Table6[[#This Row],[Value]]&gt;=20000000,"out of budget",IF(Table6[[#This Row],[Value]]&gt;10000000,"negotiable",IF(Table6[[#This Row],[Value]]&lt;=10000000,"on the radar")))</f>
        <v>out of budget</v>
      </c>
    </row>
    <row r="65" spans="11:17" x14ac:dyDescent="0.25">
      <c r="K65" t="s">
        <v>16</v>
      </c>
      <c r="L65">
        <v>17</v>
      </c>
      <c r="M65">
        <v>62</v>
      </c>
      <c r="N65">
        <v>178</v>
      </c>
      <c r="O65">
        <v>72</v>
      </c>
      <c r="P65" s="16">
        <v>1000000</v>
      </c>
      <c r="Q65" t="str">
        <f>IF(Table6[[#This Row],[Value]]&gt;=20000000,"out of budget",IF(Table6[[#This Row],[Value]]&gt;10000000,"negotiable",IF(Table6[[#This Row],[Value]]&lt;=10000000,"on the radar")))</f>
        <v>on the radar</v>
      </c>
    </row>
    <row r="66" spans="11:17" x14ac:dyDescent="0.25">
      <c r="K66" t="s">
        <v>17</v>
      </c>
      <c r="L66">
        <v>18</v>
      </c>
      <c r="M66">
        <v>77</v>
      </c>
      <c r="N66">
        <v>175</v>
      </c>
      <c r="O66">
        <v>70</v>
      </c>
      <c r="P66" s="16">
        <v>22000000</v>
      </c>
      <c r="Q66" t="str">
        <f>IF(Table6[[#This Row],[Value]]&gt;=20000000,"out of budget",IF(Table6[[#This Row],[Value]]&gt;10000000,"negotiable",IF(Table6[[#This Row],[Value]]&lt;=10000000,"on the radar")))</f>
        <v>out of budget</v>
      </c>
    </row>
    <row r="67" spans="11:17" x14ac:dyDescent="0.25">
      <c r="K67" t="s">
        <v>18</v>
      </c>
      <c r="L67">
        <v>26</v>
      </c>
      <c r="M67">
        <v>74</v>
      </c>
      <c r="N67">
        <v>168</v>
      </c>
      <c r="O67">
        <v>69</v>
      </c>
      <c r="P67" s="16">
        <v>5000000</v>
      </c>
      <c r="Q67" t="str">
        <f>IF(Table6[[#This Row],[Value]]&gt;=20000000,"out of budget",IF(Table6[[#This Row],[Value]]&gt;10000000,"negotiable",IF(Table6[[#This Row],[Value]]&lt;=10000000,"on the radar")))</f>
        <v>on the radar</v>
      </c>
    </row>
    <row r="68" spans="11:17" x14ac:dyDescent="0.25">
      <c r="K68" t="s">
        <v>19</v>
      </c>
      <c r="L68">
        <v>18</v>
      </c>
      <c r="M68">
        <v>77</v>
      </c>
      <c r="N68">
        <v>179</v>
      </c>
      <c r="O68">
        <v>72</v>
      </c>
      <c r="P68" s="16">
        <v>22500000</v>
      </c>
      <c r="Q68" t="str">
        <f>IF(Table6[[#This Row],[Value]]&gt;=20000000,"out of budget",IF(Table6[[#This Row],[Value]]&gt;10000000,"negotiable",IF(Table6[[#This Row],[Value]]&lt;=10000000,"on the radar")))</f>
        <v>out of budget</v>
      </c>
    </row>
    <row r="69" spans="11:17" x14ac:dyDescent="0.25">
      <c r="K69" t="s">
        <v>20</v>
      </c>
      <c r="L69">
        <v>24</v>
      </c>
      <c r="M69">
        <v>82</v>
      </c>
      <c r="N69">
        <v>193</v>
      </c>
      <c r="O69">
        <v>82</v>
      </c>
      <c r="P69" s="16">
        <v>46000000</v>
      </c>
      <c r="Q69" t="str">
        <f>IF(Table6[[#This Row],[Value]]&gt;=20000000,"out of budget",IF(Table6[[#This Row],[Value]]&gt;10000000,"negotiable",IF(Table6[[#This Row],[Value]]&lt;=10000000,"on the radar")))</f>
        <v>out of budget</v>
      </c>
    </row>
    <row r="70" spans="11:17" x14ac:dyDescent="0.25">
      <c r="K70" t="s">
        <v>21</v>
      </c>
      <c r="L70">
        <v>20</v>
      </c>
      <c r="M70">
        <v>88</v>
      </c>
      <c r="N70">
        <v>186</v>
      </c>
      <c r="O70">
        <v>75</v>
      </c>
      <c r="P70" s="16">
        <v>128500000</v>
      </c>
      <c r="Q70" t="str">
        <f>IF(Table6[[#This Row],[Value]]&gt;=20000000,"out of budget",IF(Table6[[#This Row],[Value]]&gt;10000000,"negotiable",IF(Table6[[#This Row],[Value]]&lt;=10000000,"on the radar")))</f>
        <v>out of budget</v>
      </c>
    </row>
    <row r="71" spans="11:17" x14ac:dyDescent="0.25">
      <c r="K71" t="s">
        <v>22</v>
      </c>
      <c r="L71">
        <v>23</v>
      </c>
      <c r="M71">
        <v>74</v>
      </c>
      <c r="N71">
        <v>182</v>
      </c>
      <c r="O71">
        <v>70</v>
      </c>
      <c r="P71" s="16">
        <v>6000000</v>
      </c>
      <c r="Q71" t="str">
        <f>IF(Table6[[#This Row],[Value]]&gt;=20000000,"out of budget",IF(Table6[[#This Row],[Value]]&gt;10000000,"negotiable",IF(Table6[[#This Row],[Value]]&lt;=10000000,"on the radar")))</f>
        <v>on the radar</v>
      </c>
    </row>
    <row r="72" spans="11:17" x14ac:dyDescent="0.25">
      <c r="K72" t="s">
        <v>23</v>
      </c>
      <c r="L72">
        <v>23</v>
      </c>
      <c r="M72">
        <v>84</v>
      </c>
      <c r="N72">
        <v>192</v>
      </c>
      <c r="O72">
        <v>77</v>
      </c>
      <c r="P72" s="16">
        <v>52500000</v>
      </c>
      <c r="Q72" t="str">
        <f>IF(Table6[[#This Row],[Value]]&gt;=20000000,"out of budget",IF(Table6[[#This Row],[Value]]&gt;10000000,"negotiable",IF(Table6[[#This Row],[Value]]&lt;=10000000,"on the radar")))</f>
        <v>out of budget</v>
      </c>
    </row>
    <row r="73" spans="11:17" x14ac:dyDescent="0.25">
      <c r="K73" t="s">
        <v>24</v>
      </c>
      <c r="L73">
        <v>34</v>
      </c>
      <c r="M73">
        <v>82</v>
      </c>
      <c r="N73">
        <v>180</v>
      </c>
      <c r="O73">
        <v>71</v>
      </c>
      <c r="P73" s="16">
        <v>14500000</v>
      </c>
      <c r="Q73" t="str">
        <f>IF(Table6[[#This Row],[Value]]&gt;=20000000,"out of budget",IF(Table6[[#This Row],[Value]]&gt;10000000,"negotiable",IF(Table6[[#This Row],[Value]]&lt;=10000000,"on the radar")))</f>
        <v>negotiable</v>
      </c>
    </row>
    <row r="74" spans="11:17" x14ac:dyDescent="0.25">
      <c r="K74" t="s">
        <v>25</v>
      </c>
      <c r="L74">
        <v>21</v>
      </c>
      <c r="M74">
        <v>81</v>
      </c>
      <c r="N74">
        <v>189</v>
      </c>
      <c r="O74">
        <v>74</v>
      </c>
      <c r="P74" s="16">
        <v>39500000</v>
      </c>
      <c r="Q74" t="str">
        <f>IF(Table6[[#This Row],[Value]]&gt;=20000000,"out of budget",IF(Table6[[#This Row],[Value]]&gt;10000000,"negotiable",IF(Table6[[#This Row],[Value]]&lt;=10000000,"on the radar")))</f>
        <v>out of budget</v>
      </c>
    </row>
    <row r="75" spans="11:17" x14ac:dyDescent="0.25">
      <c r="K75" t="s">
        <v>27</v>
      </c>
      <c r="L75">
        <v>21</v>
      </c>
      <c r="M75">
        <v>70</v>
      </c>
      <c r="N75">
        <v>180</v>
      </c>
      <c r="O75">
        <v>75</v>
      </c>
      <c r="P75" s="16">
        <v>3300000</v>
      </c>
      <c r="Q75" t="str">
        <f>IF(Table6[[#This Row],[Value]]&gt;=20000000,"out of budget",IF(Table6[[#This Row],[Value]]&gt;10000000,"negotiable",IF(Table6[[#This Row],[Value]]&lt;=10000000,"on the radar")))</f>
        <v>on the radar</v>
      </c>
    </row>
    <row r="76" spans="11:17" x14ac:dyDescent="0.25">
      <c r="K76" t="s">
        <v>26</v>
      </c>
      <c r="L76">
        <v>17</v>
      </c>
      <c r="M76">
        <v>66</v>
      </c>
      <c r="N76">
        <v>191</v>
      </c>
      <c r="O76">
        <v>75</v>
      </c>
      <c r="P76" s="16">
        <v>2100000</v>
      </c>
      <c r="Q76" t="str">
        <f>IF(Table6[[#This Row],[Value]]&gt;=20000000,"out of budget",IF(Table6[[#This Row],[Value]]&gt;10000000,"negotiable",IF(Table6[[#This Row],[Value]]&lt;=10000000,"on the radar")))</f>
        <v>on the radar</v>
      </c>
    </row>
    <row r="77" spans="11:17" x14ac:dyDescent="0.25">
      <c r="K77" t="s">
        <v>28</v>
      </c>
      <c r="L77">
        <v>17</v>
      </c>
      <c r="M77">
        <v>81</v>
      </c>
      <c r="N77">
        <v>178</v>
      </c>
      <c r="O77">
        <v>68</v>
      </c>
      <c r="P77" s="16">
        <v>43500000</v>
      </c>
      <c r="Q77" t="str">
        <f>IF(Table6[[#This Row],[Value]]&gt;=20000000,"out of budget",IF(Table6[[#This Row],[Value]]&gt;10000000,"negotiable",IF(Table6[[#This Row],[Value]]&lt;=10000000,"on the radar")))</f>
        <v>out of budget</v>
      </c>
    </row>
    <row r="78" spans="11:17" x14ac:dyDescent="0.25">
      <c r="K78" t="s">
        <v>29</v>
      </c>
      <c r="L78">
        <v>22</v>
      </c>
      <c r="M78">
        <v>76</v>
      </c>
      <c r="N78">
        <v>182</v>
      </c>
      <c r="O78">
        <v>76</v>
      </c>
      <c r="P78" s="16">
        <v>11500000</v>
      </c>
      <c r="Q78" t="str">
        <f>IF(Table6[[#This Row],[Value]]&gt;=20000000,"out of budget",IF(Table6[[#This Row],[Value]]&gt;10000000,"negotiable",IF(Table6[[#This Row],[Value]]&lt;=10000000,"on the radar")))</f>
        <v>negotiable</v>
      </c>
    </row>
    <row r="79" spans="11:17" x14ac:dyDescent="0.25">
      <c r="K79" t="s">
        <v>30</v>
      </c>
      <c r="L79">
        <v>25</v>
      </c>
      <c r="M79">
        <v>83</v>
      </c>
      <c r="N79">
        <v>187</v>
      </c>
      <c r="O79">
        <v>90</v>
      </c>
      <c r="P79" s="16">
        <v>45000000</v>
      </c>
      <c r="Q79" t="str">
        <f>IF(Table6[[#This Row],[Value]]&gt;=20000000,"out of budget",IF(Table6[[#This Row],[Value]]&gt;10000000,"negotiable",IF(Table6[[#This Row],[Value]]&lt;=10000000,"on the radar")))</f>
        <v>out of budget</v>
      </c>
    </row>
    <row r="80" spans="11:17" x14ac:dyDescent="0.25">
      <c r="K80" t="s">
        <v>31</v>
      </c>
      <c r="L80">
        <v>17</v>
      </c>
      <c r="M80">
        <v>73</v>
      </c>
      <c r="N80">
        <v>182</v>
      </c>
      <c r="O80">
        <v>76</v>
      </c>
      <c r="P80" s="16">
        <v>6500000</v>
      </c>
      <c r="Q80" t="str">
        <f>IF(Table6[[#This Row],[Value]]&gt;=20000000,"out of budget",IF(Table6[[#This Row],[Value]]&gt;10000000,"negotiable",IF(Table6[[#This Row],[Value]]&lt;=10000000,"on the radar")))</f>
        <v>on the radar</v>
      </c>
    </row>
    <row r="81" spans="11:17" x14ac:dyDescent="0.25">
      <c r="K81" t="s">
        <v>32</v>
      </c>
      <c r="L81">
        <v>20</v>
      </c>
      <c r="M81">
        <v>78</v>
      </c>
      <c r="N81">
        <v>191</v>
      </c>
      <c r="O81">
        <v>79</v>
      </c>
      <c r="P81" s="16">
        <v>31000000</v>
      </c>
      <c r="Q81" t="str">
        <f>IF(Table6[[#This Row],[Value]]&gt;=20000000,"out of budget",IF(Table6[[#This Row],[Value]]&gt;10000000,"negotiable",IF(Table6[[#This Row],[Value]]&lt;=10000000,"on the radar")))</f>
        <v>out of budget</v>
      </c>
    </row>
    <row r="82" spans="11:17" x14ac:dyDescent="0.25">
      <c r="K82" t="s">
        <v>33</v>
      </c>
      <c r="L82">
        <v>20</v>
      </c>
      <c r="M82">
        <v>87</v>
      </c>
      <c r="N82">
        <v>177</v>
      </c>
      <c r="O82">
        <v>71</v>
      </c>
      <c r="P82" s="16">
        <v>118500000</v>
      </c>
      <c r="Q82" t="str">
        <f>IF(Table6[[#This Row],[Value]]&gt;=20000000,"out of budget",IF(Table6[[#This Row],[Value]]&gt;10000000,"negotiable",IF(Table6[[#This Row],[Value]]&lt;=10000000,"on the radar")))</f>
        <v>out of budget</v>
      </c>
    </row>
    <row r="83" spans="11:17" x14ac:dyDescent="0.25">
      <c r="K83" t="s">
        <v>34</v>
      </c>
      <c r="L83">
        <v>17</v>
      </c>
      <c r="M83">
        <v>72</v>
      </c>
      <c r="N83">
        <v>187</v>
      </c>
      <c r="O83">
        <v>70</v>
      </c>
      <c r="P83" s="16">
        <v>5500000</v>
      </c>
      <c r="Q83" t="str">
        <f>IF(Table6[[#This Row],[Value]]&gt;=20000000,"out of budget",IF(Table6[[#This Row],[Value]]&gt;10000000,"negotiable",IF(Table6[[#This Row],[Value]]&lt;=10000000,"on the radar")))</f>
        <v>on the radar</v>
      </c>
    </row>
    <row r="84" spans="11:17" x14ac:dyDescent="0.25">
      <c r="K84" t="s">
        <v>35</v>
      </c>
      <c r="L84">
        <v>18</v>
      </c>
      <c r="M84">
        <v>76</v>
      </c>
      <c r="N84">
        <v>172</v>
      </c>
      <c r="O84">
        <v>78</v>
      </c>
      <c r="P84" s="16">
        <v>17500000</v>
      </c>
      <c r="Q84" t="str">
        <f>IF(Table6[[#This Row],[Value]]&gt;=20000000,"out of budget",IF(Table6[[#This Row],[Value]]&gt;10000000,"negotiable",IF(Table6[[#This Row],[Value]]&lt;=10000000,"on the radar")))</f>
        <v>negotiable</v>
      </c>
    </row>
    <row r="85" spans="11:17" x14ac:dyDescent="0.25">
      <c r="K85" t="s">
        <v>36</v>
      </c>
      <c r="L85">
        <v>22</v>
      </c>
      <c r="M85">
        <v>89</v>
      </c>
      <c r="N85">
        <v>176</v>
      </c>
      <c r="O85">
        <v>73</v>
      </c>
      <c r="P85" s="16">
        <v>158500000</v>
      </c>
      <c r="Q85" t="str">
        <f>IF(Table6[[#This Row],[Value]]&gt;=20000000,"out of budget",IF(Table6[[#This Row],[Value]]&gt;10000000,"negotiable",IF(Table6[[#This Row],[Value]]&lt;=10000000,"on the radar")))</f>
        <v>out of budget</v>
      </c>
    </row>
    <row r="86" spans="11:17" x14ac:dyDescent="0.25">
      <c r="K86" t="s">
        <v>37</v>
      </c>
      <c r="L86">
        <v>22</v>
      </c>
      <c r="M86">
        <v>78</v>
      </c>
      <c r="N86">
        <v>193</v>
      </c>
      <c r="O86">
        <v>89</v>
      </c>
      <c r="P86" s="16">
        <v>32000000</v>
      </c>
      <c r="Q86" t="str">
        <f>IF(Table6[[#This Row],[Value]]&gt;=20000000,"out of budget",IF(Table6[[#This Row],[Value]]&gt;10000000,"negotiable",IF(Table6[[#This Row],[Value]]&lt;=10000000,"on the radar")))</f>
        <v>out of budget</v>
      </c>
    </row>
    <row r="87" spans="11:17" x14ac:dyDescent="0.25">
      <c r="K87" t="s">
        <v>38</v>
      </c>
      <c r="L87">
        <v>22</v>
      </c>
      <c r="M87">
        <v>81</v>
      </c>
      <c r="N87">
        <v>173</v>
      </c>
      <c r="O87">
        <v>64</v>
      </c>
      <c r="P87" s="16">
        <v>52500000</v>
      </c>
      <c r="Q87" t="str">
        <f>IF(Table6[[#This Row],[Value]]&gt;=20000000,"out of budget",IF(Table6[[#This Row],[Value]]&gt;10000000,"negotiable",IF(Table6[[#This Row],[Value]]&lt;=10000000,"on the radar")))</f>
        <v>out of budget</v>
      </c>
    </row>
    <row r="88" spans="11:17" x14ac:dyDescent="0.25">
      <c r="K88" t="s">
        <v>40</v>
      </c>
      <c r="L88">
        <v>18</v>
      </c>
      <c r="M88">
        <v>72</v>
      </c>
      <c r="N88">
        <v>184</v>
      </c>
      <c r="O88">
        <v>80</v>
      </c>
      <c r="P88" s="16">
        <v>5000000</v>
      </c>
      <c r="Q88" t="str">
        <f>IF(Table6[[#This Row],[Value]]&gt;=20000000,"out of budget",IF(Table6[[#This Row],[Value]]&gt;10000000,"negotiable",IF(Table6[[#This Row],[Value]]&lt;=10000000,"on the radar")))</f>
        <v>on the radar</v>
      </c>
    </row>
    <row r="89" spans="11:17" x14ac:dyDescent="0.25">
      <c r="K89" t="s">
        <v>41</v>
      </c>
      <c r="L89">
        <v>21</v>
      </c>
      <c r="M89">
        <v>80</v>
      </c>
      <c r="N89">
        <v>180</v>
      </c>
      <c r="O89">
        <v>77</v>
      </c>
      <c r="P89" s="16">
        <v>43000000</v>
      </c>
      <c r="Q89" t="str">
        <f>IF(Table6[[#This Row],[Value]]&gt;=20000000,"out of budget",IF(Table6[[#This Row],[Value]]&gt;10000000,"negotiable",IF(Table6[[#This Row],[Value]]&lt;=10000000,"on the radar")))</f>
        <v>out of budget</v>
      </c>
    </row>
    <row r="90" spans="11:17" x14ac:dyDescent="0.25">
      <c r="K90" t="s">
        <v>42</v>
      </c>
      <c r="L90">
        <v>27</v>
      </c>
      <c r="M90">
        <v>83</v>
      </c>
      <c r="N90">
        <v>187</v>
      </c>
      <c r="O90">
        <v>82</v>
      </c>
      <c r="P90" s="16">
        <v>33000000</v>
      </c>
      <c r="Q90" t="str">
        <f>IF(Table6[[#This Row],[Value]]&gt;=20000000,"out of budget",IF(Table6[[#This Row],[Value]]&gt;10000000,"negotiable",IF(Table6[[#This Row],[Value]]&lt;=10000000,"on the radar")))</f>
        <v>out of budget</v>
      </c>
    </row>
    <row r="91" spans="11:17" x14ac:dyDescent="0.25">
      <c r="K91" t="s">
        <v>39</v>
      </c>
      <c r="L91">
        <v>18</v>
      </c>
      <c r="M91">
        <v>75</v>
      </c>
      <c r="N91">
        <v>183</v>
      </c>
      <c r="O91">
        <v>77</v>
      </c>
      <c r="P91" s="16">
        <v>13000000</v>
      </c>
      <c r="Q91" t="str">
        <f>IF(Table6[[#This Row],[Value]]&gt;=20000000,"out of budget",IF(Table6[[#This Row],[Value]]&gt;10000000,"negotiable",IF(Table6[[#This Row],[Value]]&lt;=10000000,"on the radar")))</f>
        <v>negotiable</v>
      </c>
    </row>
    <row r="92" spans="11:17" x14ac:dyDescent="0.25">
      <c r="K92" t="s">
        <v>43</v>
      </c>
      <c r="L92">
        <v>18</v>
      </c>
      <c r="M92">
        <v>78</v>
      </c>
      <c r="N92">
        <v>174</v>
      </c>
      <c r="O92">
        <v>66</v>
      </c>
      <c r="P92" s="16">
        <v>22000000</v>
      </c>
      <c r="Q92" t="str">
        <f>IF(Table6[[#This Row],[Value]]&gt;=20000000,"out of budget",IF(Table6[[#This Row],[Value]]&gt;10000000,"negotiable",IF(Table6[[#This Row],[Value]]&lt;=10000000,"on the radar")))</f>
        <v>out of budget</v>
      </c>
    </row>
    <row r="93" spans="11:17" x14ac:dyDescent="0.25">
      <c r="K93" t="s">
        <v>44</v>
      </c>
      <c r="L93">
        <v>36</v>
      </c>
      <c r="M93">
        <v>90</v>
      </c>
      <c r="N93">
        <v>169</v>
      </c>
      <c r="O93">
        <v>67</v>
      </c>
      <c r="P93" s="16">
        <v>41000000</v>
      </c>
      <c r="Q93" t="str">
        <f>IF(Table6[[#This Row],[Value]]&gt;=20000000,"out of budget",IF(Table6[[#This Row],[Value]]&gt;10000000,"negotiable",IF(Table6[[#This Row],[Value]]&lt;=10000000,"on the radar")))</f>
        <v>out of budget</v>
      </c>
    </row>
    <row r="94" spans="11:17" x14ac:dyDescent="0.25">
      <c r="K94" t="s">
        <v>45</v>
      </c>
      <c r="L94">
        <v>38</v>
      </c>
      <c r="M94">
        <v>86</v>
      </c>
      <c r="N94">
        <v>187</v>
      </c>
      <c r="O94">
        <v>85</v>
      </c>
      <c r="P94" s="16">
        <v>23000000</v>
      </c>
      <c r="Q94" t="str">
        <f>IF(Table6[[#This Row],[Value]]&gt;=20000000,"out of budget",IF(Table6[[#This Row],[Value]]&gt;10000000,"negotiable",IF(Table6[[#This Row],[Value]]&lt;=10000000,"on the radar")))</f>
        <v>out of budget</v>
      </c>
    </row>
    <row r="95" spans="11:17" x14ac:dyDescent="0.25">
      <c r="K95" t="s">
        <v>48</v>
      </c>
      <c r="L95">
        <v>24</v>
      </c>
      <c r="M95">
        <v>87</v>
      </c>
      <c r="N95">
        <v>185</v>
      </c>
      <c r="O95">
        <v>80</v>
      </c>
      <c r="P95" s="16">
        <v>88500000</v>
      </c>
      <c r="Q95" t="str">
        <f>IF(Table6[[#This Row],[Value]]&gt;=20000000,"out of budget",IF(Table6[[#This Row],[Value]]&gt;10000000,"negotiable",IF(Table6[[#This Row],[Value]]&lt;=10000000,"on the radar")))</f>
        <v>out of budget</v>
      </c>
    </row>
    <row r="96" spans="11:17" x14ac:dyDescent="0.25">
      <c r="K96" t="s">
        <v>49</v>
      </c>
      <c r="L96">
        <v>20</v>
      </c>
      <c r="M96">
        <v>83</v>
      </c>
      <c r="N96">
        <v>182</v>
      </c>
      <c r="O96">
        <v>68</v>
      </c>
      <c r="P96" s="16">
        <v>71500000</v>
      </c>
      <c r="Q96" t="str">
        <f>IF(Table6[[#This Row],[Value]]&gt;=20000000,"out of budget",IF(Table6[[#This Row],[Value]]&gt;10000000,"negotiable",IF(Table6[[#This Row],[Value]]&lt;=10000000,"on the radar")))</f>
        <v>out of budget</v>
      </c>
    </row>
    <row r="97" spans="11:17" x14ac:dyDescent="0.25">
      <c r="K97" t="s">
        <v>46</v>
      </c>
      <c r="L97">
        <v>19</v>
      </c>
      <c r="M97">
        <v>77</v>
      </c>
      <c r="N97">
        <v>172</v>
      </c>
      <c r="O97">
        <v>67</v>
      </c>
      <c r="P97" s="16">
        <v>23000000</v>
      </c>
      <c r="Q97" t="str">
        <f>IF(Table6[[#This Row],[Value]]&gt;=20000000,"out of budget",IF(Table6[[#This Row],[Value]]&gt;10000000,"negotiable",IF(Table6[[#This Row],[Value]]&lt;=10000000,"on the radar")))</f>
        <v>out of budget</v>
      </c>
    </row>
    <row r="98" spans="11:17" x14ac:dyDescent="0.25">
      <c r="K98" t="s">
        <v>50</v>
      </c>
      <c r="L98">
        <v>23</v>
      </c>
      <c r="M98">
        <v>81</v>
      </c>
      <c r="N98">
        <v>180</v>
      </c>
      <c r="O98">
        <v>76</v>
      </c>
      <c r="P98" s="16">
        <v>37000000</v>
      </c>
      <c r="Q98" t="str">
        <f>IF(Table6[[#This Row],[Value]]&gt;=20000000,"out of budget",IF(Table6[[#This Row],[Value]]&gt;10000000,"negotiable",IF(Table6[[#This Row],[Value]]&lt;=10000000,"on the radar")))</f>
        <v>out of budget</v>
      </c>
    </row>
    <row r="99" spans="11:17" x14ac:dyDescent="0.25">
      <c r="K99" t="s">
        <v>47</v>
      </c>
      <c r="L99">
        <v>17</v>
      </c>
      <c r="M99">
        <v>65</v>
      </c>
      <c r="N99">
        <v>185</v>
      </c>
      <c r="O99">
        <v>77</v>
      </c>
      <c r="P99" s="16">
        <v>2300000</v>
      </c>
      <c r="Q99" t="str">
        <f>IF(Table6[[#This Row],[Value]]&gt;=20000000,"out of budget",IF(Table6[[#This Row],[Value]]&gt;10000000,"negotiable",IF(Table6[[#This Row],[Value]]&lt;=10000000,"on the radar")))</f>
        <v>on the radar</v>
      </c>
    </row>
    <row r="100" spans="11:17" x14ac:dyDescent="0.25">
      <c r="K100" t="s">
        <v>51</v>
      </c>
      <c r="L100">
        <v>21</v>
      </c>
      <c r="M100">
        <v>76</v>
      </c>
      <c r="N100">
        <v>182</v>
      </c>
      <c r="O100">
        <v>77</v>
      </c>
      <c r="P100" s="16">
        <v>17000000</v>
      </c>
      <c r="Q100" t="str">
        <f>IF(Table6[[#This Row],[Value]]&gt;=20000000,"out of budget",IF(Table6[[#This Row],[Value]]&gt;10000000,"negotiable",IF(Table6[[#This Row],[Value]]&lt;=10000000,"on the radar")))</f>
        <v>negotiable</v>
      </c>
    </row>
    <row r="101" spans="11:17" x14ac:dyDescent="0.25">
      <c r="K101" t="s">
        <v>53</v>
      </c>
      <c r="L101">
        <v>21</v>
      </c>
      <c r="M101">
        <v>80</v>
      </c>
      <c r="N101">
        <v>184</v>
      </c>
      <c r="O101">
        <v>73</v>
      </c>
      <c r="P101" s="16">
        <v>47500000</v>
      </c>
      <c r="Q101" t="str">
        <f>IF(Table6[[#This Row],[Value]]&gt;=20000000,"out of budget",IF(Table6[[#This Row],[Value]]&gt;10000000,"negotiable",IF(Table6[[#This Row],[Value]]&lt;=10000000,"on the radar")))</f>
        <v>out of budget</v>
      </c>
    </row>
    <row r="102" spans="11:17" x14ac:dyDescent="0.25">
      <c r="K102" t="s">
        <v>52</v>
      </c>
      <c r="L102">
        <v>27</v>
      </c>
      <c r="M102">
        <v>84</v>
      </c>
      <c r="N102">
        <v>190</v>
      </c>
      <c r="O102">
        <v>85</v>
      </c>
      <c r="P102" s="16">
        <v>43000000</v>
      </c>
      <c r="Q102" t="str">
        <f>IF(Table6[[#This Row],[Value]]&gt;=20000000,"out of budget",IF(Table6[[#This Row],[Value]]&gt;10000000,"negotiable",IF(Table6[[#This Row],[Value]]&lt;=10000000,"on the radar")))</f>
        <v>out of budget</v>
      </c>
    </row>
    <row r="103" spans="11:17" x14ac:dyDescent="0.25">
      <c r="K103" t="s">
        <v>54</v>
      </c>
      <c r="L103">
        <v>20</v>
      </c>
      <c r="M103">
        <v>78</v>
      </c>
      <c r="N103">
        <v>179</v>
      </c>
      <c r="O103">
        <v>70</v>
      </c>
      <c r="P103" s="16">
        <v>31000000</v>
      </c>
      <c r="Q103" t="str">
        <f>IF(Table6[[#This Row],[Value]]&gt;=20000000,"out of budget",IF(Table6[[#This Row],[Value]]&gt;10000000,"negotiable",IF(Table6[[#This Row],[Value]]&lt;=10000000,"on the radar")))</f>
        <v>out of budget</v>
      </c>
    </row>
    <row r="104" spans="11:17" x14ac:dyDescent="0.25">
      <c r="K104" t="s">
        <v>55</v>
      </c>
      <c r="L104">
        <v>26</v>
      </c>
      <c r="M104">
        <v>84</v>
      </c>
      <c r="N104">
        <v>190</v>
      </c>
      <c r="O104">
        <v>86</v>
      </c>
      <c r="P104" s="16">
        <v>46000000</v>
      </c>
      <c r="Q104" t="str">
        <f>IF(Table6[[#This Row],[Value]]&gt;=20000000,"out of budget",IF(Table6[[#This Row],[Value]]&gt;10000000,"negotiable",IF(Table6[[#This Row],[Value]]&lt;=10000000,"on the radar")))</f>
        <v>out of budget</v>
      </c>
    </row>
    <row r="105" spans="11:17" x14ac:dyDescent="0.25">
      <c r="K105" t="s">
        <v>56</v>
      </c>
      <c r="L105">
        <v>22</v>
      </c>
      <c r="M105">
        <v>77</v>
      </c>
      <c r="N105">
        <v>175</v>
      </c>
      <c r="O105">
        <v>61</v>
      </c>
      <c r="P105" s="16">
        <v>21500000</v>
      </c>
      <c r="Q105" t="str">
        <f>IF(Table6[[#This Row],[Value]]&gt;=20000000,"out of budget",IF(Table6[[#This Row],[Value]]&gt;10000000,"negotiable",IF(Table6[[#This Row],[Value]]&lt;=10000000,"on the radar")))</f>
        <v>out of budget</v>
      </c>
    </row>
    <row r="106" spans="11:17" x14ac:dyDescent="0.25">
      <c r="K106" t="s">
        <v>57</v>
      </c>
      <c r="L106">
        <v>22</v>
      </c>
      <c r="M106">
        <v>86</v>
      </c>
      <c r="N106">
        <v>183</v>
      </c>
      <c r="O106">
        <v>70</v>
      </c>
      <c r="P106" s="16">
        <v>109000000</v>
      </c>
      <c r="Q106" t="str">
        <f>IF(Table6[[#This Row],[Value]]&gt;=20000000,"out of budget",IF(Table6[[#This Row],[Value]]&gt;10000000,"negotiable",IF(Table6[[#This Row],[Value]]&lt;=10000000,"on the radar")))</f>
        <v>out of budget</v>
      </c>
    </row>
    <row r="107" spans="11:17" x14ac:dyDescent="0.25">
      <c r="K107" t="s">
        <v>59</v>
      </c>
      <c r="L107">
        <v>20</v>
      </c>
      <c r="M107">
        <v>80</v>
      </c>
      <c r="N107">
        <v>182</v>
      </c>
      <c r="O107">
        <v>72</v>
      </c>
      <c r="P107" s="16">
        <v>30500000</v>
      </c>
      <c r="Q107" t="str">
        <f>IF(Table6[[#This Row],[Value]]&gt;=20000000,"out of budget",IF(Table6[[#This Row],[Value]]&gt;10000000,"negotiable",IF(Table6[[#This Row],[Value]]&lt;=10000000,"on the radar")))</f>
        <v>out of budget</v>
      </c>
    </row>
    <row r="108" spans="11:17" x14ac:dyDescent="0.25">
      <c r="K108" t="s">
        <v>58</v>
      </c>
      <c r="L108">
        <v>22</v>
      </c>
      <c r="M108">
        <v>82</v>
      </c>
      <c r="N108">
        <v>190</v>
      </c>
      <c r="O108">
        <v>91</v>
      </c>
      <c r="P108" s="16">
        <v>40000000</v>
      </c>
      <c r="Q108" t="str">
        <f>IF(Table6[[#This Row],[Value]]&gt;=20000000,"out of budget",IF(Table6[[#This Row],[Value]]&gt;10000000,"negotiable",IF(Table6[[#This Row],[Value]]&lt;=10000000,"on the radar")))</f>
        <v>out of budget</v>
      </c>
    </row>
    <row r="109" spans="11:17" x14ac:dyDescent="0.25">
      <c r="K109" t="s">
        <v>60</v>
      </c>
      <c r="L109">
        <v>19</v>
      </c>
      <c r="M109">
        <v>76</v>
      </c>
      <c r="N109">
        <v>180</v>
      </c>
      <c r="O109">
        <v>72</v>
      </c>
      <c r="P109" s="16">
        <v>16000000</v>
      </c>
      <c r="Q109" t="str">
        <f>IF(Table6[[#This Row],[Value]]&gt;=20000000,"out of budget",IF(Table6[[#This Row],[Value]]&gt;10000000,"negotiable",IF(Table6[[#This Row],[Value]]&lt;=10000000,"on the radar")))</f>
        <v>negotiable</v>
      </c>
    </row>
    <row r="110" spans="11:17" x14ac:dyDescent="0.25">
      <c r="K110" t="s">
        <v>61</v>
      </c>
      <c r="L110">
        <v>18</v>
      </c>
      <c r="M110">
        <v>75</v>
      </c>
      <c r="N110">
        <v>169</v>
      </c>
      <c r="O110">
        <v>70</v>
      </c>
      <c r="P110" s="16">
        <v>11500000</v>
      </c>
      <c r="Q110" t="str">
        <f>IF(Table6[[#This Row],[Value]]&gt;=20000000,"out of budget",IF(Table6[[#This Row],[Value]]&gt;10000000,"negotiable",IF(Table6[[#This Row],[Value]]&lt;=10000000,"on the radar")))</f>
        <v>negotiable</v>
      </c>
    </row>
    <row r="111" spans="11:17" x14ac:dyDescent="0.25">
      <c r="K111" t="s">
        <v>62</v>
      </c>
      <c r="L111">
        <v>22</v>
      </c>
      <c r="M111">
        <v>91</v>
      </c>
      <c r="N111">
        <v>195</v>
      </c>
      <c r="O111">
        <v>94</v>
      </c>
      <c r="P111" s="16">
        <v>185000000</v>
      </c>
      <c r="Q111" t="str">
        <f>IF(Table6[[#This Row],[Value]]&gt;=20000000,"out of budget",IF(Table6[[#This Row],[Value]]&gt;10000000,"negotiable",IF(Table6[[#This Row],[Value]]&lt;=10000000,"on the radar")))</f>
        <v>out of budget</v>
      </c>
    </row>
    <row r="112" spans="11:17" x14ac:dyDescent="0.25">
      <c r="K112" t="s">
        <v>63</v>
      </c>
      <c r="L112">
        <v>21</v>
      </c>
      <c r="M112">
        <v>78</v>
      </c>
      <c r="N112">
        <v>181</v>
      </c>
      <c r="O112">
        <v>70</v>
      </c>
      <c r="P112" s="16">
        <v>28500000</v>
      </c>
      <c r="Q112" t="str">
        <f>IF(Table6[[#This Row],[Value]]&gt;=20000000,"out of budget",IF(Table6[[#This Row],[Value]]&gt;10000000,"negotiable",IF(Table6[[#This Row],[Value]]&lt;=10000000,"on the radar")))</f>
        <v>out of budget</v>
      </c>
    </row>
    <row r="113" spans="11:17" x14ac:dyDescent="0.25">
      <c r="K113" t="s">
        <v>65</v>
      </c>
      <c r="L113">
        <v>18</v>
      </c>
      <c r="M113">
        <v>72</v>
      </c>
      <c r="N113">
        <v>183</v>
      </c>
      <c r="O113">
        <v>74</v>
      </c>
      <c r="P113" s="16">
        <v>5000000</v>
      </c>
      <c r="Q113" t="str">
        <f>IF(Table6[[#This Row],[Value]]&gt;=20000000,"out of budget",IF(Table6[[#This Row],[Value]]&gt;10000000,"negotiable",IF(Table6[[#This Row],[Value]]&lt;=10000000,"on the radar")))</f>
        <v>on the radar</v>
      </c>
    </row>
    <row r="114" spans="11:17" x14ac:dyDescent="0.25">
      <c r="K114" t="s">
        <v>64</v>
      </c>
      <c r="L114">
        <v>17</v>
      </c>
      <c r="M114">
        <v>70</v>
      </c>
      <c r="N114">
        <v>173</v>
      </c>
      <c r="O114">
        <v>67</v>
      </c>
      <c r="P114" s="16">
        <v>3600000</v>
      </c>
      <c r="Q114" t="str">
        <f>IF(Table6[[#This Row],[Value]]&gt;=20000000,"out of budget",IF(Table6[[#This Row],[Value]]&gt;10000000,"negotiable",IF(Table6[[#This Row],[Value]]&lt;=10000000,"on the radar")))</f>
        <v>on the radar</v>
      </c>
    </row>
    <row r="115" spans="11:17" x14ac:dyDescent="0.25">
      <c r="K115" t="s">
        <v>67</v>
      </c>
      <c r="L115">
        <v>19</v>
      </c>
      <c r="M115">
        <v>79</v>
      </c>
      <c r="N115">
        <v>187</v>
      </c>
      <c r="O115">
        <v>82</v>
      </c>
      <c r="P115" s="16">
        <v>35500000</v>
      </c>
      <c r="Q115" t="str">
        <f>IF(Table6[[#This Row],[Value]]&gt;=20000000,"out of budget",IF(Table6[[#This Row],[Value]]&gt;10000000,"negotiable",IF(Table6[[#This Row],[Value]]&lt;=10000000,"on the radar")))</f>
        <v>out of budget</v>
      </c>
    </row>
    <row r="116" spans="11:17" x14ac:dyDescent="0.25">
      <c r="K116" t="s">
        <v>66</v>
      </c>
      <c r="L116">
        <v>24</v>
      </c>
      <c r="M116">
        <v>91</v>
      </c>
      <c r="N116">
        <v>182</v>
      </c>
      <c r="O116">
        <v>75</v>
      </c>
      <c r="P116" s="16">
        <v>181500000</v>
      </c>
      <c r="Q116" t="str">
        <f>IF(Table6[[#This Row],[Value]]&gt;=20000000,"out of budget",IF(Table6[[#This Row],[Value]]&gt;10000000,"negotiable",IF(Table6[[#This Row],[Value]]&lt;=10000000,"on the radar")))</f>
        <v>out of budget</v>
      </c>
    </row>
    <row r="117" spans="11:17" x14ac:dyDescent="0.25">
      <c r="K117" t="s">
        <v>68</v>
      </c>
      <c r="L117">
        <v>23</v>
      </c>
      <c r="M117">
        <v>83</v>
      </c>
      <c r="N117">
        <v>170</v>
      </c>
      <c r="O117">
        <v>71</v>
      </c>
      <c r="P117" s="16">
        <v>52500000</v>
      </c>
      <c r="Q117" t="str">
        <f>IF(Table6[[#This Row],[Value]]&gt;=20000000,"out of budget",IF(Table6[[#This Row],[Value]]&gt;10000000,"negotiable",IF(Table6[[#This Row],[Value]]&lt;=10000000,"on the radar")))</f>
        <v>out of budget</v>
      </c>
    </row>
    <row r="118" spans="11:17" x14ac:dyDescent="0.25">
      <c r="K118" t="s">
        <v>69</v>
      </c>
      <c r="L118">
        <v>25</v>
      </c>
      <c r="M118">
        <v>73</v>
      </c>
      <c r="N118">
        <v>185</v>
      </c>
      <c r="O118">
        <v>75</v>
      </c>
      <c r="P118" s="16">
        <v>3800000</v>
      </c>
      <c r="Q118" t="str">
        <f>IF(Table6[[#This Row],[Value]]&gt;=20000000,"out of budget",IF(Table6[[#This Row],[Value]]&gt;10000000,"negotiable",IF(Table6[[#This Row],[Value]]&lt;=10000000,"on the radar")))</f>
        <v>on the radar</v>
      </c>
    </row>
    <row r="119" spans="11:17" x14ac:dyDescent="0.25">
      <c r="K119" t="s">
        <v>70</v>
      </c>
      <c r="L119">
        <v>16</v>
      </c>
      <c r="M119">
        <v>64</v>
      </c>
      <c r="N119">
        <v>182</v>
      </c>
      <c r="O119">
        <v>75</v>
      </c>
      <c r="P119" s="16">
        <v>1400000</v>
      </c>
      <c r="Q119" t="str">
        <f>IF(Table6[[#This Row],[Value]]&gt;=20000000,"out of budget",IF(Table6[[#This Row],[Value]]&gt;10000000,"negotiable",IF(Table6[[#This Row],[Value]]&lt;=10000000,"on the radar")))</f>
        <v>on the radar</v>
      </c>
    </row>
    <row r="120" spans="11:17" x14ac:dyDescent="0.25">
      <c r="K120" t="s">
        <v>71</v>
      </c>
      <c r="L120">
        <v>22</v>
      </c>
      <c r="M120">
        <v>77</v>
      </c>
      <c r="N120">
        <v>180</v>
      </c>
      <c r="O120">
        <v>70</v>
      </c>
      <c r="P120" s="16">
        <v>16000000</v>
      </c>
      <c r="Q120" t="str">
        <f>IF(Table6[[#This Row],[Value]]&gt;=20000000,"out of budget",IF(Table6[[#This Row],[Value]]&gt;10000000,"negotiable",IF(Table6[[#This Row],[Value]]&lt;=10000000,"on the radar")))</f>
        <v>negotiable</v>
      </c>
    </row>
    <row r="121" spans="11:17" x14ac:dyDescent="0.25">
      <c r="K121" t="s">
        <v>72</v>
      </c>
      <c r="L121">
        <v>19</v>
      </c>
      <c r="M121">
        <v>73</v>
      </c>
      <c r="N121">
        <v>181</v>
      </c>
      <c r="O121">
        <v>76</v>
      </c>
      <c r="P121" s="16">
        <v>7000000</v>
      </c>
      <c r="Q121" t="str">
        <f>IF(Table6[[#This Row],[Value]]&gt;=20000000,"out of budget",IF(Table6[[#This Row],[Value]]&gt;10000000,"negotiable",IF(Table6[[#This Row],[Value]]&lt;=10000000,"on the radar")))</f>
        <v>on the radar</v>
      </c>
    </row>
    <row r="122" spans="11:17" x14ac:dyDescent="0.25">
      <c r="K122" t="s">
        <v>71</v>
      </c>
      <c r="L122">
        <v>22</v>
      </c>
      <c r="M122">
        <v>77</v>
      </c>
      <c r="N122">
        <v>180</v>
      </c>
      <c r="O122">
        <v>70</v>
      </c>
      <c r="P122" s="16">
        <v>16000000</v>
      </c>
      <c r="Q122" t="str">
        <f>IF(Table6[[#This Row],[Value]]&gt;=20000000,"out of budget",IF(Table6[[#This Row],[Value]]&gt;10000000,"negotiable",IF(Table6[[#This Row],[Value]]&lt;=10000000,"on the radar")))</f>
        <v>negotiable</v>
      </c>
    </row>
    <row r="123" spans="11:17" x14ac:dyDescent="0.25">
      <c r="K123" t="s">
        <v>73</v>
      </c>
      <c r="L123">
        <v>20</v>
      </c>
      <c r="M123">
        <v>82</v>
      </c>
      <c r="N123">
        <v>179</v>
      </c>
      <c r="O123">
        <v>61</v>
      </c>
      <c r="P123" s="16">
        <v>60500000</v>
      </c>
      <c r="Q123" t="str">
        <f>IF(Table6[[#This Row],[Value]]&gt;=20000000,"out of budget",IF(Table6[[#This Row],[Value]]&gt;10000000,"negotiable",IF(Table6[[#This Row],[Value]]&lt;=10000000,"on the radar")))</f>
        <v>out of budget</v>
      </c>
    </row>
    <row r="124" spans="11:17" x14ac:dyDescent="0.25">
      <c r="K124" t="s">
        <v>74</v>
      </c>
      <c r="L124">
        <v>20</v>
      </c>
      <c r="M124">
        <v>81</v>
      </c>
      <c r="N124">
        <v>186</v>
      </c>
      <c r="O124">
        <v>73</v>
      </c>
      <c r="P124" s="16">
        <v>35500000</v>
      </c>
      <c r="Q124" t="str">
        <f>IF(Table6[[#This Row],[Value]]&gt;=20000000,"out of budget",IF(Table6[[#This Row],[Value]]&gt;10000000,"negotiable",IF(Table6[[#This Row],[Value]]&lt;=10000000,"on the radar")))</f>
        <v>out of budget</v>
      </c>
    </row>
    <row r="125" spans="11:17" x14ac:dyDescent="0.25">
      <c r="K125" t="s">
        <v>75</v>
      </c>
      <c r="L125">
        <v>22</v>
      </c>
      <c r="M125">
        <v>80</v>
      </c>
      <c r="N125">
        <v>193</v>
      </c>
      <c r="O125">
        <v>81</v>
      </c>
      <c r="P125" s="16">
        <v>31000000</v>
      </c>
      <c r="Q125" t="str">
        <f>IF(Table6[[#This Row],[Value]]&gt;=20000000,"out of budget",IF(Table6[[#This Row],[Value]]&gt;10000000,"negotiable",IF(Table6[[#This Row],[Value]]&lt;=10000000,"on the radar")))</f>
        <v>out of budget</v>
      </c>
    </row>
    <row r="126" spans="11:17" x14ac:dyDescent="0.25">
      <c r="K126" t="s">
        <v>76</v>
      </c>
      <c r="L126">
        <v>33</v>
      </c>
      <c r="M126">
        <v>82</v>
      </c>
      <c r="N126">
        <v>191</v>
      </c>
      <c r="O126">
        <v>86</v>
      </c>
      <c r="P126" s="16">
        <v>19500000</v>
      </c>
      <c r="Q126" t="str">
        <f>IF(Table6[[#This Row],[Value]]&gt;=20000000,"out of budget",IF(Table6[[#This Row],[Value]]&gt;10000000,"negotiable",IF(Table6[[#This Row],[Value]]&lt;=10000000,"on the radar")))</f>
        <v>negotiable</v>
      </c>
    </row>
    <row r="127" spans="11:17" x14ac:dyDescent="0.25">
      <c r="K127" t="s">
        <v>77</v>
      </c>
      <c r="L127">
        <v>22</v>
      </c>
      <c r="M127">
        <v>82</v>
      </c>
      <c r="N127">
        <v>186</v>
      </c>
      <c r="O127">
        <v>74</v>
      </c>
      <c r="P127" s="16">
        <v>47000000</v>
      </c>
      <c r="Q127" t="str">
        <f>IF(Table6[[#This Row],[Value]]&gt;=20000000,"out of budget",IF(Table6[[#This Row],[Value]]&gt;10000000,"negotiable",IF(Table6[[#This Row],[Value]]&lt;=10000000,"on the radar")))</f>
        <v>out of budget</v>
      </c>
    </row>
    <row r="128" spans="11:17" x14ac:dyDescent="0.25">
      <c r="K128" t="s">
        <v>78</v>
      </c>
      <c r="L128">
        <v>24</v>
      </c>
      <c r="M128">
        <v>86</v>
      </c>
      <c r="N128">
        <v>188</v>
      </c>
      <c r="O128">
        <v>81</v>
      </c>
      <c r="P128" s="16">
        <v>102500000</v>
      </c>
      <c r="Q128" t="str">
        <f>IF(Table6[[#This Row],[Value]]&gt;=20000000,"out of budget",IF(Table6[[#This Row],[Value]]&gt;10000000,"negotiable",IF(Table6[[#This Row],[Value]]&lt;=10000000,"on the radar")))</f>
        <v>out of budget</v>
      </c>
    </row>
    <row r="129" spans="11:17" x14ac:dyDescent="0.25">
      <c r="K129" t="s">
        <v>79</v>
      </c>
      <c r="L129">
        <v>26</v>
      </c>
      <c r="M129">
        <v>81</v>
      </c>
      <c r="N129">
        <v>189</v>
      </c>
      <c r="O129">
        <v>78</v>
      </c>
      <c r="P129" s="16">
        <v>28000000</v>
      </c>
      <c r="Q129" t="str">
        <f>IF(Table6[[#This Row],[Value]]&gt;=20000000,"out of budget",IF(Table6[[#This Row],[Value]]&gt;10000000,"negotiable",IF(Table6[[#This Row],[Value]]&lt;=10000000,"on the radar")))</f>
        <v>out of budget</v>
      </c>
    </row>
    <row r="130" spans="11:17" x14ac:dyDescent="0.25">
      <c r="K130" t="s">
        <v>80</v>
      </c>
      <c r="L130">
        <v>21</v>
      </c>
      <c r="M130">
        <v>72</v>
      </c>
      <c r="N130">
        <v>189</v>
      </c>
      <c r="O130">
        <v>78</v>
      </c>
      <c r="P130" s="16">
        <v>4600000</v>
      </c>
      <c r="Q130" t="str">
        <f>IF(Table6[[#This Row],[Value]]&gt;=20000000,"out of budget",IF(Table6[[#This Row],[Value]]&gt;10000000,"negotiable",IF(Table6[[#This Row],[Value]]&lt;=10000000,"on the radar")))</f>
        <v>on the radar</v>
      </c>
    </row>
    <row r="131" spans="11:17" x14ac:dyDescent="0.25">
      <c r="K131" t="s">
        <v>81</v>
      </c>
      <c r="L131">
        <v>20</v>
      </c>
      <c r="M131">
        <v>77</v>
      </c>
      <c r="N131">
        <v>181</v>
      </c>
      <c r="O131">
        <v>71</v>
      </c>
      <c r="P131" s="16">
        <v>22000000</v>
      </c>
      <c r="Q131" t="str">
        <f>IF(Table6[[#This Row],[Value]]&gt;=20000000,"out of budget",IF(Table6[[#This Row],[Value]]&gt;10000000,"negotiable",IF(Table6[[#This Row],[Value]]&lt;=10000000,"on the radar")))</f>
        <v>out of budget</v>
      </c>
    </row>
    <row r="132" spans="11:17" x14ac:dyDescent="0.25">
      <c r="K132" t="s">
        <v>82</v>
      </c>
      <c r="L132">
        <v>19</v>
      </c>
      <c r="M132">
        <v>80</v>
      </c>
      <c r="N132">
        <v>176</v>
      </c>
      <c r="O132">
        <v>71</v>
      </c>
      <c r="P132" s="16">
        <v>45500000</v>
      </c>
      <c r="Q132" t="str">
        <f>IF(Table6[[#This Row],[Value]]&gt;=20000000,"out of budget",IF(Table6[[#This Row],[Value]]&gt;10000000,"negotiable",IF(Table6[[#This Row],[Value]]&lt;=10000000,"on the radar")))</f>
        <v>out of budget</v>
      </c>
    </row>
    <row r="133" spans="11:17" x14ac:dyDescent="0.25">
      <c r="K133" t="s">
        <v>83</v>
      </c>
      <c r="L133">
        <v>22</v>
      </c>
      <c r="M133">
        <v>78</v>
      </c>
      <c r="N133">
        <v>182</v>
      </c>
      <c r="O133">
        <v>69</v>
      </c>
      <c r="P133" s="16">
        <v>27500000</v>
      </c>
      <c r="Q133" t="str">
        <f>IF(Table6[[#This Row],[Value]]&gt;=20000000,"out of budget",IF(Table6[[#This Row],[Value]]&gt;10000000,"negotiable",IF(Table6[[#This Row],[Value]]&lt;=10000000,"on the radar")))</f>
        <v>out of budget</v>
      </c>
    </row>
    <row r="134" spans="11:17" x14ac:dyDescent="0.25">
      <c r="K134" t="s">
        <v>84</v>
      </c>
      <c r="L134">
        <v>21</v>
      </c>
      <c r="M134">
        <v>75</v>
      </c>
      <c r="N134">
        <v>188</v>
      </c>
      <c r="O134">
        <v>86</v>
      </c>
      <c r="P134" s="16">
        <v>12000000</v>
      </c>
      <c r="Q134" t="str">
        <f>IF(Table6[[#This Row],[Value]]&gt;=20000000,"out of budget",IF(Table6[[#This Row],[Value]]&gt;10000000,"negotiable",IF(Table6[[#This Row],[Value]]&lt;=10000000,"on the radar")))</f>
        <v>negotiable</v>
      </c>
    </row>
    <row r="135" spans="11:17" x14ac:dyDescent="0.25">
      <c r="K135" t="s">
        <v>85</v>
      </c>
      <c r="L135">
        <v>19</v>
      </c>
      <c r="M135">
        <v>75</v>
      </c>
      <c r="N135">
        <v>176</v>
      </c>
      <c r="O135">
        <v>71</v>
      </c>
      <c r="P135" s="16">
        <v>11500000</v>
      </c>
      <c r="Q135" t="str">
        <f>IF(Table6[[#This Row],[Value]]&gt;=20000000,"out of budget",IF(Table6[[#This Row],[Value]]&gt;10000000,"negotiable",IF(Table6[[#This Row],[Value]]&lt;=10000000,"on the radar")))</f>
        <v>negotiable</v>
      </c>
    </row>
    <row r="136" spans="11:17" x14ac:dyDescent="0.25">
      <c r="K136" t="s">
        <v>86</v>
      </c>
      <c r="L136">
        <v>28</v>
      </c>
      <c r="M136">
        <v>82</v>
      </c>
      <c r="N136">
        <v>171</v>
      </c>
      <c r="O136">
        <v>67</v>
      </c>
      <c r="P136" s="16">
        <v>31000000</v>
      </c>
      <c r="Q136" t="str">
        <f>IF(Table6[[#This Row],[Value]]&gt;=20000000,"out of budget",IF(Table6[[#This Row],[Value]]&gt;10000000,"negotiable",IF(Table6[[#This Row],[Value]]&lt;=10000000,"on the radar")))</f>
        <v>out of budget</v>
      </c>
    </row>
    <row r="137" spans="11:17" x14ac:dyDescent="0.25">
      <c r="K137" t="s">
        <v>87</v>
      </c>
      <c r="L137">
        <v>24</v>
      </c>
      <c r="M137">
        <v>88</v>
      </c>
      <c r="N137">
        <v>182</v>
      </c>
      <c r="O137">
        <v>78</v>
      </c>
      <c r="P137" s="16">
        <v>124000000</v>
      </c>
      <c r="Q137" t="str">
        <f>IF(Table6[[#This Row],[Value]]&gt;=20000000,"out of budget",IF(Table6[[#This Row],[Value]]&gt;10000000,"negotiable",IF(Table6[[#This Row],[Value]]&lt;=10000000,"on the radar")))</f>
        <v>out of budget</v>
      </c>
    </row>
    <row r="138" spans="11:17" x14ac:dyDescent="0.25">
      <c r="K138" t="s">
        <v>88</v>
      </c>
      <c r="L138">
        <v>22</v>
      </c>
      <c r="M138">
        <v>80</v>
      </c>
      <c r="N138">
        <v>171</v>
      </c>
      <c r="O138">
        <v>62</v>
      </c>
      <c r="P138" s="16">
        <v>47500000</v>
      </c>
      <c r="Q138" t="str">
        <f>IF(Table6[[#This Row],[Value]]&gt;=20000000,"out of budget",IF(Table6[[#This Row],[Value]]&gt;10000000,"negotiable",IF(Table6[[#This Row],[Value]]&lt;=10000000,"on the radar")))</f>
        <v>out of budget</v>
      </c>
    </row>
    <row r="139" spans="11:17" x14ac:dyDescent="0.25">
      <c r="K139" t="s">
        <v>89</v>
      </c>
      <c r="L139">
        <v>24</v>
      </c>
      <c r="M139">
        <v>83</v>
      </c>
      <c r="N139">
        <v>187</v>
      </c>
      <c r="O139">
        <v>81</v>
      </c>
      <c r="P139" s="16">
        <v>52500000</v>
      </c>
      <c r="Q139" t="str">
        <f>IF(Table6[[#This Row],[Value]]&gt;=20000000,"out of budget",IF(Table6[[#This Row],[Value]]&gt;10000000,"negotiable",IF(Table6[[#This Row],[Value]]&lt;=10000000,"on the radar")))</f>
        <v>out of budget</v>
      </c>
    </row>
    <row r="140" spans="11:17" x14ac:dyDescent="0.25">
      <c r="K140" t="s">
        <v>90</v>
      </c>
      <c r="L140">
        <v>21</v>
      </c>
      <c r="M140">
        <v>79</v>
      </c>
      <c r="N140">
        <v>183</v>
      </c>
      <c r="O140">
        <v>77</v>
      </c>
      <c r="P140" s="16">
        <v>33000000</v>
      </c>
      <c r="Q140" t="str">
        <f>IF(Table6[[#This Row],[Value]]&gt;=20000000,"out of budget",IF(Table6[[#This Row],[Value]]&gt;10000000,"negotiable",IF(Table6[[#This Row],[Value]]&lt;=10000000,"on the radar")))</f>
        <v>out of budget</v>
      </c>
    </row>
    <row r="141" spans="11:17" x14ac:dyDescent="0.25">
      <c r="K141" t="s">
        <v>91</v>
      </c>
      <c r="L141">
        <v>21</v>
      </c>
      <c r="M141">
        <v>80</v>
      </c>
      <c r="N141">
        <v>185</v>
      </c>
      <c r="O141">
        <v>78</v>
      </c>
      <c r="P141" s="16">
        <v>40000000</v>
      </c>
      <c r="Q141" t="str">
        <f>IF(Table6[[#This Row],[Value]]&gt;=20000000,"out of budget",IF(Table6[[#This Row],[Value]]&gt;10000000,"negotiable",IF(Table6[[#This Row],[Value]]&lt;=10000000,"on the radar")))</f>
        <v>out of budget</v>
      </c>
    </row>
    <row r="142" spans="11:17" x14ac:dyDescent="0.25">
      <c r="K142" t="s">
        <v>92</v>
      </c>
      <c r="L142">
        <v>16</v>
      </c>
      <c r="M142">
        <v>70</v>
      </c>
      <c r="N142">
        <v>185</v>
      </c>
      <c r="O142">
        <v>76</v>
      </c>
      <c r="P142" s="16">
        <v>4000000</v>
      </c>
      <c r="Q142" t="str">
        <f>IF(Table6[[#This Row],[Value]]&gt;=20000000,"out of budget",IF(Table6[[#This Row],[Value]]&gt;10000000,"negotiable",IF(Table6[[#This Row],[Value]]&lt;=10000000,"on the radar")))</f>
        <v>on the radar</v>
      </c>
    </row>
    <row r="143" spans="11:17" x14ac:dyDescent="0.25">
      <c r="K143" t="s">
        <v>93</v>
      </c>
      <c r="L143">
        <v>29</v>
      </c>
      <c r="M143">
        <v>90</v>
      </c>
      <c r="N143">
        <v>188</v>
      </c>
      <c r="O143">
        <v>85</v>
      </c>
      <c r="P143" s="16">
        <v>119500000</v>
      </c>
      <c r="Q143" t="str">
        <f>IF(Table6[[#This Row],[Value]]&gt;=20000000,"out of budget",IF(Table6[[#This Row],[Value]]&gt;10000000,"negotiable",IF(Table6[[#This Row],[Value]]&lt;=10000000,"on the radar")))</f>
        <v>out of budget</v>
      </c>
    </row>
    <row r="144" spans="11:17" x14ac:dyDescent="0.25">
      <c r="K144" t="s">
        <v>94</v>
      </c>
      <c r="L144">
        <v>21</v>
      </c>
      <c r="M144">
        <v>77</v>
      </c>
      <c r="N144">
        <v>195</v>
      </c>
      <c r="O144">
        <v>74</v>
      </c>
      <c r="P144" s="16">
        <v>22000000</v>
      </c>
      <c r="Q144" t="str">
        <f>IF(Table6[[#This Row],[Value]]&gt;=20000000,"out of budget",IF(Table6[[#This Row],[Value]]&gt;10000000,"negotiable",IF(Table6[[#This Row],[Value]]&lt;=10000000,"on the radar")))</f>
        <v>out of budget</v>
      </c>
    </row>
    <row r="145" spans="11:17" x14ac:dyDescent="0.25">
      <c r="K145" t="s">
        <v>95</v>
      </c>
      <c r="L145">
        <v>19</v>
      </c>
      <c r="M145">
        <v>74</v>
      </c>
      <c r="N145">
        <v>166</v>
      </c>
      <c r="O145">
        <v>71</v>
      </c>
      <c r="P145" s="16">
        <v>9000000</v>
      </c>
      <c r="Q145" t="str">
        <f>IF(Table6[[#This Row],[Value]]&gt;=20000000,"out of budget",IF(Table6[[#This Row],[Value]]&gt;10000000,"negotiable",IF(Table6[[#This Row],[Value]]&lt;=10000000,"on the radar")))</f>
        <v>on the radar</v>
      </c>
    </row>
    <row r="146" spans="11:17" x14ac:dyDescent="0.25">
      <c r="K146" t="s">
        <v>96</v>
      </c>
      <c r="L146">
        <v>25</v>
      </c>
      <c r="M146">
        <v>83</v>
      </c>
      <c r="N146">
        <v>186</v>
      </c>
      <c r="O146">
        <v>70</v>
      </c>
      <c r="P146" s="16">
        <v>43500000</v>
      </c>
      <c r="Q146" t="str">
        <f>IF(Table6[[#This Row],[Value]]&gt;=20000000,"out of budget",IF(Table6[[#This Row],[Value]]&gt;10000000,"negotiable",IF(Table6[[#This Row],[Value]]&lt;=10000000,"on the radar")))</f>
        <v>out of budget</v>
      </c>
    </row>
    <row r="147" spans="11:17" x14ac:dyDescent="0.25">
      <c r="K147" t="s">
        <v>97</v>
      </c>
      <c r="L147">
        <v>20</v>
      </c>
      <c r="M147">
        <v>86</v>
      </c>
      <c r="N147">
        <v>184</v>
      </c>
      <c r="O147">
        <v>72</v>
      </c>
      <c r="P147" s="16">
        <v>134500000</v>
      </c>
      <c r="Q147" t="str">
        <f>IF(Table6[[#This Row],[Value]]&gt;=20000000,"out of budget",IF(Table6[[#This Row],[Value]]&gt;10000000,"negotiable",IF(Table6[[#This Row],[Value]]&lt;=10000000,"on the radar")))</f>
        <v>out of budget</v>
      </c>
    </row>
    <row r="148" spans="11:17" x14ac:dyDescent="0.25">
      <c r="K148" t="s">
        <v>98</v>
      </c>
      <c r="L148">
        <v>18</v>
      </c>
      <c r="M148">
        <v>74</v>
      </c>
      <c r="N148">
        <v>179</v>
      </c>
      <c r="O148">
        <v>77</v>
      </c>
      <c r="P148" s="16">
        <v>10000000</v>
      </c>
      <c r="Q148" t="str">
        <f>IF(Table6[[#This Row],[Value]]&gt;=20000000,"out of budget",IF(Table6[[#This Row],[Value]]&gt;10000000,"negotiable",IF(Table6[[#This Row],[Value]]&lt;=10000000,"on the radar")))</f>
        <v>on the radar</v>
      </c>
    </row>
    <row r="149" spans="11:17" x14ac:dyDescent="0.25">
      <c r="K149" t="s">
        <v>99</v>
      </c>
      <c r="L149">
        <v>17</v>
      </c>
      <c r="M149">
        <v>69</v>
      </c>
      <c r="N149">
        <v>166</v>
      </c>
      <c r="O149">
        <v>64</v>
      </c>
      <c r="P149" s="16">
        <v>3000000</v>
      </c>
      <c r="Q149" t="str">
        <f>IF(Table6[[#This Row],[Value]]&gt;=20000000,"out of budget",IF(Table6[[#This Row],[Value]]&gt;10000000,"negotiable",IF(Table6[[#This Row],[Value]]&lt;=10000000,"on the radar")))</f>
        <v>on the radar</v>
      </c>
    </row>
    <row r="150" spans="11:17" x14ac:dyDescent="0.25">
      <c r="K150" t="s">
        <v>100</v>
      </c>
      <c r="L150">
        <v>27</v>
      </c>
      <c r="M150">
        <v>75</v>
      </c>
      <c r="N150">
        <v>168</v>
      </c>
      <c r="O150">
        <v>67</v>
      </c>
      <c r="P150" s="16">
        <v>6000000</v>
      </c>
      <c r="Q150" t="str">
        <f>IF(Table6[[#This Row],[Value]]&gt;=20000000,"out of budget",IF(Table6[[#This Row],[Value]]&gt;10000000,"negotiable",IF(Table6[[#This Row],[Value]]&lt;=10000000,"on the radar")))</f>
        <v>on the radar</v>
      </c>
    </row>
    <row r="151" spans="11:17" x14ac:dyDescent="0.25">
      <c r="K151" t="s">
        <v>101</v>
      </c>
      <c r="L151">
        <v>24</v>
      </c>
      <c r="M151">
        <v>87</v>
      </c>
      <c r="N151">
        <v>178</v>
      </c>
      <c r="O151">
        <v>68</v>
      </c>
      <c r="P151" s="16">
        <v>108000000</v>
      </c>
      <c r="Q151" t="str">
        <f>IF(Table6[[#This Row],[Value]]&gt;=20000000,"out of budget",IF(Table6[[#This Row],[Value]]&gt;10000000,"negotiable",IF(Table6[[#This Row],[Value]]&lt;=10000000,"on the radar")))</f>
        <v>out of budget</v>
      </c>
    </row>
    <row r="152" spans="11:17" x14ac:dyDescent="0.25">
      <c r="K152" t="s">
        <v>102</v>
      </c>
      <c r="L152">
        <v>30</v>
      </c>
      <c r="M152">
        <v>77</v>
      </c>
      <c r="N152">
        <v>197</v>
      </c>
      <c r="O152">
        <v>84</v>
      </c>
      <c r="P152" s="16">
        <v>10500000</v>
      </c>
      <c r="Q152" t="str">
        <f>IF(Table6[[#This Row],[Value]]&gt;=20000000,"out of budget",IF(Table6[[#This Row],[Value]]&gt;10000000,"negotiable",IF(Table6[[#This Row],[Value]]&lt;=10000000,"on the radar")))</f>
        <v>negotiable</v>
      </c>
    </row>
    <row r="153" spans="11:17" x14ac:dyDescent="0.25">
      <c r="K153" t="s">
        <v>103</v>
      </c>
      <c r="L153">
        <v>24</v>
      </c>
      <c r="M153">
        <v>82</v>
      </c>
      <c r="N153">
        <v>191</v>
      </c>
      <c r="O153">
        <v>83</v>
      </c>
      <c r="P153" s="16">
        <v>25500000</v>
      </c>
      <c r="Q153" t="str">
        <f>IF(Table6[[#This Row],[Value]]&gt;=20000000,"out of budget",IF(Table6[[#This Row],[Value]]&gt;10000000,"negotiable",IF(Table6[[#This Row],[Value]]&lt;=10000000,"on the radar")))</f>
        <v>out of budget</v>
      </c>
    </row>
    <row r="154" spans="11:17" x14ac:dyDescent="0.25">
      <c r="K154" t="s">
        <v>104</v>
      </c>
      <c r="L154">
        <v>21</v>
      </c>
      <c r="M154">
        <v>86</v>
      </c>
      <c r="N154">
        <v>178</v>
      </c>
      <c r="O154">
        <v>65</v>
      </c>
      <c r="P154" s="16">
        <v>99000000</v>
      </c>
      <c r="Q154" t="str">
        <f>IF(Table6[[#This Row],[Value]]&gt;=20000000,"out of budget",IF(Table6[[#This Row],[Value]]&gt;10000000,"negotiable",IF(Table6[[#This Row],[Value]]&lt;=10000000,"on the radar")))</f>
        <v>out of budget</v>
      </c>
    </row>
    <row r="155" spans="11:17" x14ac:dyDescent="0.25">
      <c r="K155" t="s">
        <v>105</v>
      </c>
      <c r="L155">
        <v>21</v>
      </c>
      <c r="M155">
        <v>76</v>
      </c>
      <c r="N155">
        <v>168</v>
      </c>
      <c r="O155">
        <v>57</v>
      </c>
      <c r="P155" s="16">
        <v>16000000</v>
      </c>
      <c r="Q155" t="str">
        <f>IF(Table6[[#This Row],[Value]]&gt;=20000000,"out of budget",IF(Table6[[#This Row],[Value]]&gt;10000000,"negotiable",IF(Table6[[#This Row],[Value]]&lt;=10000000,"on the radar")))</f>
        <v>negotiable</v>
      </c>
    </row>
    <row r="156" spans="11:17" x14ac:dyDescent="0.25">
      <c r="K156" t="s">
        <v>106</v>
      </c>
      <c r="L156">
        <v>19</v>
      </c>
      <c r="M156">
        <v>81</v>
      </c>
      <c r="N156">
        <v>175</v>
      </c>
      <c r="O156">
        <v>69</v>
      </c>
      <c r="P156" s="16">
        <v>53000000</v>
      </c>
      <c r="Q156" t="str">
        <f>IF(Table6[[#This Row],[Value]]&gt;=20000000,"out of budget",IF(Table6[[#This Row],[Value]]&gt;10000000,"negotiable",IF(Table6[[#This Row],[Value]]&lt;=10000000,"on the radar")))</f>
        <v>out of budget</v>
      </c>
    </row>
    <row r="157" spans="11:17" x14ac:dyDescent="0.25">
      <c r="K157" t="s">
        <v>107</v>
      </c>
      <c r="L157">
        <v>19</v>
      </c>
      <c r="M157">
        <v>75</v>
      </c>
      <c r="N157">
        <v>180</v>
      </c>
      <c r="O157">
        <v>72</v>
      </c>
      <c r="P157" s="16">
        <v>13500000</v>
      </c>
      <c r="Q157" t="str">
        <f>IF(Table6[[#This Row],[Value]]&gt;=20000000,"out of budget",IF(Table6[[#This Row],[Value]]&gt;10000000,"negotiable",IF(Table6[[#This Row],[Value]]&lt;=10000000,"on the radar")))</f>
        <v>negotiable</v>
      </c>
    </row>
    <row r="158" spans="11:17" x14ac:dyDescent="0.25">
      <c r="K158" t="s">
        <v>108</v>
      </c>
      <c r="L158">
        <v>26</v>
      </c>
      <c r="M158">
        <v>86</v>
      </c>
      <c r="N158">
        <v>172</v>
      </c>
      <c r="O158">
        <v>68</v>
      </c>
      <c r="P158" s="16">
        <v>79500000</v>
      </c>
      <c r="Q158" t="str">
        <f>IF(Table6[[#This Row],[Value]]&gt;=20000000,"out of budget",IF(Table6[[#This Row],[Value]]&gt;10000000,"negotiable",IF(Table6[[#This Row],[Value]]&lt;=10000000,"on the radar")))</f>
        <v>out of budget</v>
      </c>
    </row>
    <row r="159" spans="11:17" x14ac:dyDescent="0.25">
      <c r="K159" t="s">
        <v>109</v>
      </c>
      <c r="L159">
        <v>24</v>
      </c>
      <c r="M159">
        <v>87</v>
      </c>
      <c r="N159">
        <v>186</v>
      </c>
      <c r="O159">
        <v>77</v>
      </c>
      <c r="P159" s="16">
        <v>110000000</v>
      </c>
      <c r="Q159" t="str">
        <f>IF(Table6[[#This Row],[Value]]&gt;=20000000,"out of budget",IF(Table6[[#This Row],[Value]]&gt;10000000,"negotiable",IF(Table6[[#This Row],[Value]]&lt;=10000000,"on the radar")))</f>
        <v>out of budget</v>
      </c>
    </row>
    <row r="160" spans="11:17" x14ac:dyDescent="0.25">
      <c r="K160" t="s">
        <v>110</v>
      </c>
      <c r="L160">
        <v>22</v>
      </c>
      <c r="M160">
        <v>82</v>
      </c>
      <c r="N160">
        <v>185</v>
      </c>
      <c r="O160">
        <v>77</v>
      </c>
      <c r="P160" s="16">
        <v>43500000</v>
      </c>
      <c r="Q160" t="str">
        <f>IF(Table6[[#This Row],[Value]]&gt;=20000000,"out of budget",IF(Table6[[#This Row],[Value]]&gt;10000000,"negotiable",IF(Table6[[#This Row],[Value]]&lt;=10000000,"on the radar")))</f>
        <v>out of budget</v>
      </c>
    </row>
    <row r="161" spans="11:17" x14ac:dyDescent="0.25">
      <c r="K161" t="s">
        <v>111</v>
      </c>
      <c r="L161">
        <v>22</v>
      </c>
      <c r="M161">
        <v>79</v>
      </c>
      <c r="N161">
        <v>188</v>
      </c>
      <c r="O161">
        <v>77</v>
      </c>
      <c r="P161" s="16">
        <v>31500000</v>
      </c>
      <c r="Q161" t="str">
        <f>IF(Table6[[#This Row],[Value]]&gt;=20000000,"out of budget",IF(Table6[[#This Row],[Value]]&gt;10000000,"negotiable",IF(Table6[[#This Row],[Value]]&lt;=10000000,"on the radar")))</f>
        <v>out of budget</v>
      </c>
    </row>
    <row r="162" spans="11:17" x14ac:dyDescent="0.25">
      <c r="K162" t="s">
        <v>112</v>
      </c>
      <c r="L162">
        <v>22</v>
      </c>
      <c r="M162">
        <v>84</v>
      </c>
      <c r="N162">
        <v>171</v>
      </c>
      <c r="O162">
        <v>64</v>
      </c>
      <c r="P162" s="16">
        <v>57000000</v>
      </c>
      <c r="Q162" t="str">
        <f>IF(Table6[[#This Row],[Value]]&gt;=20000000,"out of budget",IF(Table6[[#This Row],[Value]]&gt;10000000,"negotiable",IF(Table6[[#This Row],[Value]]&lt;=10000000,"on the radar")))</f>
        <v>out of budget</v>
      </c>
    </row>
    <row r="163" spans="11:17" x14ac:dyDescent="0.25">
      <c r="K163" t="s">
        <v>113</v>
      </c>
      <c r="L163">
        <v>21</v>
      </c>
      <c r="M163">
        <v>77</v>
      </c>
      <c r="N163">
        <v>192</v>
      </c>
      <c r="O163">
        <v>76</v>
      </c>
      <c r="P163" s="16">
        <v>15500000</v>
      </c>
      <c r="Q163" t="str">
        <f>IF(Table6[[#This Row],[Value]]&gt;=20000000,"out of budget",IF(Table6[[#This Row],[Value]]&gt;10000000,"negotiable",IF(Table6[[#This Row],[Value]]&lt;=10000000,"on the radar")))</f>
        <v>negotiable</v>
      </c>
    </row>
    <row r="164" spans="11:17" x14ac:dyDescent="0.25">
      <c r="K164" t="s">
        <v>114</v>
      </c>
      <c r="L164">
        <v>21</v>
      </c>
      <c r="M164">
        <v>67</v>
      </c>
      <c r="N164">
        <v>178</v>
      </c>
      <c r="O164">
        <v>73</v>
      </c>
      <c r="P164" s="16">
        <v>2500000</v>
      </c>
      <c r="Q164" t="str">
        <f>IF(Table6[[#This Row],[Value]]&gt;=20000000,"out of budget",IF(Table6[[#This Row],[Value]]&gt;10000000,"negotiable",IF(Table6[[#This Row],[Value]]&lt;=10000000,"on the radar")))</f>
        <v>on the radar</v>
      </c>
    </row>
    <row r="165" spans="11:17" x14ac:dyDescent="0.25">
      <c r="K165" t="s">
        <v>115</v>
      </c>
      <c r="L165">
        <v>20</v>
      </c>
      <c r="M165">
        <v>80</v>
      </c>
      <c r="N165">
        <v>186</v>
      </c>
      <c r="O165">
        <v>70</v>
      </c>
      <c r="P165" s="16">
        <v>35000000</v>
      </c>
      <c r="Q165" t="str">
        <f>IF(Table6[[#This Row],[Value]]&gt;=20000000,"out of budget",IF(Table6[[#This Row],[Value]]&gt;10000000,"negotiable",IF(Table6[[#This Row],[Value]]&lt;=10000000,"on the radar")))</f>
        <v>out of budget</v>
      </c>
    </row>
    <row r="166" spans="11:17" x14ac:dyDescent="0.25">
      <c r="K166" t="s">
        <v>116</v>
      </c>
      <c r="L166">
        <v>27</v>
      </c>
      <c r="M166">
        <v>86</v>
      </c>
      <c r="N166">
        <v>171</v>
      </c>
      <c r="O166">
        <v>68</v>
      </c>
      <c r="P166" s="16">
        <v>65500000</v>
      </c>
      <c r="Q166" t="str">
        <f>IF(Table6[[#This Row],[Value]]&gt;=20000000,"out of budget",IF(Table6[[#This Row],[Value]]&gt;10000000,"negotiable",IF(Table6[[#This Row],[Value]]&lt;=10000000,"on the radar")))</f>
        <v>out of budget</v>
      </c>
    </row>
    <row r="167" spans="11:17" x14ac:dyDescent="0.25">
      <c r="K167" t="s">
        <v>117</v>
      </c>
      <c r="L167">
        <v>23</v>
      </c>
      <c r="M167">
        <v>86</v>
      </c>
      <c r="N167">
        <v>171</v>
      </c>
      <c r="O167">
        <v>69</v>
      </c>
      <c r="P167" s="16">
        <v>97500000</v>
      </c>
      <c r="Q167" t="str">
        <f>IF(Table6[[#This Row],[Value]]&gt;=20000000,"out of budget",IF(Table6[[#This Row],[Value]]&gt;10000000,"negotiable",IF(Table6[[#This Row],[Value]]&lt;=10000000,"on the radar")))</f>
        <v>out of budget</v>
      </c>
    </row>
    <row r="168" spans="11:17" x14ac:dyDescent="0.25">
      <c r="K168" t="s">
        <v>118</v>
      </c>
      <c r="L168">
        <v>24</v>
      </c>
      <c r="M168">
        <v>74</v>
      </c>
      <c r="N168">
        <v>189</v>
      </c>
      <c r="O168">
        <v>82</v>
      </c>
      <c r="P168" s="16">
        <v>6000000</v>
      </c>
      <c r="Q168" t="str">
        <f>IF(Table6[[#This Row],[Value]]&gt;=20000000,"out of budget",IF(Table6[[#This Row],[Value]]&gt;10000000,"negotiable",IF(Table6[[#This Row],[Value]]&lt;=10000000,"on the radar")))</f>
        <v>on the radar</v>
      </c>
    </row>
    <row r="169" spans="11:17" x14ac:dyDescent="0.25">
      <c r="K169" t="s">
        <v>119</v>
      </c>
      <c r="L169">
        <v>21</v>
      </c>
      <c r="M169">
        <v>78</v>
      </c>
      <c r="N169">
        <v>184</v>
      </c>
      <c r="O169">
        <v>71</v>
      </c>
      <c r="P169" s="16">
        <v>31500000</v>
      </c>
      <c r="Q169" t="str">
        <f>IF(Table6[[#This Row],[Value]]&gt;=20000000,"out of budget",IF(Table6[[#This Row],[Value]]&gt;10000000,"negotiable",IF(Table6[[#This Row],[Value]]&lt;=10000000,"on the radar")))</f>
        <v>out of budget</v>
      </c>
    </row>
    <row r="170" spans="11:17" x14ac:dyDescent="0.25">
      <c r="K170" t="s">
        <v>120</v>
      </c>
      <c r="L170">
        <v>18</v>
      </c>
      <c r="M170">
        <v>75</v>
      </c>
      <c r="N170">
        <v>188</v>
      </c>
      <c r="O170">
        <v>82</v>
      </c>
      <c r="P170" s="16">
        <v>11500000</v>
      </c>
      <c r="Q170" t="str">
        <f>IF(Table6[[#This Row],[Value]]&gt;=20000000,"out of budget",IF(Table6[[#This Row],[Value]]&gt;10000000,"negotiable",IF(Table6[[#This Row],[Value]]&lt;=10000000,"on the radar")))</f>
        <v>negotiable</v>
      </c>
    </row>
    <row r="171" spans="11:17" x14ac:dyDescent="0.25">
      <c r="K171" t="s">
        <v>121</v>
      </c>
      <c r="L171">
        <v>24</v>
      </c>
      <c r="M171">
        <v>83</v>
      </c>
      <c r="N171">
        <v>176</v>
      </c>
      <c r="O171">
        <v>68</v>
      </c>
      <c r="P171" s="16">
        <v>47000000</v>
      </c>
      <c r="Q171" t="str">
        <f>IF(Table6[[#This Row],[Value]]&gt;=20000000,"out of budget",IF(Table6[[#This Row],[Value]]&gt;10000000,"negotiable",IF(Table6[[#This Row],[Value]]&lt;=10000000,"on the radar")))</f>
        <v>out of budget</v>
      </c>
    </row>
    <row r="172" spans="11:17" x14ac:dyDescent="0.25">
      <c r="K172" t="s">
        <v>122</v>
      </c>
      <c r="L172">
        <v>25</v>
      </c>
      <c r="M172">
        <v>72</v>
      </c>
      <c r="N172">
        <v>178</v>
      </c>
      <c r="O172">
        <v>73</v>
      </c>
      <c r="P172" s="16">
        <v>2800000</v>
      </c>
      <c r="Q172" t="str">
        <f>IF(Table6[[#This Row],[Value]]&gt;=20000000,"out of budget",IF(Table6[[#This Row],[Value]]&gt;10000000,"negotiable",IF(Table6[[#This Row],[Value]]&lt;=10000000,"on the radar")))</f>
        <v>on the radar</v>
      </c>
    </row>
    <row r="173" spans="11:17" x14ac:dyDescent="0.25">
      <c r="K173" t="s">
        <v>123</v>
      </c>
      <c r="L173">
        <v>22</v>
      </c>
      <c r="M173">
        <v>79</v>
      </c>
      <c r="N173">
        <v>173</v>
      </c>
      <c r="O173">
        <v>66</v>
      </c>
      <c r="P173" s="16">
        <v>35500000</v>
      </c>
      <c r="Q173" t="str">
        <f>IF(Table6[[#This Row],[Value]]&gt;=20000000,"out of budget",IF(Table6[[#This Row],[Value]]&gt;10000000,"negotiable",IF(Table6[[#This Row],[Value]]&lt;=10000000,"on the radar")))</f>
        <v>out of budget</v>
      </c>
    </row>
    <row r="174" spans="11:17" x14ac:dyDescent="0.25">
      <c r="K174" t="s">
        <v>124</v>
      </c>
      <c r="L174">
        <v>22</v>
      </c>
      <c r="M174">
        <v>80</v>
      </c>
      <c r="N174">
        <v>191</v>
      </c>
      <c r="O174">
        <v>82</v>
      </c>
      <c r="P174" s="16">
        <v>31000000</v>
      </c>
      <c r="Q174" t="str">
        <f>IF(Table6[[#This Row],[Value]]&gt;=20000000,"out of budget",IF(Table6[[#This Row],[Value]]&gt;10000000,"negotiable",IF(Table6[[#This Row],[Value]]&lt;=10000000,"on the radar")))</f>
        <v>out of budget</v>
      </c>
    </row>
    <row r="175" spans="11:17" x14ac:dyDescent="0.25">
      <c r="K175" t="s">
        <v>125</v>
      </c>
      <c r="L175">
        <v>21</v>
      </c>
      <c r="M175">
        <v>78</v>
      </c>
      <c r="N175">
        <v>178</v>
      </c>
      <c r="O175">
        <v>66</v>
      </c>
      <c r="P175" s="16">
        <v>23000000</v>
      </c>
      <c r="Q175" t="str">
        <f>IF(Table6[[#This Row],[Value]]&gt;=20000000,"out of budget",IF(Table6[[#This Row],[Value]]&gt;10000000,"negotiable",IF(Table6[[#This Row],[Value]]&lt;=10000000,"on the radar")))</f>
        <v>out of budget</v>
      </c>
    </row>
    <row r="176" spans="11:17" x14ac:dyDescent="0.25">
      <c r="K176" t="s">
        <v>126</v>
      </c>
      <c r="L176">
        <v>20</v>
      </c>
      <c r="M176">
        <v>82</v>
      </c>
      <c r="N176">
        <v>181</v>
      </c>
      <c r="O176">
        <v>67</v>
      </c>
      <c r="P176" s="16">
        <v>47500000</v>
      </c>
      <c r="Q176" t="str">
        <f>IF(Table6[[#This Row],[Value]]&gt;=20000000,"out of budget",IF(Table6[[#This Row],[Value]]&gt;10000000,"negotiable",IF(Table6[[#This Row],[Value]]&lt;=10000000,"on the radar")))</f>
        <v>out of budget</v>
      </c>
    </row>
    <row r="177" spans="11:17" x14ac:dyDescent="0.25">
      <c r="K177" t="s">
        <v>127</v>
      </c>
      <c r="L177">
        <v>21</v>
      </c>
      <c r="M177">
        <v>78</v>
      </c>
      <c r="N177">
        <v>168</v>
      </c>
      <c r="O177">
        <v>60</v>
      </c>
      <c r="P177" s="16">
        <v>28500000</v>
      </c>
      <c r="Q177" t="str">
        <f>IF(Table6[[#This Row],[Value]]&gt;=20000000,"out of budget",IF(Table6[[#This Row],[Value]]&gt;10000000,"negotiable",IF(Table6[[#This Row],[Value]]&lt;=10000000,"on the radar")))</f>
        <v>out of budget</v>
      </c>
    </row>
    <row r="178" spans="11:17" x14ac:dyDescent="0.25">
      <c r="K178" t="s">
        <v>128</v>
      </c>
      <c r="L178">
        <v>17</v>
      </c>
      <c r="M178">
        <v>66</v>
      </c>
      <c r="N178">
        <v>170</v>
      </c>
      <c r="O178">
        <v>67</v>
      </c>
      <c r="P178" s="16">
        <v>2700000</v>
      </c>
      <c r="Q178" t="str">
        <f>IF(Table6[[#This Row],[Value]]&gt;=20000000,"out of budget",IF(Table6[[#This Row],[Value]]&gt;10000000,"negotiable",IF(Table6[[#This Row],[Value]]&lt;=10000000,"on the radar")))</f>
        <v>on the radar</v>
      </c>
    </row>
    <row r="179" spans="11:17" x14ac:dyDescent="0.25">
      <c r="K179" t="s">
        <v>129</v>
      </c>
      <c r="L179">
        <v>19</v>
      </c>
      <c r="M179">
        <v>77</v>
      </c>
      <c r="N179">
        <v>194</v>
      </c>
      <c r="O179">
        <v>75</v>
      </c>
      <c r="P179" s="16">
        <v>21000000</v>
      </c>
      <c r="Q179" t="str">
        <f>IF(Table6[[#This Row],[Value]]&gt;=20000000,"out of budget",IF(Table6[[#This Row],[Value]]&gt;10000000,"negotiable",IF(Table6[[#This Row],[Value]]&lt;=10000000,"on the radar")))</f>
        <v>out of budget</v>
      </c>
    </row>
    <row r="180" spans="11:17" x14ac:dyDescent="0.25">
      <c r="K180" t="s">
        <v>130</v>
      </c>
      <c r="L180">
        <v>21</v>
      </c>
      <c r="M180">
        <v>76</v>
      </c>
      <c r="N180">
        <v>182</v>
      </c>
      <c r="O180">
        <v>75</v>
      </c>
      <c r="P180" s="16">
        <v>15000000</v>
      </c>
      <c r="Q180" t="str">
        <f>IF(Table6[[#This Row],[Value]]&gt;=20000000,"out of budget",IF(Table6[[#This Row],[Value]]&gt;10000000,"negotiable",IF(Table6[[#This Row],[Value]]&lt;=10000000,"on the radar")))</f>
        <v>negotiable</v>
      </c>
    </row>
    <row r="181" spans="11:17" x14ac:dyDescent="0.25">
      <c r="K181" t="s">
        <v>131</v>
      </c>
      <c r="L181">
        <v>18</v>
      </c>
      <c r="M181">
        <v>73</v>
      </c>
      <c r="N181">
        <v>172</v>
      </c>
      <c r="O181">
        <v>68</v>
      </c>
      <c r="P181" s="16">
        <v>7000000</v>
      </c>
      <c r="Q181" t="str">
        <f>IF(Table6[[#This Row],[Value]]&gt;=20000000,"out of budget",IF(Table6[[#This Row],[Value]]&gt;10000000,"negotiable",IF(Table6[[#This Row],[Value]]&lt;=10000000,"on the radar")))</f>
        <v>on the radar</v>
      </c>
    </row>
    <row r="182" spans="11:17" x14ac:dyDescent="0.25">
      <c r="K182" t="s">
        <v>132</v>
      </c>
      <c r="L182">
        <v>37</v>
      </c>
      <c r="M182">
        <v>86</v>
      </c>
      <c r="N182">
        <v>172</v>
      </c>
      <c r="O182">
        <v>66</v>
      </c>
      <c r="P182" s="16">
        <v>21500000</v>
      </c>
      <c r="Q182" t="str">
        <f>IF(Table6[[#This Row],[Value]]&gt;=20000000,"out of budget",IF(Table6[[#This Row],[Value]]&gt;10000000,"negotiable",IF(Table6[[#This Row],[Value]]&lt;=10000000,"on the radar")))</f>
        <v>out of budget</v>
      </c>
    </row>
    <row r="183" spans="11:17" x14ac:dyDescent="0.25">
      <c r="K183" t="s">
        <v>133</v>
      </c>
      <c r="L183">
        <v>34</v>
      </c>
      <c r="M183">
        <v>90</v>
      </c>
      <c r="N183">
        <v>185</v>
      </c>
      <c r="O183">
        <v>81</v>
      </c>
      <c r="P183" s="16">
        <v>58000000</v>
      </c>
      <c r="Q183" t="str">
        <f>IF(Table6[[#This Row],[Value]]&gt;=20000000,"out of budget",IF(Table6[[#This Row],[Value]]&gt;10000000,"negotiable",IF(Table6[[#This Row],[Value]]&lt;=10000000,"on the radar")))</f>
        <v>out of budget</v>
      </c>
    </row>
    <row r="184" spans="11:17" x14ac:dyDescent="0.25">
      <c r="K184" t="s">
        <v>134</v>
      </c>
      <c r="L184">
        <v>22</v>
      </c>
      <c r="M184">
        <v>85</v>
      </c>
      <c r="N184">
        <v>174</v>
      </c>
      <c r="O184">
        <v>64</v>
      </c>
      <c r="P184" s="16">
        <v>86500000</v>
      </c>
      <c r="Q184" t="str">
        <f>IF(Table6[[#This Row],[Value]]&gt;=20000000,"out of budget",IF(Table6[[#This Row],[Value]]&gt;10000000,"negotiable",IF(Table6[[#This Row],[Value]]&lt;=10000000,"on the radar")))</f>
        <v>out of budget</v>
      </c>
    </row>
    <row r="185" spans="11:17" x14ac:dyDescent="0.25">
      <c r="K185" t="s">
        <v>135</v>
      </c>
      <c r="L185">
        <v>22</v>
      </c>
      <c r="M185">
        <v>78</v>
      </c>
      <c r="N185">
        <v>194</v>
      </c>
      <c r="O185">
        <v>80</v>
      </c>
      <c r="P185" s="16">
        <v>22500000</v>
      </c>
      <c r="Q185" t="str">
        <f>IF(Table6[[#This Row],[Value]]&gt;=20000000,"out of budget",IF(Table6[[#This Row],[Value]]&gt;10000000,"negotiable",IF(Table6[[#This Row],[Value]]&lt;=10000000,"on the radar")))</f>
        <v>out of budget</v>
      </c>
    </row>
    <row r="186" spans="11:17" x14ac:dyDescent="0.25">
      <c r="K186" t="s">
        <v>136</v>
      </c>
      <c r="L186">
        <v>23</v>
      </c>
      <c r="M186">
        <v>74</v>
      </c>
      <c r="N186">
        <v>179</v>
      </c>
      <c r="O186">
        <v>73</v>
      </c>
      <c r="P186" s="16">
        <v>0</v>
      </c>
      <c r="Q186" t="str">
        <f>IF(Table6[[#This Row],[Value]]&gt;=20000000,"out of budget",IF(Table6[[#This Row],[Value]]&gt;10000000,"negotiable",IF(Table6[[#This Row],[Value]]&lt;=10000000,"on the radar")))</f>
        <v>on the radar</v>
      </c>
    </row>
    <row r="187" spans="11:17" x14ac:dyDescent="0.25">
      <c r="K187" t="s">
        <v>130</v>
      </c>
      <c r="L187">
        <v>21</v>
      </c>
      <c r="M187">
        <v>76</v>
      </c>
      <c r="N187">
        <v>182</v>
      </c>
      <c r="O187">
        <v>75</v>
      </c>
      <c r="P187" s="16">
        <v>15000000</v>
      </c>
      <c r="Q187" t="str">
        <f>IF(Table6[[#This Row],[Value]]&gt;=20000000,"out of budget",IF(Table6[[#This Row],[Value]]&gt;10000000,"negotiable",IF(Table6[[#This Row],[Value]]&lt;=10000000,"on the radar")))</f>
        <v>negotiable</v>
      </c>
    </row>
    <row r="188" spans="11:17" x14ac:dyDescent="0.25">
      <c r="K188" t="s">
        <v>127</v>
      </c>
      <c r="L188">
        <v>21</v>
      </c>
      <c r="M188">
        <v>78</v>
      </c>
      <c r="N188">
        <v>168</v>
      </c>
      <c r="O188">
        <v>60</v>
      </c>
      <c r="P188" s="16">
        <v>28500000</v>
      </c>
      <c r="Q188" t="str">
        <f>IF(Table6[[#This Row],[Value]]&gt;=20000000,"out of budget",IF(Table6[[#This Row],[Value]]&gt;10000000,"negotiable",IF(Table6[[#This Row],[Value]]&lt;=10000000,"on the radar")))</f>
        <v>out of budget</v>
      </c>
    </row>
    <row r="189" spans="11:17" x14ac:dyDescent="0.25">
      <c r="K189" t="s">
        <v>137</v>
      </c>
      <c r="L189">
        <v>22</v>
      </c>
      <c r="M189">
        <v>81</v>
      </c>
      <c r="N189">
        <v>183</v>
      </c>
      <c r="O189">
        <v>72</v>
      </c>
      <c r="P189" s="16">
        <v>32500000</v>
      </c>
      <c r="Q189" t="str">
        <f>IF(Table6[[#This Row],[Value]]&gt;=20000000,"out of budget",IF(Table6[[#This Row],[Value]]&gt;10000000,"negotiable",IF(Table6[[#This Row],[Value]]&lt;=10000000,"on the radar")))</f>
        <v>out of budget</v>
      </c>
    </row>
    <row r="190" spans="11:17" x14ac:dyDescent="0.25">
      <c r="K190" t="s">
        <v>138</v>
      </c>
      <c r="L190">
        <v>22</v>
      </c>
      <c r="M190">
        <v>84</v>
      </c>
      <c r="N190">
        <v>178</v>
      </c>
      <c r="O190">
        <v>75</v>
      </c>
      <c r="P190" s="16">
        <v>61500000</v>
      </c>
      <c r="Q190" t="str">
        <f>IF(Table6[[#This Row],[Value]]&gt;=20000000,"out of budget",IF(Table6[[#This Row],[Value]]&gt;10000000,"negotiable",IF(Table6[[#This Row],[Value]]&lt;=10000000,"on the radar")))</f>
        <v>out of budget</v>
      </c>
    </row>
    <row r="191" spans="11:17" x14ac:dyDescent="0.25">
      <c r="K191" t="s">
        <v>139</v>
      </c>
      <c r="L191">
        <v>19</v>
      </c>
      <c r="M191">
        <v>74</v>
      </c>
      <c r="N191">
        <v>177</v>
      </c>
      <c r="O191">
        <v>71</v>
      </c>
      <c r="P191" s="16">
        <v>9000000</v>
      </c>
      <c r="Q191" t="str">
        <f>IF(Table6[[#This Row],[Value]]&gt;=20000000,"out of budget",IF(Table6[[#This Row],[Value]]&gt;10000000,"negotiable",IF(Table6[[#This Row],[Value]]&lt;=10000000,"on the radar")))</f>
        <v>on the radar</v>
      </c>
    </row>
    <row r="192" spans="11:17" x14ac:dyDescent="0.25">
      <c r="K192" t="s">
        <v>140</v>
      </c>
      <c r="L192">
        <v>20</v>
      </c>
      <c r="M192">
        <v>86</v>
      </c>
      <c r="N192">
        <v>174</v>
      </c>
      <c r="O192">
        <v>60</v>
      </c>
      <c r="P192" s="16">
        <v>105000000</v>
      </c>
      <c r="Q192" t="str">
        <f>IF(Table6[[#This Row],[Value]]&gt;=20000000,"out of budget",IF(Table6[[#This Row],[Value]]&gt;10000000,"negotiable",IF(Table6[[#This Row],[Value]]&lt;=10000000,"on the radar")))</f>
        <v>out of budget</v>
      </c>
    </row>
    <row r="193" spans="11:17" x14ac:dyDescent="0.25">
      <c r="K193" t="s">
        <v>141</v>
      </c>
      <c r="L193">
        <v>20</v>
      </c>
      <c r="M193">
        <v>77</v>
      </c>
      <c r="N193">
        <v>195</v>
      </c>
      <c r="O193">
        <v>85</v>
      </c>
      <c r="P193" s="16">
        <v>23500000</v>
      </c>
      <c r="Q193" t="str">
        <f>IF(Table6[[#This Row],[Value]]&gt;=20000000,"out of budget",IF(Table6[[#This Row],[Value]]&gt;10000000,"negotiable",IF(Table6[[#This Row],[Value]]&lt;=10000000,"on the radar")))</f>
        <v>out of budget</v>
      </c>
    </row>
    <row r="194" spans="11:17" x14ac:dyDescent="0.25">
      <c r="K194" t="s">
        <v>142</v>
      </c>
      <c r="L194">
        <v>19</v>
      </c>
      <c r="M194">
        <v>72</v>
      </c>
      <c r="N194">
        <v>169</v>
      </c>
      <c r="O194">
        <v>58</v>
      </c>
      <c r="P194" s="16">
        <v>5500000</v>
      </c>
      <c r="Q194" t="str">
        <f>IF(Table6[[#This Row],[Value]]&gt;=20000000,"out of budget",IF(Table6[[#This Row],[Value]]&gt;10000000,"negotiable",IF(Table6[[#This Row],[Value]]&lt;=10000000,"on the radar")))</f>
        <v>on the radar</v>
      </c>
    </row>
    <row r="195" spans="11:17" x14ac:dyDescent="0.25">
      <c r="K195" t="s">
        <v>143</v>
      </c>
      <c r="L195">
        <v>26</v>
      </c>
      <c r="M195">
        <v>87</v>
      </c>
      <c r="N195">
        <v>181</v>
      </c>
      <c r="O195">
        <v>74</v>
      </c>
      <c r="P195" s="16">
        <v>103500000</v>
      </c>
      <c r="Q195" t="str">
        <f>IF(Table6[[#This Row],[Value]]&gt;=20000000,"out of budget",IF(Table6[[#This Row],[Value]]&gt;10000000,"negotiable",IF(Table6[[#This Row],[Value]]&lt;=10000000,"on the radar")))</f>
        <v>out of budget</v>
      </c>
    </row>
    <row r="196" spans="11:17" x14ac:dyDescent="0.25">
      <c r="K196" t="s">
        <v>144</v>
      </c>
      <c r="L196">
        <v>25</v>
      </c>
      <c r="M196">
        <v>82</v>
      </c>
      <c r="N196">
        <v>185</v>
      </c>
      <c r="O196">
        <v>77</v>
      </c>
      <c r="P196" s="16">
        <v>35000000</v>
      </c>
      <c r="Q196" t="str">
        <f>IF(Table6[[#This Row],[Value]]&gt;=20000000,"out of budget",IF(Table6[[#This Row],[Value]]&gt;10000000,"negotiable",IF(Table6[[#This Row],[Value]]&lt;=10000000,"on the radar")))</f>
        <v>out of budget</v>
      </c>
    </row>
    <row r="197" spans="11:17" x14ac:dyDescent="0.25">
      <c r="K197" t="s">
        <v>145</v>
      </c>
      <c r="L197">
        <v>24</v>
      </c>
      <c r="M197">
        <v>78</v>
      </c>
      <c r="N197">
        <v>188</v>
      </c>
      <c r="O197">
        <v>84</v>
      </c>
      <c r="P197" s="16">
        <v>20000000</v>
      </c>
      <c r="Q197" t="str">
        <f>IF(Table6[[#This Row],[Value]]&gt;=20000000,"out of budget",IF(Table6[[#This Row],[Value]]&gt;10000000,"negotiable",IF(Table6[[#This Row],[Value]]&lt;=10000000,"on the radar")))</f>
        <v>out of budget</v>
      </c>
    </row>
    <row r="198" spans="11:17" x14ac:dyDescent="0.25">
      <c r="K198" t="s">
        <v>146</v>
      </c>
      <c r="L198">
        <v>23</v>
      </c>
      <c r="M198">
        <v>79</v>
      </c>
      <c r="N198">
        <v>184</v>
      </c>
      <c r="O198">
        <v>74</v>
      </c>
      <c r="P198" s="16">
        <v>24500000</v>
      </c>
      <c r="Q198" t="str">
        <f>IF(Table6[[#This Row],[Value]]&gt;=20000000,"out of budget",IF(Table6[[#This Row],[Value]]&gt;10000000,"negotiable",IF(Table6[[#This Row],[Value]]&lt;=10000000,"on the radar")))</f>
        <v>out of budget</v>
      </c>
    </row>
    <row r="199" spans="11:17" x14ac:dyDescent="0.25">
      <c r="K199" t="s">
        <v>147</v>
      </c>
      <c r="L199">
        <v>23</v>
      </c>
      <c r="M199">
        <v>84</v>
      </c>
      <c r="N199">
        <v>188</v>
      </c>
      <c r="O199">
        <v>82</v>
      </c>
      <c r="P199" s="16">
        <v>58500000</v>
      </c>
      <c r="Q199" t="str">
        <f>IF(Table6[[#This Row],[Value]]&gt;=20000000,"out of budget",IF(Table6[[#This Row],[Value]]&gt;10000000,"negotiable",IF(Table6[[#This Row],[Value]]&lt;=10000000,"on the radar")))</f>
        <v>out of budget</v>
      </c>
    </row>
    <row r="200" spans="11:17" x14ac:dyDescent="0.25">
      <c r="K200" t="s">
        <v>148</v>
      </c>
      <c r="L200">
        <v>23</v>
      </c>
      <c r="M200">
        <v>78</v>
      </c>
      <c r="N200">
        <v>169</v>
      </c>
      <c r="O200">
        <v>63</v>
      </c>
      <c r="P200" s="16">
        <v>27000000</v>
      </c>
      <c r="Q200" t="str">
        <f>IF(Table6[[#This Row],[Value]]&gt;=20000000,"out of budget",IF(Table6[[#This Row],[Value]]&gt;10000000,"negotiable",IF(Table6[[#This Row],[Value]]&lt;=10000000,"on the radar")))</f>
        <v>out of budget</v>
      </c>
    </row>
    <row r="201" spans="11:17" x14ac:dyDescent="0.25">
      <c r="K201" t="s">
        <v>149</v>
      </c>
      <c r="L201">
        <v>25</v>
      </c>
      <c r="M201">
        <v>84</v>
      </c>
      <c r="N201">
        <v>182</v>
      </c>
      <c r="O201">
        <v>74</v>
      </c>
      <c r="P201" s="16">
        <v>55500000</v>
      </c>
      <c r="Q201" t="str">
        <f>IF(Table6[[#This Row],[Value]]&gt;=20000000,"out of budget",IF(Table6[[#This Row],[Value]]&gt;10000000,"negotiable",IF(Table6[[#This Row],[Value]]&lt;=10000000,"on the radar")))</f>
        <v>out of budget</v>
      </c>
    </row>
    <row r="202" spans="11:17" x14ac:dyDescent="0.25">
      <c r="K202" t="s">
        <v>150</v>
      </c>
      <c r="L202">
        <v>21</v>
      </c>
      <c r="M202">
        <v>79</v>
      </c>
      <c r="N202">
        <v>178</v>
      </c>
      <c r="O202">
        <v>73</v>
      </c>
      <c r="P202" s="16">
        <v>33500000</v>
      </c>
      <c r="Q202" t="str">
        <f>IF(Table6[[#This Row],[Value]]&gt;=20000000,"out of budget",IF(Table6[[#This Row],[Value]]&gt;10000000,"negotiable",IF(Table6[[#This Row],[Value]]&lt;=10000000,"on the radar")))</f>
        <v>out of budget</v>
      </c>
    </row>
    <row r="203" spans="11:17" x14ac:dyDescent="0.25">
      <c r="K203" t="s">
        <v>151</v>
      </c>
      <c r="L203">
        <v>18</v>
      </c>
      <c r="M203">
        <v>76</v>
      </c>
      <c r="N203">
        <v>180</v>
      </c>
      <c r="O203">
        <v>71</v>
      </c>
      <c r="P203" s="16">
        <v>15000000</v>
      </c>
      <c r="Q203" t="str">
        <f>IF(Table6[[#This Row],[Value]]&gt;=20000000,"out of budget",IF(Table6[[#This Row],[Value]]&gt;10000000,"negotiable",IF(Table6[[#This Row],[Value]]&lt;=10000000,"on the radar")))</f>
        <v>negotiable</v>
      </c>
    </row>
    <row r="204" spans="11:17" x14ac:dyDescent="0.25">
      <c r="K204" t="s">
        <v>152</v>
      </c>
      <c r="L204">
        <v>31</v>
      </c>
      <c r="M204">
        <v>87</v>
      </c>
      <c r="N204">
        <v>175</v>
      </c>
      <c r="O204">
        <v>68</v>
      </c>
      <c r="P204" s="16">
        <v>75500000</v>
      </c>
      <c r="Q204" t="str">
        <f>IF(Table6[[#This Row],[Value]]&gt;=20000000,"out of budget",IF(Table6[[#This Row],[Value]]&gt;10000000,"negotiable",IF(Table6[[#This Row],[Value]]&lt;=10000000,"on the radar")))</f>
        <v>out of budget</v>
      </c>
    </row>
    <row r="205" spans="11:17" x14ac:dyDescent="0.25">
      <c r="K205" t="s">
        <v>153</v>
      </c>
      <c r="L205">
        <v>23</v>
      </c>
      <c r="M205">
        <v>78</v>
      </c>
      <c r="N205">
        <v>174</v>
      </c>
      <c r="O205">
        <v>73</v>
      </c>
      <c r="P205" s="16">
        <v>20000000</v>
      </c>
      <c r="Q205" t="str">
        <f>IF(Table6[[#This Row],[Value]]&gt;=20000000,"out of budget",IF(Table6[[#This Row],[Value]]&gt;10000000,"negotiable",IF(Table6[[#This Row],[Value]]&lt;=10000000,"on the radar")))</f>
        <v>out of budget</v>
      </c>
    </row>
    <row r="206" spans="11:17" x14ac:dyDescent="0.25">
      <c r="K206" t="s">
        <v>154</v>
      </c>
      <c r="L206">
        <v>22</v>
      </c>
      <c r="M206">
        <v>75</v>
      </c>
      <c r="N206">
        <v>196</v>
      </c>
      <c r="O206">
        <v>87</v>
      </c>
      <c r="P206" s="16">
        <v>12000000</v>
      </c>
      <c r="Q206" t="str">
        <f>IF(Table6[[#This Row],[Value]]&gt;=20000000,"out of budget",IF(Table6[[#This Row],[Value]]&gt;10000000,"negotiable",IF(Table6[[#This Row],[Value]]&lt;=10000000,"on the radar")))</f>
        <v>negotiable</v>
      </c>
    </row>
    <row r="207" spans="11:17" x14ac:dyDescent="0.25">
      <c r="K207" t="s">
        <v>155</v>
      </c>
      <c r="L207">
        <v>21</v>
      </c>
      <c r="M207">
        <v>79</v>
      </c>
      <c r="N207">
        <v>173</v>
      </c>
      <c r="O207">
        <v>77</v>
      </c>
      <c r="P207" s="16">
        <v>39500000</v>
      </c>
      <c r="Q207" t="str">
        <f>IF(Table6[[#This Row],[Value]]&gt;=20000000,"out of budget",IF(Table6[[#This Row],[Value]]&gt;10000000,"negotiable",IF(Table6[[#This Row],[Value]]&lt;=10000000,"on the radar")))</f>
        <v>out of budget</v>
      </c>
    </row>
    <row r="208" spans="11:17" x14ac:dyDescent="0.25">
      <c r="K208" t="s">
        <v>156</v>
      </c>
      <c r="L208">
        <v>22</v>
      </c>
      <c r="M208">
        <v>78</v>
      </c>
      <c r="N208">
        <v>192</v>
      </c>
      <c r="O208">
        <v>80</v>
      </c>
      <c r="P208" s="16">
        <v>21500000</v>
      </c>
      <c r="Q208" t="str">
        <f>IF(Table6[[#This Row],[Value]]&gt;=20000000,"out of budget",IF(Table6[[#This Row],[Value]]&gt;10000000,"negotiable",IF(Table6[[#This Row],[Value]]&lt;=10000000,"on the radar")))</f>
        <v>out of budget</v>
      </c>
    </row>
    <row r="209" spans="11:17" x14ac:dyDescent="0.25">
      <c r="K209" t="s">
        <v>157</v>
      </c>
      <c r="L209">
        <v>23</v>
      </c>
      <c r="M209">
        <v>83</v>
      </c>
      <c r="N209">
        <v>191</v>
      </c>
      <c r="O209">
        <v>86</v>
      </c>
      <c r="P209" s="16">
        <v>44500000</v>
      </c>
      <c r="Q209" t="str">
        <f>IF(Table6[[#This Row],[Value]]&gt;=20000000,"out of budget",IF(Table6[[#This Row],[Value]]&gt;10000000,"negotiable",IF(Table6[[#This Row],[Value]]&lt;=10000000,"on the radar")))</f>
        <v>out of budget</v>
      </c>
    </row>
    <row r="210" spans="11:17" x14ac:dyDescent="0.25">
      <c r="K210" t="s">
        <v>158</v>
      </c>
      <c r="L210">
        <v>21</v>
      </c>
      <c r="M210">
        <v>76</v>
      </c>
      <c r="N210">
        <v>181</v>
      </c>
      <c r="O210">
        <v>76</v>
      </c>
      <c r="P210" s="16">
        <v>16000000</v>
      </c>
      <c r="Q210" t="str">
        <f>IF(Table6[[#This Row],[Value]]&gt;=20000000,"out of budget",IF(Table6[[#This Row],[Value]]&gt;10000000,"negotiable",IF(Table6[[#This Row],[Value]]&lt;=10000000,"on the radar")))</f>
        <v>negotiable</v>
      </c>
    </row>
    <row r="211" spans="11:17" x14ac:dyDescent="0.25">
      <c r="K211" t="s">
        <v>159</v>
      </c>
      <c r="L211">
        <v>21</v>
      </c>
      <c r="M211">
        <v>78</v>
      </c>
      <c r="N211">
        <v>186</v>
      </c>
      <c r="O211">
        <v>81</v>
      </c>
      <c r="P211" s="16">
        <v>26500000</v>
      </c>
      <c r="Q211" t="str">
        <f>IF(Table6[[#This Row],[Value]]&gt;=20000000,"out of budget",IF(Table6[[#This Row],[Value]]&gt;10000000,"negotiable",IF(Table6[[#This Row],[Value]]&lt;=10000000,"on the radar")))</f>
        <v>out of budget</v>
      </c>
    </row>
    <row r="212" spans="11:17" x14ac:dyDescent="0.25">
      <c r="K212" t="s">
        <v>160</v>
      </c>
      <c r="L212">
        <v>21</v>
      </c>
      <c r="M212">
        <v>78</v>
      </c>
      <c r="N212">
        <v>180</v>
      </c>
      <c r="O212">
        <v>73</v>
      </c>
      <c r="P212" s="16">
        <v>27000000</v>
      </c>
      <c r="Q212" t="str">
        <f>IF(Table6[[#This Row],[Value]]&gt;=20000000,"out of budget",IF(Table6[[#This Row],[Value]]&gt;10000000,"negotiable",IF(Table6[[#This Row],[Value]]&lt;=10000000,"on the radar")))</f>
        <v>out of budget</v>
      </c>
    </row>
    <row r="213" spans="11:17" x14ac:dyDescent="0.25">
      <c r="K213" t="s">
        <v>161</v>
      </c>
      <c r="L213">
        <v>19</v>
      </c>
      <c r="M213">
        <v>78</v>
      </c>
      <c r="N213">
        <v>190</v>
      </c>
      <c r="O213">
        <v>86</v>
      </c>
      <c r="P213" s="16">
        <v>28500000</v>
      </c>
      <c r="Q213" t="str">
        <f>IF(Table6[[#This Row],[Value]]&gt;=20000000,"out of budget",IF(Table6[[#This Row],[Value]]&gt;10000000,"negotiable",IF(Table6[[#This Row],[Value]]&lt;=10000000,"on the radar")))</f>
        <v>out of budget</v>
      </c>
    </row>
    <row r="214" spans="11:17" x14ac:dyDescent="0.25">
      <c r="K214" t="s">
        <v>162</v>
      </c>
      <c r="L214">
        <v>18</v>
      </c>
      <c r="M214">
        <v>73</v>
      </c>
      <c r="N214">
        <v>181</v>
      </c>
      <c r="O214">
        <v>79</v>
      </c>
      <c r="P214" s="16">
        <v>7000000</v>
      </c>
      <c r="Q214" t="str">
        <f>IF(Table6[[#This Row],[Value]]&gt;=20000000,"out of budget",IF(Table6[[#This Row],[Value]]&gt;10000000,"negotiable",IF(Table6[[#This Row],[Value]]&lt;=10000000,"on the radar")))</f>
        <v>on the radar</v>
      </c>
    </row>
    <row r="215" spans="11:17" x14ac:dyDescent="0.25">
      <c r="K215" t="s">
        <v>163</v>
      </c>
      <c r="L215">
        <v>18</v>
      </c>
      <c r="M215">
        <v>72</v>
      </c>
      <c r="N215">
        <v>178</v>
      </c>
      <c r="O215">
        <v>72</v>
      </c>
      <c r="P215" s="16">
        <v>5500000</v>
      </c>
      <c r="Q215" t="str">
        <f>IF(Table6[[#This Row],[Value]]&gt;=20000000,"out of budget",IF(Table6[[#This Row],[Value]]&gt;10000000,"negotiable",IF(Table6[[#This Row],[Value]]&lt;=10000000,"on the radar")))</f>
        <v>on the radar</v>
      </c>
    </row>
    <row r="216" spans="11:17" x14ac:dyDescent="0.25">
      <c r="K216" t="s">
        <v>164</v>
      </c>
      <c r="L216">
        <v>17</v>
      </c>
      <c r="M216">
        <v>70</v>
      </c>
      <c r="N216">
        <v>189</v>
      </c>
      <c r="O216">
        <v>68</v>
      </c>
      <c r="P216" s="16">
        <v>3600000</v>
      </c>
      <c r="Q216" t="str">
        <f>IF(Table6[[#This Row],[Value]]&gt;=20000000,"out of budget",IF(Table6[[#This Row],[Value]]&gt;10000000,"negotiable",IF(Table6[[#This Row],[Value]]&lt;=10000000,"on the radar")))</f>
        <v>on the radar</v>
      </c>
    </row>
    <row r="217" spans="11:17" x14ac:dyDescent="0.25">
      <c r="K217" t="s">
        <v>165</v>
      </c>
      <c r="L217">
        <v>31</v>
      </c>
      <c r="M217">
        <v>90</v>
      </c>
      <c r="N217">
        <v>200</v>
      </c>
      <c r="O217">
        <v>96</v>
      </c>
      <c r="P217" s="16">
        <v>63000000</v>
      </c>
      <c r="Q217" t="str">
        <f>IF(Table6[[#This Row],[Value]]&gt;=20000000,"out of budget",IF(Table6[[#This Row],[Value]]&gt;10000000,"negotiable",IF(Table6[[#This Row],[Value]]&lt;=10000000,"on the radar")))</f>
        <v>out of budget</v>
      </c>
    </row>
    <row r="218" spans="11:17" x14ac:dyDescent="0.25">
      <c r="K218" t="s">
        <v>166</v>
      </c>
      <c r="L218">
        <v>31</v>
      </c>
      <c r="M218">
        <v>74</v>
      </c>
      <c r="N218">
        <v>175</v>
      </c>
      <c r="O218">
        <v>75</v>
      </c>
      <c r="P218" s="16">
        <v>3000000</v>
      </c>
      <c r="Q218" t="str">
        <f>IF(Table6[[#This Row],[Value]]&gt;=20000000,"out of budget",IF(Table6[[#This Row],[Value]]&gt;10000000,"negotiable",IF(Table6[[#This Row],[Value]]&lt;=10000000,"on the radar")))</f>
        <v>on the radar</v>
      </c>
    </row>
    <row r="219" spans="11:17" x14ac:dyDescent="0.25">
      <c r="K219" t="s">
        <v>167</v>
      </c>
      <c r="L219">
        <v>33</v>
      </c>
      <c r="M219">
        <v>82</v>
      </c>
      <c r="N219">
        <v>180</v>
      </c>
      <c r="O219">
        <v>76</v>
      </c>
      <c r="P219" s="16">
        <v>14500000</v>
      </c>
      <c r="Q219" t="str">
        <f>IF(Table6[[#This Row],[Value]]&gt;=20000000,"out of budget",IF(Table6[[#This Row],[Value]]&gt;10000000,"negotiable",IF(Table6[[#This Row],[Value]]&lt;=10000000,"on the radar")))</f>
        <v>negotiable</v>
      </c>
    </row>
    <row r="220" spans="11:17" x14ac:dyDescent="0.25">
      <c r="K220" t="s">
        <v>168</v>
      </c>
      <c r="L220">
        <v>25</v>
      </c>
      <c r="M220">
        <v>85</v>
      </c>
      <c r="N220">
        <v>184</v>
      </c>
      <c r="O220">
        <v>81</v>
      </c>
      <c r="P220" s="16">
        <v>66000000</v>
      </c>
      <c r="Q220" t="str">
        <f>IF(Table6[[#This Row],[Value]]&gt;=20000000,"out of budget",IF(Table6[[#This Row],[Value]]&gt;10000000,"negotiable",IF(Table6[[#This Row],[Value]]&lt;=10000000,"on the radar")))</f>
        <v>out of budget</v>
      </c>
    </row>
    <row r="221" spans="11:17" x14ac:dyDescent="0.25">
      <c r="K221" t="s">
        <v>169</v>
      </c>
      <c r="L221">
        <v>25</v>
      </c>
      <c r="M221">
        <v>87</v>
      </c>
      <c r="N221">
        <v>195</v>
      </c>
      <c r="O221">
        <v>88</v>
      </c>
      <c r="P221" s="16">
        <v>81500000</v>
      </c>
      <c r="Q221" t="str">
        <f>IF(Table6[[#This Row],[Value]]&gt;=20000000,"out of budget",IF(Table6[[#This Row],[Value]]&gt;10000000,"negotiable",IF(Table6[[#This Row],[Value]]&lt;=10000000,"on the radar")))</f>
        <v>out of budget</v>
      </c>
    </row>
    <row r="222" spans="11:17" x14ac:dyDescent="0.25">
      <c r="K222" t="s">
        <v>170</v>
      </c>
      <c r="L222">
        <v>23</v>
      </c>
      <c r="M222">
        <v>72</v>
      </c>
      <c r="N222">
        <v>179</v>
      </c>
      <c r="O222">
        <v>71</v>
      </c>
      <c r="P222" s="16">
        <v>3400000</v>
      </c>
      <c r="Q222" t="str">
        <f>IF(Table6[[#This Row],[Value]]&gt;=20000000,"out of budget",IF(Table6[[#This Row],[Value]]&gt;10000000,"negotiable",IF(Table6[[#This Row],[Value]]&lt;=10000000,"on the radar")))</f>
        <v>on the radar</v>
      </c>
    </row>
    <row r="223" spans="11:17" x14ac:dyDescent="0.25">
      <c r="K223" t="s">
        <v>171</v>
      </c>
      <c r="L223">
        <v>23</v>
      </c>
      <c r="M223">
        <v>83</v>
      </c>
      <c r="N223">
        <v>177</v>
      </c>
      <c r="O223">
        <v>75</v>
      </c>
      <c r="P223" s="16">
        <v>50000000</v>
      </c>
      <c r="Q223" t="str">
        <f>IF(Table6[[#This Row],[Value]]&gt;=20000000,"out of budget",IF(Table6[[#This Row],[Value]]&gt;10000000,"negotiable",IF(Table6[[#This Row],[Value]]&lt;=10000000,"on the radar")))</f>
        <v>out of budget</v>
      </c>
    </row>
    <row r="224" spans="11:17" x14ac:dyDescent="0.25">
      <c r="K224" t="s">
        <v>172</v>
      </c>
      <c r="L224">
        <v>24</v>
      </c>
      <c r="M224">
        <v>81</v>
      </c>
      <c r="N224">
        <v>194</v>
      </c>
      <c r="O224">
        <v>84</v>
      </c>
      <c r="P224" s="16">
        <v>33000000</v>
      </c>
      <c r="Q224" t="str">
        <f>IF(Table6[[#This Row],[Value]]&gt;=20000000,"out of budget",IF(Table6[[#This Row],[Value]]&gt;10000000,"negotiable",IF(Table6[[#This Row],[Value]]&lt;=10000000,"on the radar")))</f>
        <v>out of budget</v>
      </c>
    </row>
    <row r="225" spans="11:17" x14ac:dyDescent="0.25">
      <c r="K225" t="s">
        <v>173</v>
      </c>
      <c r="L225">
        <v>20</v>
      </c>
      <c r="M225">
        <v>75</v>
      </c>
      <c r="N225">
        <v>194</v>
      </c>
      <c r="O225">
        <v>89</v>
      </c>
      <c r="P225" s="16">
        <v>10500000</v>
      </c>
      <c r="Q225" t="str">
        <f>IF(Table6[[#This Row],[Value]]&gt;=20000000,"out of budget",IF(Table6[[#This Row],[Value]]&gt;10000000,"negotiable",IF(Table6[[#This Row],[Value]]&lt;=10000000,"on the radar")))</f>
        <v>negotiable</v>
      </c>
    </row>
    <row r="226" spans="11:17" x14ac:dyDescent="0.25">
      <c r="K226" t="s">
        <v>174</v>
      </c>
      <c r="L226">
        <v>22</v>
      </c>
      <c r="M226">
        <v>77</v>
      </c>
      <c r="N226">
        <v>178</v>
      </c>
      <c r="O226">
        <v>72</v>
      </c>
      <c r="P226" s="16">
        <v>22500000</v>
      </c>
      <c r="Q226" t="str">
        <f>IF(Table6[[#This Row],[Value]]&gt;=20000000,"out of budget",IF(Table6[[#This Row],[Value]]&gt;10000000,"negotiable",IF(Table6[[#This Row],[Value]]&lt;=10000000,"on the radar")))</f>
        <v>out of budget</v>
      </c>
    </row>
    <row r="227" spans="11:17" x14ac:dyDescent="0.25">
      <c r="K227" t="s">
        <v>175</v>
      </c>
      <c r="L227">
        <v>18</v>
      </c>
      <c r="M227">
        <v>65</v>
      </c>
      <c r="N227">
        <v>187</v>
      </c>
      <c r="O227">
        <v>75</v>
      </c>
      <c r="P227" s="16">
        <v>1700000</v>
      </c>
      <c r="Q227" t="str">
        <f>IF(Table6[[#This Row],[Value]]&gt;=20000000,"out of budget",IF(Table6[[#This Row],[Value]]&gt;10000000,"negotiable",IF(Table6[[#This Row],[Value]]&lt;=10000000,"on the radar")))</f>
        <v>on the radar</v>
      </c>
    </row>
    <row r="228" spans="11:17" x14ac:dyDescent="0.25">
      <c r="K228" t="s">
        <v>176</v>
      </c>
      <c r="L228">
        <v>23</v>
      </c>
      <c r="M228">
        <v>76</v>
      </c>
      <c r="N228">
        <v>189</v>
      </c>
      <c r="O228">
        <v>75</v>
      </c>
      <c r="P228" s="16">
        <v>14000000</v>
      </c>
      <c r="Q228" t="str">
        <f>IF(Table6[[#This Row],[Value]]&gt;=20000000,"out of budget",IF(Table6[[#This Row],[Value]]&gt;10000000,"negotiable",IF(Table6[[#This Row],[Value]]&lt;=10000000,"on the radar")))</f>
        <v>negotiable</v>
      </c>
    </row>
    <row r="229" spans="11:17" x14ac:dyDescent="0.25">
      <c r="K229" t="s">
        <v>177</v>
      </c>
      <c r="L229">
        <v>18</v>
      </c>
      <c r="M229">
        <v>72</v>
      </c>
      <c r="N229">
        <v>185</v>
      </c>
      <c r="O229">
        <v>77</v>
      </c>
      <c r="P229" s="16">
        <v>5000000</v>
      </c>
      <c r="Q229" t="str">
        <f>IF(Table6[[#This Row],[Value]]&gt;=20000000,"out of budget",IF(Table6[[#This Row],[Value]]&gt;10000000,"negotiable",IF(Table6[[#This Row],[Value]]&lt;=10000000,"on the radar")))</f>
        <v>on the radar</v>
      </c>
    </row>
    <row r="230" spans="11:17" x14ac:dyDescent="0.25">
      <c r="K230" t="s">
        <v>178</v>
      </c>
      <c r="L230">
        <v>32</v>
      </c>
      <c r="M230">
        <v>91</v>
      </c>
      <c r="N230">
        <v>181</v>
      </c>
      <c r="O230">
        <v>75</v>
      </c>
      <c r="P230" s="16">
        <v>103000000</v>
      </c>
      <c r="Q230" t="str">
        <f>IF(Table6[[#This Row],[Value]]&gt;=20000000,"out of budget",IF(Table6[[#This Row],[Value]]&gt;10000000,"negotiable",IF(Table6[[#This Row],[Value]]&lt;=10000000,"on the radar")))</f>
        <v>out of budget</v>
      </c>
    </row>
    <row r="231" spans="11:17" x14ac:dyDescent="0.25">
      <c r="K231" t="s">
        <v>179</v>
      </c>
      <c r="L231">
        <v>22</v>
      </c>
      <c r="M231">
        <v>82</v>
      </c>
      <c r="N231">
        <v>175</v>
      </c>
      <c r="O231">
        <v>69</v>
      </c>
      <c r="P231" s="16">
        <v>44000000</v>
      </c>
      <c r="Q231" t="str">
        <f>IF(Table6[[#This Row],[Value]]&gt;=20000000,"out of budget",IF(Table6[[#This Row],[Value]]&gt;10000000,"negotiable",IF(Table6[[#This Row],[Value]]&lt;=10000000,"on the radar")))</f>
        <v>out of budget</v>
      </c>
    </row>
    <row r="232" spans="11:17" x14ac:dyDescent="0.25">
      <c r="K232" t="s">
        <v>180</v>
      </c>
      <c r="L232">
        <v>24</v>
      </c>
      <c r="M232">
        <v>81</v>
      </c>
      <c r="N232">
        <v>181</v>
      </c>
      <c r="O232">
        <v>74</v>
      </c>
      <c r="P232" s="16">
        <v>35500000</v>
      </c>
      <c r="Q232" t="str">
        <f>IF(Table6[[#This Row],[Value]]&gt;=20000000,"out of budget",IF(Table6[[#This Row],[Value]]&gt;10000000,"negotiable",IF(Table6[[#This Row],[Value]]&lt;=10000000,"on the radar")))</f>
        <v>out of budget</v>
      </c>
    </row>
    <row r="233" spans="11:17" x14ac:dyDescent="0.25">
      <c r="K233" t="s">
        <v>181</v>
      </c>
      <c r="L233">
        <v>21</v>
      </c>
      <c r="M233">
        <v>76</v>
      </c>
      <c r="N233">
        <v>174</v>
      </c>
      <c r="O233">
        <v>64</v>
      </c>
      <c r="P233" s="16">
        <v>17000000</v>
      </c>
      <c r="Q233" t="str">
        <f>IF(Table6[[#This Row],[Value]]&gt;=20000000,"out of budget",IF(Table6[[#This Row],[Value]]&gt;10000000,"negotiable",IF(Table6[[#This Row],[Value]]&lt;=10000000,"on the radar")))</f>
        <v>negotiable</v>
      </c>
    </row>
    <row r="234" spans="11:17" x14ac:dyDescent="0.25">
      <c r="K234" t="s">
        <v>182</v>
      </c>
      <c r="L234">
        <v>20</v>
      </c>
      <c r="M234">
        <v>79</v>
      </c>
      <c r="N234">
        <v>178</v>
      </c>
      <c r="O234">
        <v>67</v>
      </c>
      <c r="P234" s="16">
        <v>29500000</v>
      </c>
      <c r="Q234" t="str">
        <f>IF(Table6[[#This Row],[Value]]&gt;=20000000,"out of budget",IF(Table6[[#This Row],[Value]]&gt;10000000,"negotiable",IF(Table6[[#This Row],[Value]]&lt;=10000000,"on the radar")))</f>
        <v>out of budget</v>
      </c>
    </row>
    <row r="235" spans="11:17" x14ac:dyDescent="0.25">
      <c r="K235" t="s">
        <v>183</v>
      </c>
      <c r="L235">
        <v>21</v>
      </c>
      <c r="M235">
        <v>77</v>
      </c>
      <c r="N235">
        <v>177</v>
      </c>
      <c r="O235">
        <v>73</v>
      </c>
      <c r="P235" s="16">
        <v>20000000</v>
      </c>
      <c r="Q235" t="str">
        <f>IF(Table6[[#This Row],[Value]]&gt;=20000000,"out of budget",IF(Table6[[#This Row],[Value]]&gt;10000000,"negotiable",IF(Table6[[#This Row],[Value]]&lt;=10000000,"on the radar")))</f>
        <v>out of budget</v>
      </c>
    </row>
    <row r="236" spans="11:17" x14ac:dyDescent="0.25">
      <c r="K236" t="s">
        <v>184</v>
      </c>
      <c r="L236">
        <v>20</v>
      </c>
      <c r="M236">
        <v>77</v>
      </c>
      <c r="N236">
        <v>187</v>
      </c>
      <c r="O236">
        <v>83</v>
      </c>
      <c r="P236" s="16">
        <v>14000000</v>
      </c>
      <c r="Q236" t="str">
        <f>IF(Table6[[#This Row],[Value]]&gt;=20000000,"out of budget",IF(Table6[[#This Row],[Value]]&gt;10000000,"negotiable",IF(Table6[[#This Row],[Value]]&lt;=10000000,"on the radar")))</f>
        <v>negotiable</v>
      </c>
    </row>
    <row r="237" spans="11:17" x14ac:dyDescent="0.25">
      <c r="K237" t="s">
        <v>185</v>
      </c>
      <c r="L237">
        <v>22</v>
      </c>
      <c r="M237">
        <v>77</v>
      </c>
      <c r="N237">
        <v>173</v>
      </c>
      <c r="O237">
        <v>74</v>
      </c>
      <c r="P237" s="16">
        <v>20500000</v>
      </c>
      <c r="Q237" t="str">
        <f>IF(Table6[[#This Row],[Value]]&gt;=20000000,"out of budget",IF(Table6[[#This Row],[Value]]&gt;10000000,"negotiable",IF(Table6[[#This Row],[Value]]&lt;=10000000,"on the radar")))</f>
        <v>out of budget</v>
      </c>
    </row>
    <row r="238" spans="11:17" x14ac:dyDescent="0.25">
      <c r="K238" t="s">
        <v>186</v>
      </c>
      <c r="L238">
        <v>19</v>
      </c>
      <c r="M238">
        <v>74</v>
      </c>
      <c r="N238">
        <v>181</v>
      </c>
      <c r="O238">
        <v>71</v>
      </c>
      <c r="P238" s="16">
        <v>8500000</v>
      </c>
      <c r="Q238" t="str">
        <f>IF(Table6[[#This Row],[Value]]&gt;=20000000,"out of budget",IF(Table6[[#This Row],[Value]]&gt;10000000,"negotiable",IF(Table6[[#This Row],[Value]]&lt;=10000000,"on the radar")))</f>
        <v>on the radar</v>
      </c>
    </row>
    <row r="239" spans="11:17" x14ac:dyDescent="0.25">
      <c r="K239" t="s">
        <v>187</v>
      </c>
      <c r="L239">
        <v>17</v>
      </c>
      <c r="M239">
        <v>65</v>
      </c>
      <c r="N239">
        <v>174</v>
      </c>
      <c r="O239">
        <v>74</v>
      </c>
      <c r="P239" s="16">
        <v>1900000</v>
      </c>
      <c r="Q239" t="str">
        <f>IF(Table6[[#This Row],[Value]]&gt;=20000000,"out of budget",IF(Table6[[#This Row],[Value]]&gt;10000000,"negotiable",IF(Table6[[#This Row],[Value]]&lt;=10000000,"on the radar")))</f>
        <v>on the radar</v>
      </c>
    </row>
    <row r="240" spans="11:17" x14ac:dyDescent="0.25">
      <c r="K240" t="s">
        <v>188</v>
      </c>
      <c r="L240">
        <v>18</v>
      </c>
      <c r="M240">
        <v>68</v>
      </c>
      <c r="N240">
        <v>195</v>
      </c>
      <c r="O240">
        <v>84</v>
      </c>
      <c r="P240" s="16">
        <v>2900000</v>
      </c>
      <c r="Q240" t="str">
        <f>IF(Table6[[#This Row],[Value]]&gt;=20000000,"out of budget",IF(Table6[[#This Row],[Value]]&gt;10000000,"negotiable",IF(Table6[[#This Row],[Value]]&lt;=10000000,"on the radar")))</f>
        <v>on the radar</v>
      </c>
    </row>
    <row r="241" spans="11:17" x14ac:dyDescent="0.25">
      <c r="K241" t="s">
        <v>189</v>
      </c>
      <c r="L241">
        <v>21</v>
      </c>
      <c r="M241">
        <v>74</v>
      </c>
      <c r="N241">
        <v>179</v>
      </c>
      <c r="O241">
        <v>67</v>
      </c>
      <c r="P241" s="16">
        <v>9500000</v>
      </c>
      <c r="Q241" t="str">
        <f>IF(Table6[[#This Row],[Value]]&gt;=20000000,"out of budget",IF(Table6[[#This Row],[Value]]&gt;10000000,"negotiable",IF(Table6[[#This Row],[Value]]&lt;=10000000,"on the radar")))</f>
        <v>on the radar</v>
      </c>
    </row>
    <row r="242" spans="11:17" x14ac:dyDescent="0.25">
      <c r="K242" t="s">
        <v>190</v>
      </c>
      <c r="L242">
        <v>24</v>
      </c>
      <c r="M242">
        <v>85</v>
      </c>
      <c r="N242">
        <v>190</v>
      </c>
      <c r="O242">
        <v>75</v>
      </c>
      <c r="P242" s="16">
        <v>73500000</v>
      </c>
      <c r="Q242" t="str">
        <f>IF(Table6[[#This Row],[Value]]&gt;=20000000,"out of budget",IF(Table6[[#This Row],[Value]]&gt;10000000,"negotiable",IF(Table6[[#This Row],[Value]]&lt;=10000000,"on the radar")))</f>
        <v>out of budget</v>
      </c>
    </row>
    <row r="243" spans="11:17" x14ac:dyDescent="0.25">
      <c r="K243" t="s">
        <v>191</v>
      </c>
      <c r="L243">
        <v>22</v>
      </c>
      <c r="M243">
        <v>79</v>
      </c>
      <c r="N243">
        <v>185</v>
      </c>
      <c r="O243">
        <v>73</v>
      </c>
      <c r="P243" s="16">
        <v>25000000</v>
      </c>
      <c r="Q243" t="str">
        <f>IF(Table6[[#This Row],[Value]]&gt;=20000000,"out of budget",IF(Table6[[#This Row],[Value]]&gt;10000000,"negotiable",IF(Table6[[#This Row],[Value]]&lt;=10000000,"on the radar")))</f>
        <v>out of budget</v>
      </c>
    </row>
    <row r="244" spans="11:17" x14ac:dyDescent="0.25">
      <c r="K244" t="s">
        <v>192</v>
      </c>
      <c r="L244">
        <v>22</v>
      </c>
      <c r="M244">
        <v>72</v>
      </c>
      <c r="N244">
        <v>182</v>
      </c>
      <c r="O244">
        <v>63</v>
      </c>
      <c r="P244" s="16">
        <v>3400000</v>
      </c>
      <c r="Q244" t="str">
        <f>IF(Table6[[#This Row],[Value]]&gt;=20000000,"out of budget",IF(Table6[[#This Row],[Value]]&gt;10000000,"negotiable",IF(Table6[[#This Row],[Value]]&lt;=10000000,"on the radar")))</f>
        <v>on the radar</v>
      </c>
    </row>
    <row r="245" spans="11:17" x14ac:dyDescent="0.25">
      <c r="K245" t="s">
        <v>193</v>
      </c>
      <c r="L245">
        <v>22</v>
      </c>
      <c r="M245">
        <v>85</v>
      </c>
      <c r="N245">
        <v>193</v>
      </c>
      <c r="O245">
        <v>85</v>
      </c>
      <c r="P245" s="16">
        <v>71000000</v>
      </c>
      <c r="Q245" t="str">
        <f>IF(Table6[[#This Row],[Value]]&gt;=20000000,"out of budget",IF(Table6[[#This Row],[Value]]&gt;10000000,"negotiable",IF(Table6[[#This Row],[Value]]&lt;=10000000,"on the radar")))</f>
        <v>out of budget</v>
      </c>
    </row>
    <row r="246" spans="11:17" x14ac:dyDescent="0.25">
      <c r="K246" t="s">
        <v>194</v>
      </c>
      <c r="L246">
        <v>20</v>
      </c>
      <c r="M246">
        <v>77</v>
      </c>
      <c r="N246">
        <v>168</v>
      </c>
      <c r="O246">
        <v>64</v>
      </c>
      <c r="P246" s="16">
        <v>23000000</v>
      </c>
      <c r="Q246" t="str">
        <f>IF(Table6[[#This Row],[Value]]&gt;=20000000,"out of budget",IF(Table6[[#This Row],[Value]]&gt;10000000,"negotiable",IF(Table6[[#This Row],[Value]]&lt;=10000000,"on the radar")))</f>
        <v>out of budget</v>
      </c>
    </row>
    <row r="247" spans="11:17" x14ac:dyDescent="0.25">
      <c r="K247" t="s">
        <v>195</v>
      </c>
      <c r="L247">
        <v>21</v>
      </c>
      <c r="M247">
        <v>74</v>
      </c>
      <c r="N247">
        <v>190</v>
      </c>
      <c r="O247">
        <v>87</v>
      </c>
      <c r="P247" s="16">
        <v>9000000</v>
      </c>
      <c r="Q247" t="str">
        <f>IF(Table6[[#This Row],[Value]]&gt;=20000000,"out of budget",IF(Table6[[#This Row],[Value]]&gt;10000000,"negotiable",IF(Table6[[#This Row],[Value]]&lt;=10000000,"on the radar")))</f>
        <v>on the radar</v>
      </c>
    </row>
    <row r="248" spans="11:17" x14ac:dyDescent="0.25">
      <c r="K248" t="s">
        <v>196</v>
      </c>
      <c r="L248">
        <v>22</v>
      </c>
      <c r="M248">
        <v>80</v>
      </c>
      <c r="N248">
        <v>178</v>
      </c>
      <c r="O248">
        <v>70</v>
      </c>
      <c r="P248" s="16">
        <v>30000000</v>
      </c>
      <c r="Q248" t="str">
        <f>IF(Table6[[#This Row],[Value]]&gt;=20000000,"out of budget",IF(Table6[[#This Row],[Value]]&gt;10000000,"negotiable",IF(Table6[[#This Row],[Value]]&lt;=10000000,"on the radar")))</f>
        <v>out of budget</v>
      </c>
    </row>
    <row r="249" spans="11:17" x14ac:dyDescent="0.25">
      <c r="K249" t="s">
        <v>197</v>
      </c>
      <c r="L249">
        <v>21</v>
      </c>
      <c r="M249">
        <v>82</v>
      </c>
      <c r="N249">
        <v>180</v>
      </c>
      <c r="O249">
        <v>70</v>
      </c>
      <c r="P249" s="16">
        <v>43500000</v>
      </c>
      <c r="Q249" t="str">
        <f>IF(Table6[[#This Row],[Value]]&gt;=20000000,"out of budget",IF(Table6[[#This Row],[Value]]&gt;10000000,"negotiable",IF(Table6[[#This Row],[Value]]&lt;=10000000,"on the radar")))</f>
        <v>out of budget</v>
      </c>
    </row>
    <row r="250" spans="11:17" x14ac:dyDescent="0.25">
      <c r="K250" t="s">
        <v>198</v>
      </c>
      <c r="L250">
        <v>22</v>
      </c>
      <c r="M250">
        <v>67</v>
      </c>
      <c r="N250">
        <v>176</v>
      </c>
      <c r="O250">
        <v>69</v>
      </c>
      <c r="P250" s="16">
        <v>2000000</v>
      </c>
      <c r="Q250" t="str">
        <f>IF(Table6[[#This Row],[Value]]&gt;=20000000,"out of budget",IF(Table6[[#This Row],[Value]]&gt;10000000,"negotiable",IF(Table6[[#This Row],[Value]]&lt;=10000000,"on the radar")))</f>
        <v>on the radar</v>
      </c>
    </row>
    <row r="251" spans="11:17" x14ac:dyDescent="0.25">
      <c r="K251" t="s">
        <v>199</v>
      </c>
      <c r="L251">
        <v>20</v>
      </c>
      <c r="M251">
        <v>76</v>
      </c>
      <c r="N251">
        <v>178</v>
      </c>
      <c r="O251">
        <v>66</v>
      </c>
      <c r="P251" s="16">
        <v>23000000</v>
      </c>
      <c r="Q251" t="str">
        <f>IF(Table6[[#This Row],[Value]]&gt;=20000000,"out of budget",IF(Table6[[#This Row],[Value]]&gt;10000000,"negotiable",IF(Table6[[#This Row],[Value]]&lt;=10000000,"on the radar")))</f>
        <v>out of budget</v>
      </c>
    </row>
    <row r="252" spans="11:17" x14ac:dyDescent="0.25">
      <c r="K252" t="s">
        <v>200</v>
      </c>
      <c r="L252">
        <v>23</v>
      </c>
      <c r="M252">
        <v>79</v>
      </c>
      <c r="N252">
        <v>172</v>
      </c>
      <c r="O252">
        <v>63</v>
      </c>
      <c r="P252" s="16">
        <v>26500000</v>
      </c>
      <c r="Q252" t="str">
        <f>IF(Table6[[#This Row],[Value]]&gt;=20000000,"out of budget",IF(Table6[[#This Row],[Value]]&gt;10000000,"negotiable",IF(Table6[[#This Row],[Value]]&lt;=10000000,"on the radar")))</f>
        <v>out of budget</v>
      </c>
    </row>
    <row r="253" spans="11:17" x14ac:dyDescent="0.25">
      <c r="K253" t="s">
        <v>201</v>
      </c>
      <c r="L253">
        <v>23</v>
      </c>
      <c r="M253">
        <v>78</v>
      </c>
      <c r="N253">
        <v>168</v>
      </c>
      <c r="O253">
        <v>62</v>
      </c>
      <c r="P253" s="16">
        <v>31000000</v>
      </c>
      <c r="Q253" t="str">
        <f>IF(Table6[[#This Row],[Value]]&gt;=20000000,"out of budget",IF(Table6[[#This Row],[Value]]&gt;10000000,"negotiable",IF(Table6[[#This Row],[Value]]&lt;=10000000,"on the radar")))</f>
        <v>out of budget</v>
      </c>
    </row>
    <row r="254" spans="11:17" x14ac:dyDescent="0.25">
      <c r="K254" t="s">
        <v>189</v>
      </c>
      <c r="L254">
        <v>21</v>
      </c>
      <c r="M254">
        <v>74</v>
      </c>
      <c r="N254">
        <v>179</v>
      </c>
      <c r="O254">
        <v>67</v>
      </c>
      <c r="P254" s="16">
        <v>9500000</v>
      </c>
      <c r="Q254" t="str">
        <f>IF(Table6[[#This Row],[Value]]&gt;=20000000,"out of budget",IF(Table6[[#This Row],[Value]]&gt;10000000,"negotiable",IF(Table6[[#This Row],[Value]]&lt;=10000000,"on the radar")))</f>
        <v>on the radar</v>
      </c>
    </row>
    <row r="255" spans="11:17" x14ac:dyDescent="0.25">
      <c r="K255" t="s">
        <v>202</v>
      </c>
      <c r="L255">
        <v>19</v>
      </c>
      <c r="M255">
        <v>75</v>
      </c>
      <c r="N255">
        <v>182</v>
      </c>
      <c r="O255">
        <v>78</v>
      </c>
      <c r="P255" s="16">
        <v>11500000</v>
      </c>
      <c r="Q255" t="str">
        <f>IF(Table6[[#This Row],[Value]]&gt;=20000000,"out of budget",IF(Table6[[#This Row],[Value]]&gt;10000000,"negotiable",IF(Table6[[#This Row],[Value]]&lt;=10000000,"on the radar")))</f>
        <v>negotiable</v>
      </c>
    </row>
    <row r="256" spans="11:17" x14ac:dyDescent="0.25">
      <c r="K256" t="s">
        <v>203</v>
      </c>
      <c r="L256">
        <v>32</v>
      </c>
      <c r="M256">
        <v>88</v>
      </c>
      <c r="N256">
        <v>176</v>
      </c>
      <c r="O256">
        <v>73</v>
      </c>
      <c r="P256" s="16">
        <v>74000000</v>
      </c>
      <c r="Q256" t="str">
        <f>IF(Table6[[#This Row],[Value]]&gt;=20000000,"out of budget",IF(Table6[[#This Row],[Value]]&gt;10000000,"negotiable",IF(Table6[[#This Row],[Value]]&lt;=10000000,"on the radar")))</f>
        <v>out of budget</v>
      </c>
    </row>
    <row r="257" spans="11:17" x14ac:dyDescent="0.25">
      <c r="K257" t="s">
        <v>204</v>
      </c>
      <c r="L257">
        <v>30</v>
      </c>
      <c r="M257">
        <v>81</v>
      </c>
      <c r="N257">
        <v>188</v>
      </c>
      <c r="O257">
        <v>83</v>
      </c>
      <c r="P257" s="16">
        <v>25500000</v>
      </c>
      <c r="Q257" t="str">
        <f>IF(Table6[[#This Row],[Value]]&gt;=20000000,"out of budget",IF(Table6[[#This Row],[Value]]&gt;10000000,"negotiable",IF(Table6[[#This Row],[Value]]&lt;=10000000,"on the radar")))</f>
        <v>out of budget</v>
      </c>
    </row>
    <row r="258" spans="11:17" x14ac:dyDescent="0.25">
      <c r="K258" t="s">
        <v>205</v>
      </c>
      <c r="L258">
        <v>27</v>
      </c>
      <c r="M258">
        <v>75</v>
      </c>
      <c r="N258">
        <v>178</v>
      </c>
      <c r="O258">
        <v>86</v>
      </c>
      <c r="P258" s="16">
        <v>6000000</v>
      </c>
      <c r="Q258" t="str">
        <f>IF(Table6[[#This Row],[Value]]&gt;=20000000,"out of budget",IF(Table6[[#This Row],[Value]]&gt;10000000,"negotiable",IF(Table6[[#This Row],[Value]]&lt;=10000000,"on the radar")))</f>
        <v>on the radar</v>
      </c>
    </row>
    <row r="259" spans="11:17" x14ac:dyDescent="0.25">
      <c r="K259" t="s">
        <v>206</v>
      </c>
      <c r="L259">
        <v>27</v>
      </c>
      <c r="M259">
        <v>84</v>
      </c>
      <c r="N259">
        <v>180</v>
      </c>
      <c r="O259">
        <v>70</v>
      </c>
      <c r="P259" s="16">
        <v>39500000</v>
      </c>
      <c r="Q259" t="str">
        <f>IF(Table6[[#This Row],[Value]]&gt;=20000000,"out of budget",IF(Table6[[#This Row],[Value]]&gt;10000000,"negotiable",IF(Table6[[#This Row],[Value]]&lt;=10000000,"on the radar")))</f>
        <v>out of budget</v>
      </c>
    </row>
    <row r="260" spans="11:17" x14ac:dyDescent="0.25">
      <c r="K260" t="s">
        <v>207</v>
      </c>
      <c r="L260">
        <v>25</v>
      </c>
      <c r="M260">
        <v>80</v>
      </c>
      <c r="N260">
        <v>195</v>
      </c>
      <c r="O260">
        <v>86</v>
      </c>
      <c r="P260" s="16">
        <v>28500000</v>
      </c>
      <c r="Q260" t="str">
        <f>IF(Table6[[#This Row],[Value]]&gt;=20000000,"out of budget",IF(Table6[[#This Row],[Value]]&gt;10000000,"negotiable",IF(Table6[[#This Row],[Value]]&lt;=10000000,"on the radar")))</f>
        <v>out of budget</v>
      </c>
    </row>
    <row r="261" spans="11:17" x14ac:dyDescent="0.25">
      <c r="K261" t="s">
        <v>208</v>
      </c>
      <c r="L261">
        <v>27</v>
      </c>
      <c r="M261">
        <v>90</v>
      </c>
      <c r="N261">
        <v>191</v>
      </c>
      <c r="O261">
        <v>82</v>
      </c>
      <c r="P261" s="16">
        <v>129500000</v>
      </c>
      <c r="Q261" t="str">
        <f>IF(Table6[[#This Row],[Value]]&gt;=20000000,"out of budget",IF(Table6[[#This Row],[Value]]&gt;10000000,"negotiable",IF(Table6[[#This Row],[Value]]&lt;=10000000,"on the radar")))</f>
        <v>out of budget</v>
      </c>
    </row>
    <row r="262" spans="11:17" x14ac:dyDescent="0.25">
      <c r="K262" t="s">
        <v>209</v>
      </c>
      <c r="L262">
        <v>23</v>
      </c>
      <c r="M262">
        <v>83</v>
      </c>
      <c r="N262">
        <v>192</v>
      </c>
      <c r="O262">
        <v>84</v>
      </c>
      <c r="P262" s="16">
        <v>46500000</v>
      </c>
      <c r="Q262" t="str">
        <f>IF(Table6[[#This Row],[Value]]&gt;=20000000,"out of budget",IF(Table6[[#This Row],[Value]]&gt;10000000,"negotiable",IF(Table6[[#This Row],[Value]]&lt;=10000000,"on the radar")))</f>
        <v>out of budget</v>
      </c>
    </row>
    <row r="263" spans="11:17" x14ac:dyDescent="0.25">
      <c r="K263" t="s">
        <v>210</v>
      </c>
      <c r="L263">
        <v>24</v>
      </c>
      <c r="M263">
        <v>79</v>
      </c>
      <c r="N263">
        <v>190</v>
      </c>
      <c r="O263">
        <v>86</v>
      </c>
      <c r="P263" s="16">
        <v>25000000</v>
      </c>
      <c r="Q263" t="str">
        <f>IF(Table6[[#This Row],[Value]]&gt;=20000000,"out of budget",IF(Table6[[#This Row],[Value]]&gt;10000000,"negotiable",IF(Table6[[#This Row],[Value]]&lt;=10000000,"on the radar")))</f>
        <v>out of budget</v>
      </c>
    </row>
    <row r="264" spans="11:17" x14ac:dyDescent="0.25">
      <c r="K264" t="s">
        <v>211</v>
      </c>
      <c r="L264">
        <v>23</v>
      </c>
      <c r="M264">
        <v>82</v>
      </c>
      <c r="N264">
        <v>188</v>
      </c>
      <c r="O264">
        <v>77</v>
      </c>
      <c r="P264" s="16">
        <v>46000000</v>
      </c>
      <c r="Q264" t="str">
        <f>IF(Table6[[#This Row],[Value]]&gt;=20000000,"out of budget",IF(Table6[[#This Row],[Value]]&gt;10000000,"negotiable",IF(Table6[[#This Row],[Value]]&lt;=10000000,"on the radar")))</f>
        <v>out of budget</v>
      </c>
    </row>
    <row r="265" spans="11:17" x14ac:dyDescent="0.25">
      <c r="K265" t="s">
        <v>212</v>
      </c>
      <c r="L265">
        <v>22</v>
      </c>
      <c r="M265">
        <v>75</v>
      </c>
      <c r="N265">
        <v>180</v>
      </c>
      <c r="O265">
        <v>68</v>
      </c>
      <c r="P265" s="16">
        <v>0</v>
      </c>
      <c r="Q265" t="str">
        <f>IF(Table6[[#This Row],[Value]]&gt;=20000000,"out of budget",IF(Table6[[#This Row],[Value]]&gt;10000000,"negotiable",IF(Table6[[#This Row],[Value]]&lt;=10000000,"on the radar")))</f>
        <v>on the radar</v>
      </c>
    </row>
    <row r="266" spans="11:17" x14ac:dyDescent="0.25">
      <c r="K266" t="s">
        <v>213</v>
      </c>
      <c r="L266">
        <v>22</v>
      </c>
      <c r="M266">
        <v>80</v>
      </c>
      <c r="N266">
        <v>177</v>
      </c>
      <c r="O266">
        <v>70</v>
      </c>
      <c r="P266" s="16">
        <v>34000000</v>
      </c>
      <c r="Q266" t="str">
        <f>IF(Table6[[#This Row],[Value]]&gt;=20000000,"out of budget",IF(Table6[[#This Row],[Value]]&gt;10000000,"negotiable",IF(Table6[[#This Row],[Value]]&lt;=10000000,"on the radar")))</f>
        <v>out of budget</v>
      </c>
    </row>
    <row r="267" spans="11:17" x14ac:dyDescent="0.25">
      <c r="K267" t="s">
        <v>214</v>
      </c>
      <c r="L267">
        <v>22</v>
      </c>
      <c r="M267">
        <v>82</v>
      </c>
      <c r="N267">
        <v>178</v>
      </c>
      <c r="O267">
        <v>78</v>
      </c>
      <c r="P267" s="16">
        <v>48500000</v>
      </c>
      <c r="Q267" t="str">
        <f>IF(Table6[[#This Row],[Value]]&gt;=20000000,"out of budget",IF(Table6[[#This Row],[Value]]&gt;10000000,"negotiable",IF(Table6[[#This Row],[Value]]&lt;=10000000,"on the radar")))</f>
        <v>out of budget</v>
      </c>
    </row>
    <row r="268" spans="11:17" x14ac:dyDescent="0.25">
      <c r="K268" t="s">
        <v>215</v>
      </c>
      <c r="L268">
        <v>22</v>
      </c>
      <c r="M268">
        <v>78</v>
      </c>
      <c r="N268">
        <v>173</v>
      </c>
      <c r="O268">
        <v>68</v>
      </c>
      <c r="P268" s="16">
        <v>20000000</v>
      </c>
      <c r="Q268" t="str">
        <f>IF(Table6[[#This Row],[Value]]&gt;=20000000,"out of budget",IF(Table6[[#This Row],[Value]]&gt;10000000,"negotiable",IF(Table6[[#This Row],[Value]]&lt;=10000000,"on the radar")))</f>
        <v>out of budget</v>
      </c>
    </row>
    <row r="269" spans="11:17" x14ac:dyDescent="0.25">
      <c r="K269" t="s">
        <v>216</v>
      </c>
      <c r="L269">
        <v>21</v>
      </c>
      <c r="M269">
        <v>78</v>
      </c>
      <c r="N269">
        <v>180</v>
      </c>
      <c r="O269">
        <v>78</v>
      </c>
      <c r="P269" s="16">
        <v>32000000</v>
      </c>
      <c r="Q269" t="str">
        <f>IF(Table6[[#This Row],[Value]]&gt;=20000000,"out of budget",IF(Table6[[#This Row],[Value]]&gt;10000000,"negotiable",IF(Table6[[#This Row],[Value]]&lt;=10000000,"on the radar")))</f>
        <v>out of budget</v>
      </c>
    </row>
    <row r="270" spans="11:17" x14ac:dyDescent="0.25">
      <c r="K270" t="s">
        <v>217</v>
      </c>
      <c r="L270">
        <v>22</v>
      </c>
      <c r="M270">
        <v>81</v>
      </c>
      <c r="N270">
        <v>182</v>
      </c>
      <c r="O270">
        <v>77</v>
      </c>
      <c r="P270" s="16">
        <v>36500000</v>
      </c>
      <c r="Q270" t="str">
        <f>IF(Table6[[#This Row],[Value]]&gt;=20000000,"out of budget",IF(Table6[[#This Row],[Value]]&gt;10000000,"negotiable",IF(Table6[[#This Row],[Value]]&lt;=10000000,"on the radar")))</f>
        <v>out of budget</v>
      </c>
    </row>
    <row r="271" spans="11:17" x14ac:dyDescent="0.25">
      <c r="K271" t="s">
        <v>218</v>
      </c>
      <c r="L271">
        <v>20</v>
      </c>
      <c r="M271">
        <v>75</v>
      </c>
      <c r="N271">
        <v>185</v>
      </c>
      <c r="O271">
        <v>72</v>
      </c>
      <c r="P271" s="16">
        <v>12500000</v>
      </c>
      <c r="Q271" t="str">
        <f>IF(Table6[[#This Row],[Value]]&gt;=20000000,"out of budget",IF(Table6[[#This Row],[Value]]&gt;10000000,"negotiable",IF(Table6[[#This Row],[Value]]&lt;=10000000,"on the radar")))</f>
        <v>negotiable</v>
      </c>
    </row>
    <row r="272" spans="11:17" x14ac:dyDescent="0.25">
      <c r="K272" t="s">
        <v>219</v>
      </c>
      <c r="L272">
        <v>21</v>
      </c>
      <c r="M272">
        <v>76</v>
      </c>
      <c r="N272">
        <v>191</v>
      </c>
      <c r="O272">
        <v>80</v>
      </c>
      <c r="P272" s="16">
        <v>15500000</v>
      </c>
      <c r="Q272" t="str">
        <f>IF(Table6[[#This Row],[Value]]&gt;=20000000,"out of budget",IF(Table6[[#This Row],[Value]]&gt;10000000,"negotiable",IF(Table6[[#This Row],[Value]]&lt;=10000000,"on the radar")))</f>
        <v>negotiable</v>
      </c>
    </row>
    <row r="273" spans="11:17" x14ac:dyDescent="0.25">
      <c r="K273" t="s">
        <v>220</v>
      </c>
      <c r="L273">
        <v>22</v>
      </c>
      <c r="M273">
        <v>77</v>
      </c>
      <c r="N273">
        <v>187</v>
      </c>
      <c r="O273">
        <v>78</v>
      </c>
      <c r="P273" s="16">
        <v>21500000</v>
      </c>
      <c r="Q273" t="str">
        <f>IF(Table6[[#This Row],[Value]]&gt;=20000000,"out of budget",IF(Table6[[#This Row],[Value]]&gt;10000000,"negotiable",IF(Table6[[#This Row],[Value]]&lt;=10000000,"on the radar")))</f>
        <v>out of budget</v>
      </c>
    </row>
    <row r="274" spans="11:17" x14ac:dyDescent="0.25">
      <c r="K274" t="s">
        <v>221</v>
      </c>
      <c r="L274">
        <v>19</v>
      </c>
      <c r="M274">
        <v>69</v>
      </c>
      <c r="N274">
        <v>187</v>
      </c>
      <c r="O274">
        <v>77</v>
      </c>
      <c r="P274" s="16">
        <v>3300000</v>
      </c>
      <c r="Q274" t="str">
        <f>IF(Table6[[#This Row],[Value]]&gt;=20000000,"out of budget",IF(Table6[[#This Row],[Value]]&gt;10000000,"negotiable",IF(Table6[[#This Row],[Value]]&lt;=10000000,"on the radar")))</f>
        <v>on the radar</v>
      </c>
    </row>
    <row r="275" spans="11:17" x14ac:dyDescent="0.25">
      <c r="K275" t="s">
        <v>222</v>
      </c>
      <c r="L275">
        <v>20</v>
      </c>
      <c r="M275">
        <v>77</v>
      </c>
      <c r="N275">
        <v>181</v>
      </c>
      <c r="O275">
        <v>77</v>
      </c>
      <c r="P275" s="16">
        <v>21000000</v>
      </c>
      <c r="Q275" t="str">
        <f>IF(Table6[[#This Row],[Value]]&gt;=20000000,"out of budget",IF(Table6[[#This Row],[Value]]&gt;10000000,"negotiable",IF(Table6[[#This Row],[Value]]&lt;=10000000,"on the radar")))</f>
        <v>out of budget</v>
      </c>
    </row>
    <row r="276" spans="11:17" x14ac:dyDescent="0.25">
      <c r="K276" t="s">
        <v>223</v>
      </c>
      <c r="L276">
        <v>18</v>
      </c>
      <c r="M276">
        <v>83</v>
      </c>
      <c r="N276">
        <v>173</v>
      </c>
      <c r="O276">
        <v>70</v>
      </c>
      <c r="P276" s="16">
        <v>68500000</v>
      </c>
      <c r="Q276" t="str">
        <f>IF(Table6[[#This Row],[Value]]&gt;=20000000,"out of budget",IF(Table6[[#This Row],[Value]]&gt;10000000,"negotiable",IF(Table6[[#This Row],[Value]]&lt;=10000000,"on the radar")))</f>
        <v>out of budget</v>
      </c>
    </row>
    <row r="277" spans="11:17" x14ac:dyDescent="0.25">
      <c r="K277" t="s">
        <v>224</v>
      </c>
      <c r="L277">
        <v>38</v>
      </c>
      <c r="M277">
        <v>84</v>
      </c>
      <c r="N277">
        <v>183</v>
      </c>
      <c r="O277">
        <v>79</v>
      </c>
      <c r="P277" s="16">
        <v>7500000</v>
      </c>
      <c r="Q277" t="str">
        <f>IF(Table6[[#This Row],[Value]]&gt;=20000000,"out of budget",IF(Table6[[#This Row],[Value]]&gt;10000000,"negotiable",IF(Table6[[#This Row],[Value]]&lt;=10000000,"on the radar")))</f>
        <v>on the radar</v>
      </c>
    </row>
    <row r="278" spans="11:17" x14ac:dyDescent="0.25">
      <c r="K278" t="s">
        <v>225</v>
      </c>
      <c r="L278">
        <v>30</v>
      </c>
      <c r="M278">
        <v>72</v>
      </c>
      <c r="N278">
        <v>196</v>
      </c>
      <c r="O278">
        <v>83</v>
      </c>
      <c r="P278" s="16">
        <v>2300000</v>
      </c>
      <c r="Q278" t="str">
        <f>IF(Table6[[#This Row],[Value]]&gt;=20000000,"out of budget",IF(Table6[[#This Row],[Value]]&gt;10000000,"negotiable",IF(Table6[[#This Row],[Value]]&lt;=10000000,"on the radar")))</f>
        <v>on the radar</v>
      </c>
    </row>
    <row r="279" spans="11:17" x14ac:dyDescent="0.25">
      <c r="K279" t="s">
        <v>226</v>
      </c>
      <c r="L279">
        <v>25</v>
      </c>
      <c r="M279">
        <v>76</v>
      </c>
      <c r="N279">
        <v>196</v>
      </c>
      <c r="O279">
        <v>80</v>
      </c>
      <c r="P279" s="16">
        <v>10000000</v>
      </c>
      <c r="Q279" t="str">
        <f>IF(Table6[[#This Row],[Value]]&gt;=20000000,"out of budget",IF(Table6[[#This Row],[Value]]&gt;10000000,"negotiable",IF(Table6[[#This Row],[Value]]&lt;=10000000,"on the radar")))</f>
        <v>on the radar</v>
      </c>
    </row>
    <row r="280" spans="11:17" x14ac:dyDescent="0.25">
      <c r="K280" t="s">
        <v>227</v>
      </c>
      <c r="L280">
        <v>24</v>
      </c>
      <c r="M280">
        <v>86</v>
      </c>
      <c r="N280">
        <v>180</v>
      </c>
      <c r="O280">
        <v>72</v>
      </c>
      <c r="P280" s="16">
        <v>81000000</v>
      </c>
      <c r="Q280" t="str">
        <f>IF(Table6[[#This Row],[Value]]&gt;=20000000,"out of budget",IF(Table6[[#This Row],[Value]]&gt;10000000,"negotiable",IF(Table6[[#This Row],[Value]]&lt;=10000000,"on the radar")))</f>
        <v>out of budget</v>
      </c>
    </row>
    <row r="281" spans="11:17" x14ac:dyDescent="0.25">
      <c r="K281" t="s">
        <v>228</v>
      </c>
      <c r="L281">
        <v>23</v>
      </c>
      <c r="M281">
        <v>79</v>
      </c>
      <c r="N281">
        <v>172</v>
      </c>
      <c r="O281">
        <v>62</v>
      </c>
      <c r="P281" s="16">
        <v>25000000</v>
      </c>
      <c r="Q281" t="str">
        <f>IF(Table6[[#This Row],[Value]]&gt;=20000000,"out of budget",IF(Table6[[#This Row],[Value]]&gt;10000000,"negotiable",IF(Table6[[#This Row],[Value]]&lt;=10000000,"on the radar")))</f>
        <v>out of budget</v>
      </c>
    </row>
    <row r="282" spans="11:17" x14ac:dyDescent="0.25">
      <c r="K282" t="s">
        <v>229</v>
      </c>
      <c r="L282">
        <v>25</v>
      </c>
      <c r="M282">
        <v>86</v>
      </c>
      <c r="N282">
        <v>186</v>
      </c>
      <c r="O282">
        <v>78</v>
      </c>
      <c r="P282" s="16">
        <v>80000000</v>
      </c>
      <c r="Q282" t="str">
        <f>IF(Table6[[#This Row],[Value]]&gt;=20000000,"out of budget",IF(Table6[[#This Row],[Value]]&gt;10000000,"negotiable",IF(Table6[[#This Row],[Value]]&lt;=10000000,"on the radar")))</f>
        <v>out of budget</v>
      </c>
    </row>
    <row r="283" spans="11:17" x14ac:dyDescent="0.25">
      <c r="K283" t="s">
        <v>230</v>
      </c>
      <c r="L283">
        <v>23</v>
      </c>
      <c r="M283">
        <v>82</v>
      </c>
      <c r="N283">
        <v>173</v>
      </c>
      <c r="O283">
        <v>69</v>
      </c>
      <c r="P283" s="16">
        <v>38500000</v>
      </c>
      <c r="Q283" t="str">
        <f>IF(Table6[[#This Row],[Value]]&gt;=20000000,"out of budget",IF(Table6[[#This Row],[Value]]&gt;10000000,"negotiable",IF(Table6[[#This Row],[Value]]&lt;=10000000,"on the radar")))</f>
        <v>out of budget</v>
      </c>
    </row>
    <row r="284" spans="11:17" x14ac:dyDescent="0.25">
      <c r="K284" t="s">
        <v>231</v>
      </c>
      <c r="L284">
        <v>21</v>
      </c>
      <c r="M284">
        <v>75</v>
      </c>
      <c r="N284">
        <v>182</v>
      </c>
      <c r="O284">
        <v>70</v>
      </c>
      <c r="P284" s="16">
        <v>12500000</v>
      </c>
      <c r="Q284" t="str">
        <f>IF(Table6[[#This Row],[Value]]&gt;=20000000,"out of budget",IF(Table6[[#This Row],[Value]]&gt;10000000,"negotiable",IF(Table6[[#This Row],[Value]]&lt;=10000000,"on the radar")))</f>
        <v>negotiable</v>
      </c>
    </row>
    <row r="285" spans="11:17" x14ac:dyDescent="0.25">
      <c r="K285" t="s">
        <v>232</v>
      </c>
      <c r="L285">
        <v>20</v>
      </c>
      <c r="M285">
        <v>75</v>
      </c>
      <c r="N285">
        <v>174</v>
      </c>
      <c r="O285">
        <v>66</v>
      </c>
      <c r="P285" s="16">
        <v>12500000</v>
      </c>
      <c r="Q285" t="str">
        <f>IF(Table6[[#This Row],[Value]]&gt;=20000000,"out of budget",IF(Table6[[#This Row],[Value]]&gt;10000000,"negotiable",IF(Table6[[#This Row],[Value]]&lt;=10000000,"on the radar")))</f>
        <v>negotiable</v>
      </c>
    </row>
    <row r="286" spans="11:17" x14ac:dyDescent="0.25">
      <c r="K286" t="s">
        <v>233</v>
      </c>
      <c r="L286">
        <v>24</v>
      </c>
      <c r="M286">
        <v>86</v>
      </c>
      <c r="N286">
        <v>188</v>
      </c>
      <c r="O286">
        <v>79</v>
      </c>
      <c r="P286" s="16">
        <v>93000000</v>
      </c>
      <c r="Q286" t="str">
        <f>IF(Table6[[#This Row],[Value]]&gt;=20000000,"out of budget",IF(Table6[[#This Row],[Value]]&gt;10000000,"negotiable",IF(Table6[[#This Row],[Value]]&lt;=10000000,"on the radar")))</f>
        <v>out of budget</v>
      </c>
    </row>
    <row r="287" spans="11:17" x14ac:dyDescent="0.25">
      <c r="K287" t="s">
        <v>234</v>
      </c>
      <c r="L287">
        <v>23</v>
      </c>
      <c r="M287">
        <v>84</v>
      </c>
      <c r="N287">
        <v>172</v>
      </c>
      <c r="O287">
        <v>64</v>
      </c>
      <c r="P287" s="16">
        <v>52000000</v>
      </c>
      <c r="Q287" t="str">
        <f>IF(Table6[[#This Row],[Value]]&gt;=20000000,"out of budget",IF(Table6[[#This Row],[Value]]&gt;10000000,"negotiable",IF(Table6[[#This Row],[Value]]&lt;=10000000,"on the radar")))</f>
        <v>out of budget</v>
      </c>
    </row>
    <row r="288" spans="11:17" x14ac:dyDescent="0.25">
      <c r="K288" t="s">
        <v>235</v>
      </c>
      <c r="L288">
        <v>20</v>
      </c>
      <c r="M288">
        <v>79</v>
      </c>
      <c r="N288">
        <v>172</v>
      </c>
      <c r="O288">
        <v>60</v>
      </c>
      <c r="P288" s="16">
        <v>38500000</v>
      </c>
      <c r="Q288" t="str">
        <f>IF(Table6[[#This Row],[Value]]&gt;=20000000,"out of budget",IF(Table6[[#This Row],[Value]]&gt;10000000,"negotiable",IF(Table6[[#This Row],[Value]]&lt;=10000000,"on the radar")))</f>
        <v>out of budget</v>
      </c>
    </row>
    <row r="289" spans="11:17" x14ac:dyDescent="0.25">
      <c r="K289" t="s">
        <v>236</v>
      </c>
      <c r="L289">
        <v>18</v>
      </c>
      <c r="M289">
        <v>72</v>
      </c>
      <c r="N289">
        <v>180</v>
      </c>
      <c r="O289">
        <v>72</v>
      </c>
      <c r="P289" s="16">
        <v>5500000</v>
      </c>
      <c r="Q289" t="str">
        <f>IF(Table6[[#This Row],[Value]]&gt;=20000000,"out of budget",IF(Table6[[#This Row],[Value]]&gt;10000000,"negotiable",IF(Table6[[#This Row],[Value]]&lt;=10000000,"on the radar")))</f>
        <v>on the radar</v>
      </c>
    </row>
    <row r="290" spans="11:17" x14ac:dyDescent="0.25">
      <c r="K290" t="s">
        <v>237</v>
      </c>
      <c r="L290">
        <v>18</v>
      </c>
      <c r="M290">
        <v>67</v>
      </c>
      <c r="N290">
        <v>176</v>
      </c>
      <c r="O290">
        <v>66</v>
      </c>
      <c r="P290" s="16">
        <v>2600000</v>
      </c>
      <c r="Q290" t="str">
        <f>IF(Table6[[#This Row],[Value]]&gt;=20000000,"out of budget",IF(Table6[[#This Row],[Value]]&gt;10000000,"negotiable",IF(Table6[[#This Row],[Value]]&lt;=10000000,"on the radar")))</f>
        <v>on the radar</v>
      </c>
    </row>
    <row r="291" spans="11:17" x14ac:dyDescent="0.25">
      <c r="K291" t="s">
        <v>238</v>
      </c>
      <c r="L291">
        <v>20</v>
      </c>
      <c r="M291">
        <v>76</v>
      </c>
      <c r="N291">
        <v>181</v>
      </c>
      <c r="O291">
        <v>75</v>
      </c>
      <c r="P291" s="16">
        <v>16500000</v>
      </c>
      <c r="Q291" t="str">
        <f>IF(Table6[[#This Row],[Value]]&gt;=20000000,"out of budget",IF(Table6[[#This Row],[Value]]&gt;10000000,"negotiable",IF(Table6[[#This Row],[Value]]&lt;=10000000,"on the radar")))</f>
        <v>negotiable</v>
      </c>
    </row>
    <row r="292" spans="11:17" x14ac:dyDescent="0.25">
      <c r="K292" t="s">
        <v>239</v>
      </c>
      <c r="L292">
        <v>20</v>
      </c>
      <c r="M292">
        <v>70</v>
      </c>
      <c r="N292">
        <v>174</v>
      </c>
      <c r="O292">
        <v>64</v>
      </c>
      <c r="P292" s="16">
        <v>3500000</v>
      </c>
      <c r="Q292" t="str">
        <f>IF(Table6[[#This Row],[Value]]&gt;=20000000,"out of budget",IF(Table6[[#This Row],[Value]]&gt;10000000,"negotiable",IF(Table6[[#This Row],[Value]]&lt;=10000000,"on the radar")))</f>
        <v>on the radar</v>
      </c>
    </row>
    <row r="293" spans="11:17" x14ac:dyDescent="0.25">
      <c r="K293" t="s">
        <v>240</v>
      </c>
      <c r="L293">
        <v>22</v>
      </c>
      <c r="M293">
        <v>75</v>
      </c>
      <c r="N293">
        <v>171</v>
      </c>
      <c r="O293">
        <v>67</v>
      </c>
      <c r="P293" s="16">
        <v>0</v>
      </c>
      <c r="Q293" t="str">
        <f>IF(Table6[[#This Row],[Value]]&gt;=20000000,"out of budget",IF(Table6[[#This Row],[Value]]&gt;10000000,"negotiable",IF(Table6[[#This Row],[Value]]&lt;=10000000,"on the radar")))</f>
        <v>on the radar</v>
      </c>
    </row>
    <row r="294" spans="11:17" x14ac:dyDescent="0.25">
      <c r="K294" t="s">
        <v>241</v>
      </c>
      <c r="L294">
        <v>22</v>
      </c>
      <c r="M294">
        <v>77</v>
      </c>
      <c r="N294">
        <v>190</v>
      </c>
      <c r="O294">
        <v>84</v>
      </c>
      <c r="P294" s="16">
        <v>20500000</v>
      </c>
      <c r="Q294" t="str">
        <f>IF(Table6[[#This Row],[Value]]&gt;=20000000,"out of budget",IF(Table6[[#This Row],[Value]]&gt;10000000,"negotiable",IF(Table6[[#This Row],[Value]]&lt;=10000000,"on the radar")))</f>
        <v>out of budget</v>
      </c>
    </row>
    <row r="295" spans="11:17" x14ac:dyDescent="0.25">
      <c r="K295" t="s">
        <v>242</v>
      </c>
      <c r="L295">
        <v>24</v>
      </c>
      <c r="M295">
        <v>78</v>
      </c>
      <c r="N295">
        <v>184</v>
      </c>
      <c r="O295">
        <v>75</v>
      </c>
      <c r="P295" s="16">
        <v>28500000</v>
      </c>
      <c r="Q295" t="str">
        <f>IF(Table6[[#This Row],[Value]]&gt;=20000000,"out of budget",IF(Table6[[#This Row],[Value]]&gt;10000000,"negotiable",IF(Table6[[#This Row],[Value]]&lt;=10000000,"on the radar")))</f>
        <v>out of budget</v>
      </c>
    </row>
    <row r="296" spans="11:17" x14ac:dyDescent="0.25">
      <c r="K296" t="s">
        <v>243</v>
      </c>
      <c r="L296">
        <v>26</v>
      </c>
      <c r="M296">
        <v>81</v>
      </c>
      <c r="N296">
        <v>178</v>
      </c>
      <c r="O296">
        <v>71</v>
      </c>
      <c r="P296" s="16">
        <v>30500000</v>
      </c>
      <c r="Q296" t="str">
        <f>IF(Table6[[#This Row],[Value]]&gt;=20000000,"out of budget",IF(Table6[[#This Row],[Value]]&gt;10000000,"negotiable",IF(Table6[[#This Row],[Value]]&lt;=10000000,"on the radar")))</f>
        <v>out of budget</v>
      </c>
    </row>
    <row r="297" spans="11:17" x14ac:dyDescent="0.25">
      <c r="K297" t="s">
        <v>244</v>
      </c>
      <c r="L297">
        <v>20</v>
      </c>
      <c r="M297">
        <v>73</v>
      </c>
      <c r="N297">
        <v>176</v>
      </c>
      <c r="O297">
        <v>70</v>
      </c>
      <c r="P297" s="16">
        <v>6500000</v>
      </c>
      <c r="Q297" t="str">
        <f>IF(Table6[[#This Row],[Value]]&gt;=20000000,"out of budget",IF(Table6[[#This Row],[Value]]&gt;10000000,"negotiable",IF(Table6[[#This Row],[Value]]&lt;=10000000,"on the radar")))</f>
        <v>on the radar</v>
      </c>
    </row>
    <row r="298" spans="11:17" x14ac:dyDescent="0.25">
      <c r="K298" t="s">
        <v>245</v>
      </c>
      <c r="L298">
        <v>21</v>
      </c>
      <c r="M298">
        <v>75</v>
      </c>
      <c r="N298">
        <v>188</v>
      </c>
      <c r="O298">
        <v>81</v>
      </c>
      <c r="P298" s="16">
        <v>12000000</v>
      </c>
      <c r="Q298" t="str">
        <f>IF(Table6[[#This Row],[Value]]&gt;=20000000,"out of budget",IF(Table6[[#This Row],[Value]]&gt;10000000,"negotiable",IF(Table6[[#This Row],[Value]]&lt;=10000000,"on the radar")))</f>
        <v>negotiable</v>
      </c>
    </row>
    <row r="299" spans="11:17" x14ac:dyDescent="0.25">
      <c r="K299" t="s">
        <v>246</v>
      </c>
      <c r="L299">
        <v>20</v>
      </c>
      <c r="M299">
        <v>75</v>
      </c>
      <c r="N299">
        <v>172</v>
      </c>
      <c r="O299">
        <v>68</v>
      </c>
      <c r="P299" s="16">
        <v>12500000</v>
      </c>
      <c r="Q299" t="str">
        <f>IF(Table6[[#This Row],[Value]]&gt;=20000000,"out of budget",IF(Table6[[#This Row],[Value]]&gt;10000000,"negotiable",IF(Table6[[#This Row],[Value]]&lt;=10000000,"on the radar")))</f>
        <v>negotiable</v>
      </c>
    </row>
    <row r="300" spans="11:17" x14ac:dyDescent="0.25">
      <c r="K300" t="s">
        <v>247</v>
      </c>
      <c r="L300">
        <v>20</v>
      </c>
      <c r="M300">
        <v>76</v>
      </c>
      <c r="N300">
        <v>183</v>
      </c>
      <c r="O300">
        <v>79</v>
      </c>
      <c r="P300" s="16">
        <v>16500000</v>
      </c>
      <c r="Q300" t="str">
        <f>IF(Table6[[#This Row],[Value]]&gt;=20000000,"out of budget",IF(Table6[[#This Row],[Value]]&gt;10000000,"negotiable",IF(Table6[[#This Row],[Value]]&lt;=10000000,"on the radar")))</f>
        <v>negotiable</v>
      </c>
    </row>
    <row r="301" spans="11:17" x14ac:dyDescent="0.25">
      <c r="K301" t="s">
        <v>248</v>
      </c>
      <c r="L301">
        <v>16</v>
      </c>
      <c r="M301">
        <v>61</v>
      </c>
      <c r="N301">
        <v>176</v>
      </c>
      <c r="O301">
        <v>70</v>
      </c>
      <c r="P301" s="16">
        <v>1000000</v>
      </c>
      <c r="Q301" t="str">
        <f>IF(Table6[[#This Row],[Value]]&gt;=20000000,"out of budget",IF(Table6[[#This Row],[Value]]&gt;10000000,"negotiable",IF(Table6[[#This Row],[Value]]&lt;=10000000,"on the radar")))</f>
        <v>on the radar</v>
      </c>
    </row>
    <row r="302" spans="11:17" x14ac:dyDescent="0.25">
      <c r="K302" t="s">
        <v>249</v>
      </c>
      <c r="L302">
        <v>29</v>
      </c>
      <c r="M302">
        <v>82</v>
      </c>
      <c r="N302">
        <v>186</v>
      </c>
      <c r="O302">
        <v>86</v>
      </c>
      <c r="P302" s="16">
        <v>26000000</v>
      </c>
      <c r="Q302" t="str">
        <f>IF(Table6[[#This Row],[Value]]&gt;=20000000,"out of budget",IF(Table6[[#This Row],[Value]]&gt;10000000,"negotiable",IF(Table6[[#This Row],[Value]]&lt;=10000000,"on the radar")))</f>
        <v>out of budget</v>
      </c>
    </row>
    <row r="303" spans="11:17" x14ac:dyDescent="0.25">
      <c r="K303" t="s">
        <v>250</v>
      </c>
      <c r="L303">
        <v>29</v>
      </c>
      <c r="M303">
        <v>82</v>
      </c>
      <c r="N303">
        <v>170</v>
      </c>
      <c r="O303">
        <v>69</v>
      </c>
      <c r="P303" s="16">
        <v>27000000</v>
      </c>
      <c r="Q303" t="str">
        <f>IF(Table6[[#This Row],[Value]]&gt;=20000000,"out of budget",IF(Table6[[#This Row],[Value]]&gt;10000000,"negotiable",IF(Table6[[#This Row],[Value]]&lt;=10000000,"on the radar")))</f>
        <v>out of budget</v>
      </c>
    </row>
    <row r="304" spans="11:17" x14ac:dyDescent="0.25">
      <c r="K304" t="s">
        <v>251</v>
      </c>
      <c r="L304">
        <v>28</v>
      </c>
      <c r="M304">
        <v>87</v>
      </c>
      <c r="N304">
        <v>177</v>
      </c>
      <c r="O304">
        <v>75</v>
      </c>
      <c r="P304" s="16">
        <v>70000000</v>
      </c>
      <c r="Q304" t="str">
        <f>IF(Table6[[#This Row],[Value]]&gt;=20000000,"out of budget",IF(Table6[[#This Row],[Value]]&gt;10000000,"negotiable",IF(Table6[[#This Row],[Value]]&lt;=10000000,"on the radar")))</f>
        <v>out of budget</v>
      </c>
    </row>
    <row r="305" spans="11:17" x14ac:dyDescent="0.25">
      <c r="K305" t="s">
        <v>252</v>
      </c>
      <c r="L305">
        <v>24</v>
      </c>
      <c r="M305">
        <v>83</v>
      </c>
      <c r="N305">
        <v>178</v>
      </c>
      <c r="O305">
        <v>71</v>
      </c>
      <c r="P305" s="16">
        <v>41500000</v>
      </c>
      <c r="Q305" t="str">
        <f>IF(Table6[[#This Row],[Value]]&gt;=20000000,"out of budget",IF(Table6[[#This Row],[Value]]&gt;10000000,"negotiable",IF(Table6[[#This Row],[Value]]&lt;=10000000,"on the radar")))</f>
        <v>out of budget</v>
      </c>
    </row>
    <row r="306" spans="11:17" x14ac:dyDescent="0.25">
      <c r="K306" t="s">
        <v>253</v>
      </c>
      <c r="L306">
        <v>25</v>
      </c>
      <c r="M306">
        <v>85</v>
      </c>
      <c r="N306">
        <v>177</v>
      </c>
      <c r="O306">
        <v>68</v>
      </c>
      <c r="P306" s="16">
        <v>68500000</v>
      </c>
      <c r="Q306" t="str">
        <f>IF(Table6[[#This Row],[Value]]&gt;=20000000,"out of budget",IF(Table6[[#This Row],[Value]]&gt;10000000,"negotiable",IF(Table6[[#This Row],[Value]]&lt;=10000000,"on the radar")))</f>
        <v>out of budget</v>
      </c>
    </row>
    <row r="307" spans="11:17" x14ac:dyDescent="0.25">
      <c r="K307" t="s">
        <v>254</v>
      </c>
      <c r="L307">
        <v>25</v>
      </c>
      <c r="M307">
        <v>84</v>
      </c>
      <c r="N307">
        <v>185</v>
      </c>
      <c r="O307">
        <v>79</v>
      </c>
      <c r="P307" s="16">
        <v>52500000</v>
      </c>
      <c r="Q307" t="str">
        <f>IF(Table6[[#This Row],[Value]]&gt;=20000000,"out of budget",IF(Table6[[#This Row],[Value]]&gt;10000000,"negotiable",IF(Table6[[#This Row],[Value]]&lt;=10000000,"on the radar")))</f>
        <v>out of budget</v>
      </c>
    </row>
    <row r="308" spans="11:17" x14ac:dyDescent="0.25">
      <c r="K308" t="s">
        <v>255</v>
      </c>
      <c r="L308">
        <v>25</v>
      </c>
      <c r="M308">
        <v>82</v>
      </c>
      <c r="N308">
        <v>175</v>
      </c>
      <c r="O308">
        <v>70</v>
      </c>
      <c r="P308" s="16">
        <v>37000000</v>
      </c>
      <c r="Q308" t="str">
        <f>IF(Table6[[#This Row],[Value]]&gt;=20000000,"out of budget",IF(Table6[[#This Row],[Value]]&gt;10000000,"negotiable",IF(Table6[[#This Row],[Value]]&lt;=10000000,"on the radar")))</f>
        <v>out of budget</v>
      </c>
    </row>
    <row r="309" spans="11:17" x14ac:dyDescent="0.25">
      <c r="K309" t="s">
        <v>256</v>
      </c>
      <c r="L309">
        <v>26</v>
      </c>
      <c r="M309">
        <v>84</v>
      </c>
      <c r="N309">
        <v>176</v>
      </c>
      <c r="O309">
        <v>68</v>
      </c>
      <c r="P309" s="16">
        <v>46000000</v>
      </c>
      <c r="Q309" t="str">
        <f>IF(Table6[[#This Row],[Value]]&gt;=20000000,"out of budget",IF(Table6[[#This Row],[Value]]&gt;10000000,"negotiable",IF(Table6[[#This Row],[Value]]&lt;=10000000,"on the radar")))</f>
        <v>out of budget</v>
      </c>
    </row>
    <row r="310" spans="11:17" x14ac:dyDescent="0.25">
      <c r="K310" t="s">
        <v>257</v>
      </c>
      <c r="L310">
        <v>26</v>
      </c>
      <c r="M310">
        <v>78</v>
      </c>
      <c r="N310">
        <v>177</v>
      </c>
      <c r="O310">
        <v>78</v>
      </c>
      <c r="P310" s="16">
        <v>0</v>
      </c>
      <c r="Q310" t="str">
        <f>IF(Table6[[#This Row],[Value]]&gt;=20000000,"out of budget",IF(Table6[[#This Row],[Value]]&gt;10000000,"negotiable",IF(Table6[[#This Row],[Value]]&lt;=10000000,"on the radar")))</f>
        <v>on the radar</v>
      </c>
    </row>
    <row r="311" spans="11:17" x14ac:dyDescent="0.25">
      <c r="K311" t="s">
        <v>258</v>
      </c>
      <c r="L311">
        <v>23</v>
      </c>
      <c r="M311">
        <v>81</v>
      </c>
      <c r="N311">
        <v>181</v>
      </c>
      <c r="O311">
        <v>70</v>
      </c>
      <c r="P311" s="16">
        <v>41000000</v>
      </c>
      <c r="Q311" t="str">
        <f>IF(Table6[[#This Row],[Value]]&gt;=20000000,"out of budget",IF(Table6[[#This Row],[Value]]&gt;10000000,"negotiable",IF(Table6[[#This Row],[Value]]&lt;=10000000,"on the radar")))</f>
        <v>out of budget</v>
      </c>
    </row>
    <row r="312" spans="11:17" x14ac:dyDescent="0.25">
      <c r="K312" t="s">
        <v>259</v>
      </c>
      <c r="L312">
        <v>23</v>
      </c>
      <c r="M312">
        <v>77</v>
      </c>
      <c r="N312">
        <v>185</v>
      </c>
      <c r="O312">
        <v>85</v>
      </c>
      <c r="P312" s="16">
        <v>21500000</v>
      </c>
      <c r="Q312" t="str">
        <f>IF(Table6[[#This Row],[Value]]&gt;=20000000,"out of budget",IF(Table6[[#This Row],[Value]]&gt;10000000,"negotiable",IF(Table6[[#This Row],[Value]]&lt;=10000000,"on the radar")))</f>
        <v>out of budget</v>
      </c>
    </row>
    <row r="313" spans="11:17" x14ac:dyDescent="0.25">
      <c r="K313" t="s">
        <v>260</v>
      </c>
      <c r="L313">
        <v>24</v>
      </c>
      <c r="M313">
        <v>80</v>
      </c>
      <c r="N313">
        <v>185</v>
      </c>
      <c r="O313">
        <v>77</v>
      </c>
      <c r="P313" s="16">
        <v>29000000</v>
      </c>
      <c r="Q313" t="str">
        <f>IF(Table6[[#This Row],[Value]]&gt;=20000000,"out of budget",IF(Table6[[#This Row],[Value]]&gt;10000000,"negotiable",IF(Table6[[#This Row],[Value]]&lt;=10000000,"on the radar")))</f>
        <v>out of budget</v>
      </c>
    </row>
    <row r="314" spans="11:17" x14ac:dyDescent="0.25">
      <c r="K314" t="s">
        <v>240</v>
      </c>
      <c r="L314">
        <v>22</v>
      </c>
      <c r="M314">
        <v>75</v>
      </c>
      <c r="N314">
        <v>171</v>
      </c>
      <c r="O314">
        <v>67</v>
      </c>
      <c r="P314" s="16">
        <v>0</v>
      </c>
      <c r="Q314" t="str">
        <f>IF(Table6[[#This Row],[Value]]&gt;=20000000,"out of budget",IF(Table6[[#This Row],[Value]]&gt;10000000,"negotiable",IF(Table6[[#This Row],[Value]]&lt;=10000000,"on the radar")))</f>
        <v>on the radar</v>
      </c>
    </row>
    <row r="315" spans="11:17" x14ac:dyDescent="0.25">
      <c r="K315" t="s">
        <v>241</v>
      </c>
      <c r="L315">
        <v>22</v>
      </c>
      <c r="M315">
        <v>77</v>
      </c>
      <c r="N315">
        <v>190</v>
      </c>
      <c r="O315">
        <v>84</v>
      </c>
      <c r="P315" s="16">
        <v>20500000</v>
      </c>
      <c r="Q315" t="str">
        <f>IF(Table6[[#This Row],[Value]]&gt;=20000000,"out of budget",IF(Table6[[#This Row],[Value]]&gt;10000000,"negotiable",IF(Table6[[#This Row],[Value]]&lt;=10000000,"on the radar")))</f>
        <v>out of budget</v>
      </c>
    </row>
    <row r="316" spans="11:17" x14ac:dyDescent="0.25">
      <c r="K316" t="s">
        <v>242</v>
      </c>
      <c r="L316">
        <v>24</v>
      </c>
      <c r="M316">
        <v>78</v>
      </c>
      <c r="N316">
        <v>184</v>
      </c>
      <c r="O316">
        <v>75</v>
      </c>
      <c r="P316" s="16">
        <v>28500000</v>
      </c>
      <c r="Q316" t="str">
        <f>IF(Table6[[#This Row],[Value]]&gt;=20000000,"out of budget",IF(Table6[[#This Row],[Value]]&gt;10000000,"negotiable",IF(Table6[[#This Row],[Value]]&lt;=10000000,"on the radar")))</f>
        <v>out of budget</v>
      </c>
    </row>
    <row r="317" spans="11:17" x14ac:dyDescent="0.25">
      <c r="K317" t="s">
        <v>261</v>
      </c>
      <c r="L317">
        <v>31</v>
      </c>
      <c r="M317">
        <v>89</v>
      </c>
      <c r="N317">
        <v>175</v>
      </c>
      <c r="O317">
        <v>72</v>
      </c>
      <c r="P317" s="16">
        <v>85500000</v>
      </c>
      <c r="Q317" t="str">
        <f>IF(Table6[[#This Row],[Value]]&gt;=20000000,"out of budget",IF(Table6[[#This Row],[Value]]&gt;10000000,"negotiable",IF(Table6[[#This Row],[Value]]&lt;=10000000,"on the radar")))</f>
        <v>out of budget</v>
      </c>
    </row>
    <row r="318" spans="11:17" x14ac:dyDescent="0.25">
      <c r="K318" t="s">
        <v>262</v>
      </c>
      <c r="L318">
        <v>27</v>
      </c>
      <c r="M318">
        <v>77</v>
      </c>
      <c r="N318">
        <v>184</v>
      </c>
      <c r="O318">
        <v>76</v>
      </c>
      <c r="P318" s="16">
        <v>11500000</v>
      </c>
      <c r="Q318" t="str">
        <f>IF(Table6[[#This Row],[Value]]&gt;=20000000,"out of budget",IF(Table6[[#This Row],[Value]]&gt;10000000,"negotiable",IF(Table6[[#This Row],[Value]]&lt;=10000000,"on the radar")))</f>
        <v>negotiable</v>
      </c>
    </row>
    <row r="319" spans="11:17" x14ac:dyDescent="0.25">
      <c r="K319" t="s">
        <v>263</v>
      </c>
      <c r="L319">
        <v>27</v>
      </c>
      <c r="M319">
        <v>86</v>
      </c>
      <c r="N319">
        <v>183</v>
      </c>
      <c r="O319">
        <v>80</v>
      </c>
      <c r="P319" s="16">
        <v>72500000</v>
      </c>
      <c r="Q319" t="str">
        <f>IF(Table6[[#This Row],[Value]]&gt;=20000000,"out of budget",IF(Table6[[#This Row],[Value]]&gt;10000000,"negotiable",IF(Table6[[#This Row],[Value]]&lt;=10000000,"on the radar")))</f>
        <v>out of budget</v>
      </c>
    </row>
    <row r="320" spans="11:17" x14ac:dyDescent="0.25">
      <c r="K320" t="s">
        <v>264</v>
      </c>
      <c r="L320">
        <v>24</v>
      </c>
      <c r="M320">
        <v>82</v>
      </c>
      <c r="N320">
        <v>187</v>
      </c>
      <c r="O320">
        <v>73</v>
      </c>
      <c r="P320" s="16">
        <v>42000000</v>
      </c>
      <c r="Q320" t="str">
        <f>IF(Table6[[#This Row],[Value]]&gt;=20000000,"out of budget",IF(Table6[[#This Row],[Value]]&gt;10000000,"negotiable",IF(Table6[[#This Row],[Value]]&lt;=10000000,"on the radar")))</f>
        <v>out of budget</v>
      </c>
    </row>
    <row r="321" spans="11:17" x14ac:dyDescent="0.25">
      <c r="K321" t="s">
        <v>265</v>
      </c>
      <c r="L321">
        <v>23</v>
      </c>
      <c r="M321">
        <v>77</v>
      </c>
      <c r="N321">
        <v>190</v>
      </c>
      <c r="O321">
        <v>79</v>
      </c>
      <c r="P321" s="16">
        <v>19000000</v>
      </c>
      <c r="Q321" t="str">
        <f>IF(Table6[[#This Row],[Value]]&gt;=20000000,"out of budget",IF(Table6[[#This Row],[Value]]&gt;10000000,"negotiable",IF(Table6[[#This Row],[Value]]&lt;=10000000,"on the radar")))</f>
        <v>negotiable</v>
      </c>
    </row>
    <row r="322" spans="11:17" x14ac:dyDescent="0.25">
      <c r="K322" t="s">
        <v>266</v>
      </c>
      <c r="L322">
        <v>23</v>
      </c>
      <c r="M322">
        <v>83</v>
      </c>
      <c r="N322">
        <v>179</v>
      </c>
      <c r="O322">
        <v>91</v>
      </c>
      <c r="P322" s="16">
        <v>48500000</v>
      </c>
      <c r="Q322" t="str">
        <f>IF(Table6[[#This Row],[Value]]&gt;=20000000,"out of budget",IF(Table6[[#This Row],[Value]]&gt;10000000,"negotiable",IF(Table6[[#This Row],[Value]]&lt;=10000000,"on the radar")))</f>
        <v>out of budget</v>
      </c>
    </row>
    <row r="323" spans="11:17" x14ac:dyDescent="0.25">
      <c r="K323" t="s">
        <v>267</v>
      </c>
      <c r="L323">
        <v>23</v>
      </c>
      <c r="M323">
        <v>79</v>
      </c>
      <c r="N323">
        <v>182</v>
      </c>
      <c r="O323">
        <v>74</v>
      </c>
      <c r="P323" s="16">
        <v>25000000</v>
      </c>
      <c r="Q323" t="str">
        <f>IF(Table6[[#This Row],[Value]]&gt;=20000000,"out of budget",IF(Table6[[#This Row],[Value]]&gt;10000000,"negotiable",IF(Table6[[#This Row],[Value]]&lt;=10000000,"on the radar")))</f>
        <v>out of budget</v>
      </c>
    </row>
    <row r="324" spans="11:17" x14ac:dyDescent="0.25">
      <c r="K324" t="s">
        <v>268</v>
      </c>
      <c r="L324">
        <v>24</v>
      </c>
      <c r="M324">
        <v>79</v>
      </c>
      <c r="N324">
        <v>183</v>
      </c>
      <c r="O324">
        <v>76</v>
      </c>
      <c r="P324" s="16">
        <v>25500000</v>
      </c>
      <c r="Q324" t="str">
        <f>IF(Table6[[#This Row],[Value]]&gt;=20000000,"out of budget",IF(Table6[[#This Row],[Value]]&gt;10000000,"negotiable",IF(Table6[[#This Row],[Value]]&lt;=10000000,"on the radar")))</f>
        <v>out of budget</v>
      </c>
    </row>
    <row r="325" spans="11:17" x14ac:dyDescent="0.25">
      <c r="K325" t="s">
        <v>269</v>
      </c>
      <c r="L325">
        <v>24</v>
      </c>
      <c r="M325">
        <v>72</v>
      </c>
      <c r="N325">
        <v>193</v>
      </c>
      <c r="O325">
        <v>80</v>
      </c>
      <c r="P325" s="16">
        <v>3000000</v>
      </c>
      <c r="Q325" t="str">
        <f>IF(Table6[[#This Row],[Value]]&gt;=20000000,"out of budget",IF(Table6[[#This Row],[Value]]&gt;10000000,"negotiable",IF(Table6[[#This Row],[Value]]&lt;=10000000,"on the radar")))</f>
        <v>on the radar</v>
      </c>
    </row>
    <row r="326" spans="11:17" x14ac:dyDescent="0.25">
      <c r="K326" t="s">
        <v>270</v>
      </c>
      <c r="L326">
        <v>24</v>
      </c>
      <c r="M326">
        <v>80</v>
      </c>
      <c r="N326">
        <v>185</v>
      </c>
      <c r="O326">
        <v>73</v>
      </c>
      <c r="P326" s="16">
        <v>31500000</v>
      </c>
      <c r="Q326" t="str">
        <f>IF(Table6[[#This Row],[Value]]&gt;=20000000,"out of budget",IF(Table6[[#This Row],[Value]]&gt;10000000,"negotiable",IF(Table6[[#This Row],[Value]]&lt;=10000000,"on the radar")))</f>
        <v>out of budget</v>
      </c>
    </row>
    <row r="327" spans="11:17" x14ac:dyDescent="0.25">
      <c r="K327" t="s">
        <v>271</v>
      </c>
      <c r="L327">
        <v>24</v>
      </c>
      <c r="M327">
        <v>85</v>
      </c>
      <c r="N327">
        <v>180</v>
      </c>
      <c r="O327">
        <v>75</v>
      </c>
      <c r="P327" s="16">
        <v>69500000</v>
      </c>
      <c r="Q327" t="str">
        <f>IF(Table6[[#This Row],[Value]]&gt;=20000000,"out of budget",IF(Table6[[#This Row],[Value]]&gt;10000000,"negotiable",IF(Table6[[#This Row],[Value]]&lt;=10000000,"on the radar")))</f>
        <v>out of budget</v>
      </c>
    </row>
    <row r="328" spans="11:17" x14ac:dyDescent="0.25">
      <c r="K328" t="s">
        <v>272</v>
      </c>
      <c r="L328">
        <v>22</v>
      </c>
      <c r="M328">
        <v>74</v>
      </c>
      <c r="N328">
        <v>171</v>
      </c>
      <c r="O328">
        <v>68</v>
      </c>
      <c r="P328" s="16">
        <v>9000000</v>
      </c>
      <c r="Q328" t="str">
        <f>IF(Table6[[#This Row],[Value]]&gt;=20000000,"out of budget",IF(Table6[[#This Row],[Value]]&gt;10000000,"negotiable",IF(Table6[[#This Row],[Value]]&lt;=10000000,"on the radar")))</f>
        <v>on the radar</v>
      </c>
    </row>
    <row r="329" spans="11:17" x14ac:dyDescent="0.25">
      <c r="K329" t="s">
        <v>273</v>
      </c>
      <c r="L329">
        <v>23</v>
      </c>
      <c r="M329">
        <v>80</v>
      </c>
      <c r="N329">
        <v>175</v>
      </c>
      <c r="O329">
        <v>70</v>
      </c>
      <c r="P329" s="16">
        <v>29000000</v>
      </c>
      <c r="Q329" t="str">
        <f>IF(Table6[[#This Row],[Value]]&gt;=20000000,"out of budget",IF(Table6[[#This Row],[Value]]&gt;10000000,"negotiable",IF(Table6[[#This Row],[Value]]&lt;=10000000,"on the radar")))</f>
        <v>out of budget</v>
      </c>
    </row>
    <row r="330" spans="11:17" x14ac:dyDescent="0.25">
      <c r="K330" t="s">
        <v>274</v>
      </c>
      <c r="L330">
        <v>23</v>
      </c>
      <c r="M330">
        <v>76</v>
      </c>
      <c r="N330">
        <v>190</v>
      </c>
      <c r="O330">
        <v>88</v>
      </c>
      <c r="P330" s="16">
        <v>15500000</v>
      </c>
      <c r="Q330" t="str">
        <f>IF(Table6[[#This Row],[Value]]&gt;=20000000,"out of budget",IF(Table6[[#This Row],[Value]]&gt;10000000,"negotiable",IF(Table6[[#This Row],[Value]]&lt;=10000000,"on the radar")))</f>
        <v>negotiable</v>
      </c>
    </row>
    <row r="331" spans="11:17" x14ac:dyDescent="0.25">
      <c r="K331" t="s">
        <v>275</v>
      </c>
      <c r="L331">
        <v>20</v>
      </c>
      <c r="M331">
        <v>76</v>
      </c>
      <c r="N331">
        <v>188</v>
      </c>
      <c r="O331">
        <v>84</v>
      </c>
      <c r="P331" s="16">
        <v>15000000</v>
      </c>
      <c r="Q331" t="str">
        <f>IF(Table6[[#This Row],[Value]]&gt;=20000000,"out of budget",IF(Table6[[#This Row],[Value]]&gt;10000000,"negotiable",IF(Table6[[#This Row],[Value]]&lt;=10000000,"on the radar")))</f>
        <v>negotiable</v>
      </c>
    </row>
    <row r="332" spans="11:17" x14ac:dyDescent="0.25">
      <c r="K332" t="s">
        <v>276</v>
      </c>
      <c r="L332">
        <v>22</v>
      </c>
      <c r="M332">
        <v>76</v>
      </c>
      <c r="N332">
        <v>185</v>
      </c>
      <c r="O332">
        <v>80</v>
      </c>
      <c r="P332" s="16">
        <v>17000000</v>
      </c>
      <c r="Q332" t="str">
        <f>IF(Table6[[#This Row],[Value]]&gt;=20000000,"out of budget",IF(Table6[[#This Row],[Value]]&gt;10000000,"negotiable",IF(Table6[[#This Row],[Value]]&lt;=10000000,"on the radar")))</f>
        <v>negotiable</v>
      </c>
    </row>
    <row r="333" spans="11:17" x14ac:dyDescent="0.25">
      <c r="K333" t="s">
        <v>277</v>
      </c>
      <c r="L333">
        <v>23</v>
      </c>
      <c r="M333">
        <v>78</v>
      </c>
      <c r="N333">
        <v>172</v>
      </c>
      <c r="O333">
        <v>69</v>
      </c>
      <c r="P333" s="16">
        <v>28500000</v>
      </c>
      <c r="Q333" t="str">
        <f>IF(Table6[[#This Row],[Value]]&gt;=20000000,"out of budget",IF(Table6[[#This Row],[Value]]&gt;10000000,"negotiable",IF(Table6[[#This Row],[Value]]&lt;=10000000,"on the radar")))</f>
        <v>out of budget</v>
      </c>
    </row>
    <row r="334" spans="11:17" x14ac:dyDescent="0.25">
      <c r="K334" t="s">
        <v>278</v>
      </c>
      <c r="L334">
        <v>19</v>
      </c>
      <c r="M334">
        <v>74</v>
      </c>
      <c r="N334">
        <v>180</v>
      </c>
      <c r="O334">
        <v>70</v>
      </c>
      <c r="P334" s="16">
        <v>10000000</v>
      </c>
      <c r="Q334" t="str">
        <f>IF(Table6[[#This Row],[Value]]&gt;=20000000,"out of budget",IF(Table6[[#This Row],[Value]]&gt;10000000,"negotiable",IF(Table6[[#This Row],[Value]]&lt;=10000000,"on the radar")))</f>
        <v>on the radar</v>
      </c>
    </row>
    <row r="335" spans="11:17" x14ac:dyDescent="0.25">
      <c r="K335" t="s">
        <v>279</v>
      </c>
      <c r="L335">
        <v>19</v>
      </c>
      <c r="M335">
        <v>72</v>
      </c>
      <c r="N335">
        <v>180</v>
      </c>
      <c r="O335">
        <v>70</v>
      </c>
      <c r="P335" s="16">
        <v>5500000</v>
      </c>
      <c r="Q335" t="str">
        <f>IF(Table6[[#This Row],[Value]]&gt;=20000000,"out of budget",IF(Table6[[#This Row],[Value]]&gt;10000000,"negotiable",IF(Table6[[#This Row],[Value]]&lt;=10000000,"on the radar")))</f>
        <v>on the radar</v>
      </c>
    </row>
    <row r="336" spans="11:17" x14ac:dyDescent="0.25">
      <c r="K336" t="s">
        <v>280</v>
      </c>
      <c r="L336">
        <v>21</v>
      </c>
      <c r="M336">
        <v>76</v>
      </c>
      <c r="N336">
        <v>174</v>
      </c>
      <c r="O336">
        <v>68</v>
      </c>
      <c r="P336" s="16">
        <v>11000000</v>
      </c>
      <c r="Q336" t="str">
        <f>IF(Table6[[#This Row],[Value]]&gt;=20000000,"out of budget",IF(Table6[[#This Row],[Value]]&gt;10000000,"negotiable",IF(Table6[[#This Row],[Value]]&lt;=10000000,"on the radar")))</f>
        <v>negotiable</v>
      </c>
    </row>
    <row r="337" spans="11:17" x14ac:dyDescent="0.25">
      <c r="K337" t="s">
        <v>281</v>
      </c>
      <c r="L337">
        <v>20</v>
      </c>
      <c r="M337">
        <v>73</v>
      </c>
      <c r="N337">
        <v>190</v>
      </c>
      <c r="O337">
        <v>74</v>
      </c>
      <c r="P337" s="16">
        <v>6500000</v>
      </c>
      <c r="Q337" t="str">
        <f>IF(Table6[[#This Row],[Value]]&gt;=20000000,"out of budget",IF(Table6[[#This Row],[Value]]&gt;10000000,"negotiable",IF(Table6[[#This Row],[Value]]&lt;=10000000,"on the radar")))</f>
        <v>on the radar</v>
      </c>
    </row>
    <row r="338" spans="11:17" x14ac:dyDescent="0.25">
      <c r="K338" t="s">
        <v>248</v>
      </c>
      <c r="L338">
        <v>16</v>
      </c>
      <c r="M338">
        <v>61</v>
      </c>
      <c r="N338">
        <v>176</v>
      </c>
      <c r="O338">
        <v>70</v>
      </c>
      <c r="P338" s="16">
        <v>1000000</v>
      </c>
      <c r="Q338" t="str">
        <f>IF(Table6[[#This Row],[Value]]&gt;=20000000,"out of budget",IF(Table6[[#This Row],[Value]]&gt;10000000,"negotiable",IF(Table6[[#This Row],[Value]]&lt;=10000000,"on the radar")))</f>
        <v>on the radar</v>
      </c>
    </row>
    <row r="339" spans="11:17" x14ac:dyDescent="0.25">
      <c r="K339" t="s">
        <v>282</v>
      </c>
      <c r="L339">
        <v>17</v>
      </c>
      <c r="M339">
        <v>66</v>
      </c>
      <c r="N339">
        <v>188</v>
      </c>
      <c r="O339">
        <v>79</v>
      </c>
      <c r="P339" s="16">
        <v>2100000</v>
      </c>
      <c r="Q339" t="str">
        <f>IF(Table6[[#This Row],[Value]]&gt;=20000000,"out of budget",IF(Table6[[#This Row],[Value]]&gt;10000000,"negotiable",IF(Table6[[#This Row],[Value]]&lt;=10000000,"on the radar")))</f>
        <v>on the radar</v>
      </c>
    </row>
    <row r="340" spans="11:17" x14ac:dyDescent="0.25">
      <c r="K340" t="s">
        <v>283</v>
      </c>
      <c r="L340">
        <v>26</v>
      </c>
      <c r="M340">
        <v>83</v>
      </c>
      <c r="N340">
        <v>173</v>
      </c>
      <c r="O340">
        <v>68</v>
      </c>
      <c r="P340" s="16">
        <v>44500000</v>
      </c>
      <c r="Q340" t="str">
        <f>IF(Table6[[#This Row],[Value]]&gt;=20000000,"out of budget",IF(Table6[[#This Row],[Value]]&gt;10000000,"negotiable",IF(Table6[[#This Row],[Value]]&lt;=10000000,"on the radar")))</f>
        <v>out of budget</v>
      </c>
    </row>
    <row r="341" spans="11:17" x14ac:dyDescent="0.25">
      <c r="K341" t="s">
        <v>284</v>
      </c>
      <c r="L341">
        <v>25</v>
      </c>
      <c r="M341">
        <v>83</v>
      </c>
      <c r="N341">
        <v>185</v>
      </c>
      <c r="O341">
        <v>79</v>
      </c>
      <c r="P341" s="16">
        <v>45500000</v>
      </c>
      <c r="Q341" t="str">
        <f>IF(Table6[[#This Row],[Value]]&gt;=20000000,"out of budget",IF(Table6[[#This Row],[Value]]&gt;10000000,"negotiable",IF(Table6[[#This Row],[Value]]&lt;=10000000,"on the radar")))</f>
        <v>out of budget</v>
      </c>
    </row>
    <row r="342" spans="11:17" x14ac:dyDescent="0.25">
      <c r="K342" t="s">
        <v>285</v>
      </c>
      <c r="L342">
        <v>24</v>
      </c>
      <c r="M342">
        <v>78</v>
      </c>
      <c r="N342">
        <v>188</v>
      </c>
      <c r="O342">
        <v>84</v>
      </c>
      <c r="P342" s="16">
        <v>13000000</v>
      </c>
      <c r="Q342" t="str">
        <f>IF(Table6[[#This Row],[Value]]&gt;=20000000,"out of budget",IF(Table6[[#This Row],[Value]]&gt;10000000,"negotiable",IF(Table6[[#This Row],[Value]]&lt;=10000000,"on the radar")))</f>
        <v>negotiable</v>
      </c>
    </row>
    <row r="343" spans="11:17" x14ac:dyDescent="0.25">
      <c r="K343" t="s">
        <v>286</v>
      </c>
      <c r="L343">
        <v>23</v>
      </c>
      <c r="M343">
        <v>78</v>
      </c>
      <c r="N343">
        <v>167</v>
      </c>
      <c r="O343">
        <v>71</v>
      </c>
      <c r="P343" s="16">
        <v>0</v>
      </c>
      <c r="Q343" t="str">
        <f>IF(Table6[[#This Row],[Value]]&gt;=20000000,"out of budget",IF(Table6[[#This Row],[Value]]&gt;10000000,"negotiable",IF(Table6[[#This Row],[Value]]&lt;=10000000,"on the radar")))</f>
        <v>on the radar</v>
      </c>
    </row>
    <row r="344" spans="11:17" x14ac:dyDescent="0.25">
      <c r="K344" t="s">
        <v>287</v>
      </c>
      <c r="L344">
        <v>24</v>
      </c>
      <c r="M344">
        <v>74</v>
      </c>
      <c r="N344">
        <v>195</v>
      </c>
      <c r="O344">
        <v>84</v>
      </c>
      <c r="P344" s="16">
        <v>6000000</v>
      </c>
      <c r="Q344" t="str">
        <f>IF(Table6[[#This Row],[Value]]&gt;=20000000,"out of budget",IF(Table6[[#This Row],[Value]]&gt;10000000,"negotiable",IF(Table6[[#This Row],[Value]]&lt;=10000000,"on the radar")))</f>
        <v>on the radar</v>
      </c>
    </row>
    <row r="345" spans="11:17" x14ac:dyDescent="0.25">
      <c r="K345" t="s">
        <v>288</v>
      </c>
      <c r="L345">
        <v>24</v>
      </c>
      <c r="M345">
        <v>78</v>
      </c>
      <c r="N345">
        <v>179</v>
      </c>
      <c r="O345">
        <v>70</v>
      </c>
      <c r="P345" s="16">
        <v>19000000</v>
      </c>
      <c r="Q345" t="str">
        <f>IF(Table6[[#This Row],[Value]]&gt;=20000000,"out of budget",IF(Table6[[#This Row],[Value]]&gt;10000000,"negotiable",IF(Table6[[#This Row],[Value]]&lt;=10000000,"on the radar")))</f>
        <v>negotiable</v>
      </c>
    </row>
    <row r="346" spans="11:17" x14ac:dyDescent="0.25">
      <c r="K346" t="s">
        <v>289</v>
      </c>
      <c r="L346">
        <v>24</v>
      </c>
      <c r="M346">
        <v>84</v>
      </c>
      <c r="N346">
        <v>176</v>
      </c>
      <c r="O346">
        <v>72</v>
      </c>
      <c r="P346" s="16">
        <v>54500000</v>
      </c>
      <c r="Q346" t="str">
        <f>IF(Table6[[#This Row],[Value]]&gt;=20000000,"out of budget",IF(Table6[[#This Row],[Value]]&gt;10000000,"negotiable",IF(Table6[[#This Row],[Value]]&lt;=10000000,"on the radar")))</f>
        <v>out of budget</v>
      </c>
    </row>
    <row r="347" spans="11:17" x14ac:dyDescent="0.25">
      <c r="K347" t="s">
        <v>290</v>
      </c>
      <c r="L347">
        <v>25</v>
      </c>
      <c r="M347">
        <v>82</v>
      </c>
      <c r="N347">
        <v>173</v>
      </c>
      <c r="O347">
        <v>77</v>
      </c>
      <c r="P347" s="16">
        <v>40500000</v>
      </c>
      <c r="Q347" t="str">
        <f>IF(Table6[[#This Row],[Value]]&gt;=20000000,"out of budget",IF(Table6[[#This Row],[Value]]&gt;10000000,"negotiable",IF(Table6[[#This Row],[Value]]&lt;=10000000,"on the radar")))</f>
        <v>out of budget</v>
      </c>
    </row>
    <row r="348" spans="11:17" x14ac:dyDescent="0.25">
      <c r="K348" t="s">
        <v>291</v>
      </c>
      <c r="L348">
        <v>25</v>
      </c>
      <c r="M348">
        <v>77</v>
      </c>
      <c r="N348">
        <v>181</v>
      </c>
      <c r="O348">
        <v>70</v>
      </c>
      <c r="P348" s="16">
        <v>12500000</v>
      </c>
      <c r="Q348" t="str">
        <f>IF(Table6[[#This Row],[Value]]&gt;=20000000,"out of budget",IF(Table6[[#This Row],[Value]]&gt;10000000,"negotiable",IF(Table6[[#This Row],[Value]]&lt;=10000000,"on the radar")))</f>
        <v>negotiable</v>
      </c>
    </row>
    <row r="349" spans="11:17" x14ac:dyDescent="0.25">
      <c r="K349" t="s">
        <v>292</v>
      </c>
      <c r="L349">
        <v>22</v>
      </c>
      <c r="M349">
        <v>75</v>
      </c>
      <c r="N349">
        <v>181</v>
      </c>
      <c r="O349">
        <v>74</v>
      </c>
      <c r="P349" s="16">
        <v>12500000</v>
      </c>
      <c r="Q349" t="str">
        <f>IF(Table6[[#This Row],[Value]]&gt;=20000000,"out of budget",IF(Table6[[#This Row],[Value]]&gt;10000000,"negotiable",IF(Table6[[#This Row],[Value]]&lt;=10000000,"on the radar")))</f>
        <v>negotiable</v>
      </c>
    </row>
    <row r="350" spans="11:17" x14ac:dyDescent="0.25">
      <c r="K350" t="s">
        <v>293</v>
      </c>
      <c r="L350">
        <v>22</v>
      </c>
      <c r="M350">
        <v>75</v>
      </c>
      <c r="N350">
        <v>175</v>
      </c>
      <c r="O350">
        <v>71</v>
      </c>
      <c r="P350" s="16">
        <v>12500000</v>
      </c>
      <c r="Q350" t="str">
        <f>IF(Table6[[#This Row],[Value]]&gt;=20000000,"out of budget",IF(Table6[[#This Row],[Value]]&gt;10000000,"negotiable",IF(Table6[[#This Row],[Value]]&lt;=10000000,"on the radar")))</f>
        <v>negotiable</v>
      </c>
    </row>
    <row r="351" spans="11:17" x14ac:dyDescent="0.25">
      <c r="K351" t="s">
        <v>294</v>
      </c>
      <c r="L351">
        <v>23</v>
      </c>
      <c r="M351">
        <v>84</v>
      </c>
      <c r="N351">
        <v>190</v>
      </c>
      <c r="O351">
        <v>75</v>
      </c>
      <c r="P351" s="16">
        <v>61000000</v>
      </c>
      <c r="Q351" t="str">
        <f>IF(Table6[[#This Row],[Value]]&gt;=20000000,"out of budget",IF(Table6[[#This Row],[Value]]&gt;10000000,"negotiable",IF(Table6[[#This Row],[Value]]&lt;=10000000,"on the radar")))</f>
        <v>out of budget</v>
      </c>
    </row>
    <row r="352" spans="11:17" x14ac:dyDescent="0.25">
      <c r="K352" t="s">
        <v>295</v>
      </c>
      <c r="L352">
        <v>22</v>
      </c>
      <c r="M352">
        <v>77</v>
      </c>
      <c r="N352">
        <v>179</v>
      </c>
      <c r="O352">
        <v>73</v>
      </c>
      <c r="P352" s="16">
        <v>17000000</v>
      </c>
      <c r="Q352" t="str">
        <f>IF(Table6[[#This Row],[Value]]&gt;=20000000,"out of budget",IF(Table6[[#This Row],[Value]]&gt;10000000,"negotiable",IF(Table6[[#This Row],[Value]]&lt;=10000000,"on the radar")))</f>
        <v>negotiable</v>
      </c>
    </row>
    <row r="353" spans="11:17" x14ac:dyDescent="0.25">
      <c r="K353" t="s">
        <v>296</v>
      </c>
      <c r="L353">
        <v>22</v>
      </c>
      <c r="M353">
        <v>75</v>
      </c>
      <c r="N353">
        <v>175</v>
      </c>
      <c r="O353">
        <v>70</v>
      </c>
      <c r="P353" s="16">
        <v>11000000</v>
      </c>
      <c r="Q353" t="str">
        <f>IF(Table6[[#This Row],[Value]]&gt;=20000000,"out of budget",IF(Table6[[#This Row],[Value]]&gt;10000000,"negotiable",IF(Table6[[#This Row],[Value]]&lt;=10000000,"on the radar")))</f>
        <v>negotiable</v>
      </c>
    </row>
    <row r="354" spans="11:17" x14ac:dyDescent="0.25">
      <c r="K354" t="s">
        <v>297</v>
      </c>
      <c r="L354">
        <v>23</v>
      </c>
      <c r="M354">
        <v>78</v>
      </c>
      <c r="N354">
        <v>174</v>
      </c>
      <c r="O354">
        <v>68</v>
      </c>
      <c r="P354" s="16">
        <v>22000000</v>
      </c>
      <c r="Q354" t="str">
        <f>IF(Table6[[#This Row],[Value]]&gt;=20000000,"out of budget",IF(Table6[[#This Row],[Value]]&gt;10000000,"negotiable",IF(Table6[[#This Row],[Value]]&lt;=10000000,"on the radar")))</f>
        <v>out of budget</v>
      </c>
    </row>
    <row r="355" spans="11:17" x14ac:dyDescent="0.25">
      <c r="K355" t="s">
        <v>298</v>
      </c>
      <c r="L355">
        <v>18</v>
      </c>
      <c r="M355">
        <v>72</v>
      </c>
      <c r="N355">
        <v>165</v>
      </c>
      <c r="O355">
        <v>64</v>
      </c>
      <c r="P355" s="16">
        <v>5500000</v>
      </c>
      <c r="Q355" t="str">
        <f>IF(Table6[[#This Row],[Value]]&gt;=20000000,"out of budget",IF(Table6[[#This Row],[Value]]&gt;10000000,"negotiable",IF(Table6[[#This Row],[Value]]&lt;=10000000,"on the radar")))</f>
        <v>on the radar</v>
      </c>
    </row>
    <row r="356" spans="11:17" x14ac:dyDescent="0.25">
      <c r="K356" t="s">
        <v>299</v>
      </c>
      <c r="L356">
        <v>21</v>
      </c>
      <c r="M356">
        <v>73</v>
      </c>
      <c r="N356">
        <v>170</v>
      </c>
      <c r="O356">
        <v>68</v>
      </c>
      <c r="P356" s="16">
        <v>7000000</v>
      </c>
      <c r="Q356" t="str">
        <f>IF(Table6[[#This Row],[Value]]&gt;=20000000,"out of budget",IF(Table6[[#This Row],[Value]]&gt;10000000,"negotiable",IF(Table6[[#This Row],[Value]]&lt;=10000000,"on the radar")))</f>
        <v>on the radar</v>
      </c>
    </row>
    <row r="357" spans="11:17" x14ac:dyDescent="0.25">
      <c r="K357" t="s">
        <v>300</v>
      </c>
      <c r="L357">
        <v>20</v>
      </c>
      <c r="M357">
        <v>78</v>
      </c>
      <c r="N357">
        <v>184</v>
      </c>
      <c r="O357">
        <v>73</v>
      </c>
      <c r="P357" s="16">
        <v>26000000</v>
      </c>
      <c r="Q357" t="str">
        <f>IF(Table6[[#This Row],[Value]]&gt;=20000000,"out of budget",IF(Table6[[#This Row],[Value]]&gt;10000000,"negotiable",IF(Table6[[#This Row],[Value]]&lt;=10000000,"on the radar")))</f>
        <v>out of budget</v>
      </c>
    </row>
    <row r="358" spans="11:17" x14ac:dyDescent="0.25">
      <c r="K358" t="s">
        <v>301</v>
      </c>
      <c r="L358">
        <v>24</v>
      </c>
      <c r="M358">
        <v>75</v>
      </c>
      <c r="N358">
        <v>187</v>
      </c>
      <c r="O358">
        <v>80</v>
      </c>
      <c r="P358" s="16">
        <v>10500000</v>
      </c>
      <c r="Q358" t="str">
        <f>IF(Table6[[#This Row],[Value]]&gt;=20000000,"out of budget",IF(Table6[[#This Row],[Value]]&gt;10000000,"negotiable",IF(Table6[[#This Row],[Value]]&lt;=10000000,"on the radar")))</f>
        <v>negotiable</v>
      </c>
    </row>
    <row r="359" spans="11:17" x14ac:dyDescent="0.25">
      <c r="K359" t="s">
        <v>302</v>
      </c>
      <c r="L359">
        <v>20</v>
      </c>
      <c r="M359">
        <v>71</v>
      </c>
      <c r="N359">
        <v>192</v>
      </c>
      <c r="O359">
        <v>90</v>
      </c>
      <c r="P359" s="16">
        <v>4000000</v>
      </c>
      <c r="Q359" t="str">
        <f>IF(Table6[[#This Row],[Value]]&gt;=20000000,"out of budget",IF(Table6[[#This Row],[Value]]&gt;10000000,"negotiable",IF(Table6[[#This Row],[Value]]&lt;=10000000,"on the radar")))</f>
        <v>on the radar</v>
      </c>
    </row>
    <row r="360" spans="11:17" x14ac:dyDescent="0.25">
      <c r="K360" t="s">
        <v>303</v>
      </c>
      <c r="L360">
        <v>20</v>
      </c>
      <c r="M360">
        <v>74</v>
      </c>
      <c r="N360">
        <v>176</v>
      </c>
      <c r="O360">
        <v>69</v>
      </c>
      <c r="P360" s="16">
        <v>10000000</v>
      </c>
      <c r="Q360" t="str">
        <f>IF(Table6[[#This Row],[Value]]&gt;=20000000,"out of budget",IF(Table6[[#This Row],[Value]]&gt;10000000,"negotiable",IF(Table6[[#This Row],[Value]]&lt;=10000000,"on the radar")))</f>
        <v>on the radar</v>
      </c>
    </row>
    <row r="361" spans="11:17" x14ac:dyDescent="0.25">
      <c r="K361" t="s">
        <v>304</v>
      </c>
      <c r="L361">
        <v>18</v>
      </c>
      <c r="M361">
        <v>67</v>
      </c>
      <c r="N361">
        <v>179</v>
      </c>
      <c r="O361">
        <v>71</v>
      </c>
      <c r="P361" s="16">
        <v>2300000</v>
      </c>
      <c r="Q361" t="str">
        <f>IF(Table6[[#This Row],[Value]]&gt;=20000000,"out of budget",IF(Table6[[#This Row],[Value]]&gt;10000000,"negotiable",IF(Table6[[#This Row],[Value]]&lt;=10000000,"on the radar")))</f>
        <v>on the radar</v>
      </c>
    </row>
    <row r="362" spans="11:17" x14ac:dyDescent="0.25">
      <c r="K362" t="s">
        <v>305</v>
      </c>
      <c r="L362">
        <v>31</v>
      </c>
      <c r="M362">
        <v>86</v>
      </c>
      <c r="N362">
        <v>185</v>
      </c>
      <c r="O362">
        <v>84</v>
      </c>
      <c r="P362" s="16">
        <v>47500000</v>
      </c>
      <c r="Q362" t="str">
        <f>IF(Table6[[#This Row],[Value]]&gt;=20000000,"out of budget",IF(Table6[[#This Row],[Value]]&gt;10000000,"negotiable",IF(Table6[[#This Row],[Value]]&lt;=10000000,"on the radar")))</f>
        <v>out of budget</v>
      </c>
    </row>
    <row r="363" spans="11:17" x14ac:dyDescent="0.25">
      <c r="K363" t="s">
        <v>306</v>
      </c>
      <c r="L363">
        <v>29</v>
      </c>
      <c r="M363">
        <v>78</v>
      </c>
      <c r="N363">
        <v>188</v>
      </c>
      <c r="O363">
        <v>90</v>
      </c>
      <c r="P363" s="16">
        <v>12000000</v>
      </c>
      <c r="Q363" t="str">
        <f>IF(Table6[[#This Row],[Value]]&gt;=20000000,"out of budget",IF(Table6[[#This Row],[Value]]&gt;10000000,"negotiable",IF(Table6[[#This Row],[Value]]&lt;=10000000,"on the radar")))</f>
        <v>negotiable</v>
      </c>
    </row>
    <row r="364" spans="11:17" x14ac:dyDescent="0.25">
      <c r="K364" t="s">
        <v>307</v>
      </c>
      <c r="L364">
        <v>29</v>
      </c>
      <c r="M364">
        <v>86</v>
      </c>
      <c r="N364">
        <v>178</v>
      </c>
      <c r="O364">
        <v>69</v>
      </c>
      <c r="P364" s="16">
        <v>66000000</v>
      </c>
      <c r="Q364" t="str">
        <f>IF(Table6[[#This Row],[Value]]&gt;=20000000,"out of budget",IF(Table6[[#This Row],[Value]]&gt;10000000,"negotiable",IF(Table6[[#This Row],[Value]]&lt;=10000000,"on the radar")))</f>
        <v>out of budget</v>
      </c>
    </row>
    <row r="365" spans="11:17" x14ac:dyDescent="0.25">
      <c r="K365" t="s">
        <v>308</v>
      </c>
      <c r="L365">
        <v>29</v>
      </c>
      <c r="M365">
        <v>86</v>
      </c>
      <c r="N365">
        <v>177</v>
      </c>
      <c r="O365">
        <v>75</v>
      </c>
      <c r="P365" s="16">
        <v>68000000</v>
      </c>
      <c r="Q365" t="str">
        <f>IF(Table6[[#This Row],[Value]]&gt;=20000000,"out of budget",IF(Table6[[#This Row],[Value]]&gt;10000000,"negotiable",IF(Table6[[#This Row],[Value]]&lt;=10000000,"on the radar")))</f>
        <v>out of budget</v>
      </c>
    </row>
    <row r="366" spans="11:17" x14ac:dyDescent="0.25">
      <c r="K366" t="s">
        <v>309</v>
      </c>
      <c r="L366">
        <v>27</v>
      </c>
      <c r="M366">
        <v>84</v>
      </c>
      <c r="N366">
        <v>185</v>
      </c>
      <c r="O366">
        <v>83</v>
      </c>
      <c r="P366" s="16">
        <v>48500000</v>
      </c>
      <c r="Q366" t="str">
        <f>IF(Table6[[#This Row],[Value]]&gt;=20000000,"out of budget",IF(Table6[[#This Row],[Value]]&gt;10000000,"negotiable",IF(Table6[[#This Row],[Value]]&lt;=10000000,"on the radar")))</f>
        <v>out of budget</v>
      </c>
    </row>
    <row r="367" spans="11:17" x14ac:dyDescent="0.25">
      <c r="K367" t="s">
        <v>310</v>
      </c>
      <c r="L367">
        <v>28</v>
      </c>
      <c r="M367">
        <v>87</v>
      </c>
      <c r="N367">
        <v>179</v>
      </c>
      <c r="O367">
        <v>69</v>
      </c>
      <c r="P367" s="16">
        <v>79500000</v>
      </c>
      <c r="Q367" t="str">
        <f>IF(Table6[[#This Row],[Value]]&gt;=20000000,"out of budget",IF(Table6[[#This Row],[Value]]&gt;10000000,"negotiable",IF(Table6[[#This Row],[Value]]&lt;=10000000,"on the radar")))</f>
        <v>out of budget</v>
      </c>
    </row>
    <row r="368" spans="11:17" x14ac:dyDescent="0.25">
      <c r="K368" t="s">
        <v>311</v>
      </c>
      <c r="L368">
        <v>28</v>
      </c>
      <c r="M368">
        <v>82</v>
      </c>
      <c r="N368">
        <v>186</v>
      </c>
      <c r="O368">
        <v>85</v>
      </c>
      <c r="P368" s="16">
        <v>27000000</v>
      </c>
      <c r="Q368" t="str">
        <f>IF(Table6[[#This Row],[Value]]&gt;=20000000,"out of budget",IF(Table6[[#This Row],[Value]]&gt;10000000,"negotiable",IF(Table6[[#This Row],[Value]]&lt;=10000000,"on the radar")))</f>
        <v>out of budget</v>
      </c>
    </row>
    <row r="369" spans="11:17" x14ac:dyDescent="0.25">
      <c r="K369" t="s">
        <v>312</v>
      </c>
      <c r="L369">
        <v>26</v>
      </c>
      <c r="M369">
        <v>82</v>
      </c>
      <c r="N369">
        <v>186</v>
      </c>
      <c r="O369">
        <v>81</v>
      </c>
      <c r="P369" s="16">
        <v>35500000</v>
      </c>
      <c r="Q369" t="str">
        <f>IF(Table6[[#This Row],[Value]]&gt;=20000000,"out of budget",IF(Table6[[#This Row],[Value]]&gt;10000000,"negotiable",IF(Table6[[#This Row],[Value]]&lt;=10000000,"on the radar")))</f>
        <v>out of budget</v>
      </c>
    </row>
    <row r="370" spans="11:17" x14ac:dyDescent="0.25">
      <c r="K370" t="s">
        <v>313</v>
      </c>
      <c r="L370">
        <v>28</v>
      </c>
      <c r="M370">
        <v>78</v>
      </c>
      <c r="N370">
        <v>172</v>
      </c>
      <c r="O370">
        <v>67</v>
      </c>
      <c r="P370" s="16">
        <v>14500000</v>
      </c>
      <c r="Q370" t="str">
        <f>IF(Table6[[#This Row],[Value]]&gt;=20000000,"out of budget",IF(Table6[[#This Row],[Value]]&gt;10000000,"negotiable",IF(Table6[[#This Row],[Value]]&lt;=10000000,"on the radar")))</f>
        <v>negotiable</v>
      </c>
    </row>
    <row r="371" spans="11:17" x14ac:dyDescent="0.25">
      <c r="K371" t="s">
        <v>283</v>
      </c>
      <c r="L371">
        <v>26</v>
      </c>
      <c r="M371">
        <v>83</v>
      </c>
      <c r="N371">
        <v>173</v>
      </c>
      <c r="O371">
        <v>68</v>
      </c>
      <c r="P371" s="16">
        <v>44500000</v>
      </c>
      <c r="Q371" t="str">
        <f>IF(Table6[[#This Row],[Value]]&gt;=20000000,"out of budget",IF(Table6[[#This Row],[Value]]&gt;10000000,"negotiable",IF(Table6[[#This Row],[Value]]&lt;=10000000,"on the radar")))</f>
        <v>out of budget</v>
      </c>
    </row>
    <row r="372" spans="11:17" x14ac:dyDescent="0.25">
      <c r="K372" t="s">
        <v>284</v>
      </c>
      <c r="L372">
        <v>25</v>
      </c>
      <c r="M372">
        <v>83</v>
      </c>
      <c r="N372">
        <v>185</v>
      </c>
      <c r="O372">
        <v>79</v>
      </c>
      <c r="P372" s="16">
        <v>45500000</v>
      </c>
      <c r="Q372" t="str">
        <f>IF(Table6[[#This Row],[Value]]&gt;=20000000,"out of budget",IF(Table6[[#This Row],[Value]]&gt;10000000,"negotiable",IF(Table6[[#This Row],[Value]]&lt;=10000000,"on the radar")))</f>
        <v>out of budget</v>
      </c>
    </row>
    <row r="373" spans="11:17" x14ac:dyDescent="0.25">
      <c r="K373" t="s">
        <v>314</v>
      </c>
      <c r="L373">
        <v>36</v>
      </c>
      <c r="M373">
        <v>84</v>
      </c>
      <c r="N373">
        <v>182</v>
      </c>
      <c r="O373">
        <v>86</v>
      </c>
      <c r="P373" s="16">
        <v>14500000</v>
      </c>
      <c r="Q373" t="str">
        <f>IF(Table6[[#This Row],[Value]]&gt;=20000000,"out of budget",IF(Table6[[#This Row],[Value]]&gt;10000000,"negotiable",IF(Table6[[#This Row],[Value]]&lt;=10000000,"on the radar")))</f>
        <v>negotiable</v>
      </c>
    </row>
    <row r="374" spans="11:17" x14ac:dyDescent="0.25">
      <c r="K374" t="s">
        <v>315</v>
      </c>
      <c r="L374">
        <v>29</v>
      </c>
      <c r="M374">
        <v>83</v>
      </c>
      <c r="N374">
        <v>178</v>
      </c>
      <c r="O374">
        <v>76</v>
      </c>
      <c r="P374" s="16">
        <v>29500000</v>
      </c>
      <c r="Q374" t="str">
        <f>IF(Table6[[#This Row],[Value]]&gt;=20000000,"out of budget",IF(Table6[[#This Row],[Value]]&gt;10000000,"negotiable",IF(Table6[[#This Row],[Value]]&lt;=10000000,"on the radar")))</f>
        <v>out of budget</v>
      </c>
    </row>
    <row r="375" spans="11:17" x14ac:dyDescent="0.25">
      <c r="K375" t="s">
        <v>316</v>
      </c>
      <c r="L375">
        <v>26</v>
      </c>
      <c r="M375">
        <v>85</v>
      </c>
      <c r="N375">
        <v>175</v>
      </c>
      <c r="O375">
        <v>73</v>
      </c>
      <c r="P375" s="16">
        <v>63500000</v>
      </c>
      <c r="Q375" t="str">
        <f>IF(Table6[[#This Row],[Value]]&gt;=20000000,"out of budget",IF(Table6[[#This Row],[Value]]&gt;10000000,"negotiable",IF(Table6[[#This Row],[Value]]&lt;=10000000,"on the radar")))</f>
        <v>out of budget</v>
      </c>
    </row>
    <row r="376" spans="11:17" x14ac:dyDescent="0.25">
      <c r="K376" t="s">
        <v>317</v>
      </c>
      <c r="L376">
        <v>27</v>
      </c>
      <c r="M376">
        <v>82</v>
      </c>
      <c r="N376">
        <v>183</v>
      </c>
      <c r="O376">
        <v>75</v>
      </c>
      <c r="P376" s="16">
        <v>28000000</v>
      </c>
      <c r="Q376" t="str">
        <f>IF(Table6[[#This Row],[Value]]&gt;=20000000,"out of budget",IF(Table6[[#This Row],[Value]]&gt;10000000,"negotiable",IF(Table6[[#This Row],[Value]]&lt;=10000000,"on the radar")))</f>
        <v>out of budget</v>
      </c>
    </row>
    <row r="377" spans="11:17" x14ac:dyDescent="0.25">
      <c r="K377" t="s">
        <v>318</v>
      </c>
      <c r="L377">
        <v>25</v>
      </c>
      <c r="M377">
        <v>77</v>
      </c>
      <c r="N377">
        <v>187</v>
      </c>
      <c r="O377">
        <v>80</v>
      </c>
      <c r="P377" s="16">
        <v>13500000</v>
      </c>
      <c r="Q377" t="str">
        <f>IF(Table6[[#This Row],[Value]]&gt;=20000000,"out of budget",IF(Table6[[#This Row],[Value]]&gt;10000000,"negotiable",IF(Table6[[#This Row],[Value]]&lt;=10000000,"on the radar")))</f>
        <v>negotiable</v>
      </c>
    </row>
    <row r="378" spans="11:17" x14ac:dyDescent="0.25">
      <c r="K378" t="s">
        <v>319</v>
      </c>
      <c r="L378">
        <v>28</v>
      </c>
      <c r="M378">
        <v>84</v>
      </c>
      <c r="N378">
        <v>184</v>
      </c>
      <c r="O378">
        <v>74</v>
      </c>
      <c r="P378" s="16">
        <v>42000000</v>
      </c>
      <c r="Q378" t="str">
        <f>IF(Table6[[#This Row],[Value]]&gt;=20000000,"out of budget",IF(Table6[[#This Row],[Value]]&gt;10000000,"negotiable",IF(Table6[[#This Row],[Value]]&lt;=10000000,"on the radar")))</f>
        <v>out of budget</v>
      </c>
    </row>
    <row r="379" spans="11:17" x14ac:dyDescent="0.25">
      <c r="K379" t="s">
        <v>320</v>
      </c>
      <c r="L379">
        <v>25</v>
      </c>
      <c r="M379">
        <v>84</v>
      </c>
      <c r="N379">
        <v>175</v>
      </c>
      <c r="O379">
        <v>70</v>
      </c>
      <c r="P379" s="16">
        <v>50500000</v>
      </c>
      <c r="Q379" t="str">
        <f>IF(Table6[[#This Row],[Value]]&gt;=20000000,"out of budget",IF(Table6[[#This Row],[Value]]&gt;10000000,"negotiable",IF(Table6[[#This Row],[Value]]&lt;=10000000,"on the radar")))</f>
        <v>out of budget</v>
      </c>
    </row>
    <row r="380" spans="11:17" x14ac:dyDescent="0.25">
      <c r="K380" t="s">
        <v>321</v>
      </c>
      <c r="L380">
        <v>25</v>
      </c>
      <c r="M380">
        <v>82</v>
      </c>
      <c r="N380">
        <v>180</v>
      </c>
      <c r="O380">
        <v>72</v>
      </c>
      <c r="P380" s="16">
        <v>36500000</v>
      </c>
      <c r="Q380" t="str">
        <f>IF(Table6[[#This Row],[Value]]&gt;=20000000,"out of budget",IF(Table6[[#This Row],[Value]]&gt;10000000,"negotiable",IF(Table6[[#This Row],[Value]]&lt;=10000000,"on the radar")))</f>
        <v>out of budget</v>
      </c>
    </row>
    <row r="381" spans="11:17" x14ac:dyDescent="0.25">
      <c r="K381" t="s">
        <v>322</v>
      </c>
      <c r="L381">
        <v>24</v>
      </c>
      <c r="M381">
        <v>84</v>
      </c>
      <c r="N381">
        <v>181</v>
      </c>
      <c r="O381">
        <v>73</v>
      </c>
      <c r="P381" s="16">
        <v>50500000</v>
      </c>
      <c r="Q381" t="str">
        <f>IF(Table6[[#This Row],[Value]]&gt;=20000000,"out of budget",IF(Table6[[#This Row],[Value]]&gt;10000000,"negotiable",IF(Table6[[#This Row],[Value]]&lt;=10000000,"on the radar")))</f>
        <v>out of budget</v>
      </c>
    </row>
    <row r="382" spans="11:17" x14ac:dyDescent="0.25">
      <c r="K382" t="s">
        <v>323</v>
      </c>
      <c r="L382">
        <v>23</v>
      </c>
      <c r="M382">
        <v>78</v>
      </c>
      <c r="N382">
        <v>178</v>
      </c>
      <c r="O382">
        <v>70</v>
      </c>
      <c r="P382" s="16">
        <v>20000000</v>
      </c>
      <c r="Q382" t="str">
        <f>IF(Table6[[#This Row],[Value]]&gt;=20000000,"out of budget",IF(Table6[[#This Row],[Value]]&gt;10000000,"negotiable",IF(Table6[[#This Row],[Value]]&lt;=10000000,"on the radar")))</f>
        <v>out of budget</v>
      </c>
    </row>
    <row r="383" spans="11:17" x14ac:dyDescent="0.25">
      <c r="K383" t="s">
        <v>324</v>
      </c>
      <c r="L383">
        <v>24</v>
      </c>
      <c r="M383">
        <v>76</v>
      </c>
      <c r="N383">
        <v>180</v>
      </c>
      <c r="O383">
        <v>73</v>
      </c>
      <c r="P383" s="16">
        <v>11000000</v>
      </c>
      <c r="Q383" t="str">
        <f>IF(Table6[[#This Row],[Value]]&gt;=20000000,"out of budget",IF(Table6[[#This Row],[Value]]&gt;10000000,"negotiable",IF(Table6[[#This Row],[Value]]&lt;=10000000,"on the radar")))</f>
        <v>negotiable</v>
      </c>
    </row>
    <row r="384" spans="11:17" x14ac:dyDescent="0.25">
      <c r="K384" t="s">
        <v>325</v>
      </c>
      <c r="L384">
        <v>26</v>
      </c>
      <c r="M384">
        <v>89</v>
      </c>
      <c r="N384">
        <v>187</v>
      </c>
      <c r="O384">
        <v>82</v>
      </c>
      <c r="P384" s="16">
        <v>106500000</v>
      </c>
      <c r="Q384" t="str">
        <f>IF(Table6[[#This Row],[Value]]&gt;=20000000,"out of budget",IF(Table6[[#This Row],[Value]]&gt;10000000,"negotiable",IF(Table6[[#This Row],[Value]]&lt;=10000000,"on the radar")))</f>
        <v>out of budget</v>
      </c>
    </row>
    <row r="385" spans="11:17" x14ac:dyDescent="0.25">
      <c r="K385" t="s">
        <v>290</v>
      </c>
      <c r="L385">
        <v>25</v>
      </c>
      <c r="M385">
        <v>82</v>
      </c>
      <c r="N385">
        <v>173</v>
      </c>
      <c r="O385">
        <v>77</v>
      </c>
      <c r="P385" s="16">
        <v>40500000</v>
      </c>
      <c r="Q385" t="str">
        <f>IF(Table6[[#This Row],[Value]]&gt;=20000000,"out of budget",IF(Table6[[#This Row],[Value]]&gt;10000000,"negotiable",IF(Table6[[#This Row],[Value]]&lt;=10000000,"on the radar")))</f>
        <v>out of budget</v>
      </c>
    </row>
    <row r="386" spans="11:17" x14ac:dyDescent="0.25">
      <c r="K386" t="s">
        <v>326</v>
      </c>
      <c r="L386">
        <v>23</v>
      </c>
      <c r="M386">
        <v>83</v>
      </c>
      <c r="N386">
        <v>171</v>
      </c>
      <c r="O386">
        <v>67</v>
      </c>
      <c r="P386" s="16">
        <v>47000000</v>
      </c>
      <c r="Q386" t="str">
        <f>IF(Table6[[#This Row],[Value]]&gt;=20000000,"out of budget",IF(Table6[[#This Row],[Value]]&gt;10000000,"negotiable",IF(Table6[[#This Row],[Value]]&lt;=10000000,"on the radar")))</f>
        <v>out of budget</v>
      </c>
    </row>
    <row r="387" spans="11:17" x14ac:dyDescent="0.25">
      <c r="K387" t="s">
        <v>291</v>
      </c>
      <c r="L387">
        <v>25</v>
      </c>
      <c r="M387">
        <v>77</v>
      </c>
      <c r="N387">
        <v>181</v>
      </c>
      <c r="O387">
        <v>70</v>
      </c>
      <c r="P387" s="16">
        <v>12500000</v>
      </c>
      <c r="Q387" t="str">
        <f>IF(Table6[[#This Row],[Value]]&gt;=20000000,"out of budget",IF(Table6[[#This Row],[Value]]&gt;10000000,"negotiable",IF(Table6[[#This Row],[Value]]&lt;=10000000,"on the radar")))</f>
        <v>negotiable</v>
      </c>
    </row>
    <row r="388" spans="11:17" x14ac:dyDescent="0.25">
      <c r="K388" t="s">
        <v>327</v>
      </c>
      <c r="L388">
        <v>25</v>
      </c>
      <c r="M388">
        <v>83</v>
      </c>
      <c r="N388">
        <v>179</v>
      </c>
      <c r="O388">
        <v>72</v>
      </c>
      <c r="P388" s="16">
        <v>50500000</v>
      </c>
      <c r="Q388" t="str">
        <f>IF(Table6[[#This Row],[Value]]&gt;=20000000,"out of budget",IF(Table6[[#This Row],[Value]]&gt;10000000,"negotiable",IF(Table6[[#This Row],[Value]]&lt;=10000000,"on the radar")))</f>
        <v>out of budget</v>
      </c>
    </row>
    <row r="389" spans="11:17" x14ac:dyDescent="0.25">
      <c r="K389" t="s">
        <v>328</v>
      </c>
      <c r="L389">
        <v>25</v>
      </c>
      <c r="M389">
        <v>83</v>
      </c>
      <c r="N389">
        <v>178</v>
      </c>
      <c r="O389">
        <v>72</v>
      </c>
      <c r="P389" s="16">
        <v>43500000</v>
      </c>
      <c r="Q389" t="str">
        <f>IF(Table6[[#This Row],[Value]]&gt;=20000000,"out of budget",IF(Table6[[#This Row],[Value]]&gt;10000000,"negotiable",IF(Table6[[#This Row],[Value]]&lt;=10000000,"on the radar")))</f>
        <v>out of budget</v>
      </c>
    </row>
    <row r="390" spans="11:17" x14ac:dyDescent="0.25">
      <c r="K390" t="s">
        <v>329</v>
      </c>
      <c r="L390">
        <v>23</v>
      </c>
      <c r="M390">
        <v>79</v>
      </c>
      <c r="N390">
        <v>170</v>
      </c>
      <c r="O390">
        <v>69</v>
      </c>
      <c r="P390" s="16">
        <v>26500000</v>
      </c>
      <c r="Q390" t="str">
        <f>IF(Table6[[#This Row],[Value]]&gt;=20000000,"out of budget",IF(Table6[[#This Row],[Value]]&gt;10000000,"negotiable",IF(Table6[[#This Row],[Value]]&lt;=10000000,"on the radar")))</f>
        <v>out of budget</v>
      </c>
    </row>
    <row r="391" spans="11:17" x14ac:dyDescent="0.25">
      <c r="K391" t="s">
        <v>330</v>
      </c>
      <c r="L391">
        <v>22</v>
      </c>
      <c r="M391">
        <v>75</v>
      </c>
      <c r="N391">
        <v>185</v>
      </c>
      <c r="O391">
        <v>86</v>
      </c>
      <c r="P391" s="16">
        <v>8500000</v>
      </c>
      <c r="Q391" t="str">
        <f>IF(Table6[[#This Row],[Value]]&gt;=20000000,"out of budget",IF(Table6[[#This Row],[Value]]&gt;10000000,"negotiable",IF(Table6[[#This Row],[Value]]&lt;=10000000,"on the radar")))</f>
        <v>on the radar</v>
      </c>
    </row>
    <row r="392" spans="11:17" x14ac:dyDescent="0.25">
      <c r="K392" t="s">
        <v>331</v>
      </c>
      <c r="L392">
        <v>21</v>
      </c>
      <c r="M392">
        <v>72</v>
      </c>
      <c r="N392">
        <v>183</v>
      </c>
      <c r="O392">
        <v>78</v>
      </c>
      <c r="P392" s="16">
        <v>4900000</v>
      </c>
      <c r="Q392" t="str">
        <f>IF(Table6[[#This Row],[Value]]&gt;=20000000,"out of budget",IF(Table6[[#This Row],[Value]]&gt;10000000,"negotiable",IF(Table6[[#This Row],[Value]]&lt;=10000000,"on the radar")))</f>
        <v>on the radar</v>
      </c>
    </row>
    <row r="393" spans="11:17" x14ac:dyDescent="0.25">
      <c r="K393" t="s">
        <v>332</v>
      </c>
      <c r="L393">
        <v>23</v>
      </c>
      <c r="M393">
        <v>77</v>
      </c>
      <c r="N393">
        <v>174</v>
      </c>
      <c r="O393">
        <v>73</v>
      </c>
      <c r="P393" s="16">
        <v>21500000</v>
      </c>
      <c r="Q393" t="str">
        <f>IF(Table6[[#This Row],[Value]]&gt;=20000000,"out of budget",IF(Table6[[#This Row],[Value]]&gt;10000000,"negotiable",IF(Table6[[#This Row],[Value]]&lt;=10000000,"on the radar")))</f>
        <v>out of budget</v>
      </c>
    </row>
    <row r="394" spans="11:17" x14ac:dyDescent="0.25">
      <c r="K394" t="s">
        <v>333</v>
      </c>
      <c r="L394">
        <v>23</v>
      </c>
      <c r="M394">
        <v>78</v>
      </c>
      <c r="N394">
        <v>185</v>
      </c>
      <c r="O394">
        <v>82</v>
      </c>
      <c r="P394" s="16">
        <v>20000000</v>
      </c>
      <c r="Q394" t="str">
        <f>IF(Table6[[#This Row],[Value]]&gt;=20000000,"out of budget",IF(Table6[[#This Row],[Value]]&gt;10000000,"negotiable",IF(Table6[[#This Row],[Value]]&lt;=10000000,"on the radar")))</f>
        <v>out of budget</v>
      </c>
    </row>
    <row r="395" spans="11:17" x14ac:dyDescent="0.25">
      <c r="K395" t="s">
        <v>299</v>
      </c>
      <c r="L395">
        <v>21</v>
      </c>
      <c r="M395">
        <v>73</v>
      </c>
      <c r="N395">
        <v>170</v>
      </c>
      <c r="O395">
        <v>68</v>
      </c>
      <c r="P395" s="16">
        <v>7000000</v>
      </c>
      <c r="Q395" t="str">
        <f>IF(Table6[[#This Row],[Value]]&gt;=20000000,"out of budget",IF(Table6[[#This Row],[Value]]&gt;10000000,"negotiable",IF(Table6[[#This Row],[Value]]&lt;=10000000,"on the radar")))</f>
        <v>on the radar</v>
      </c>
    </row>
    <row r="396" spans="11:17" x14ac:dyDescent="0.25">
      <c r="K396" t="s">
        <v>334</v>
      </c>
      <c r="L396">
        <v>19</v>
      </c>
      <c r="M396">
        <v>72</v>
      </c>
      <c r="N396">
        <v>176</v>
      </c>
      <c r="O396">
        <v>68</v>
      </c>
      <c r="P396" s="16">
        <v>5500000</v>
      </c>
      <c r="Q396" t="str">
        <f>IF(Table6[[#This Row],[Value]]&gt;=20000000,"out of budget",IF(Table6[[#This Row],[Value]]&gt;10000000,"negotiable",IF(Table6[[#This Row],[Value]]&lt;=10000000,"on the radar")))</f>
        <v>on the radar</v>
      </c>
    </row>
    <row r="397" spans="11:17" x14ac:dyDescent="0.25">
      <c r="K397" t="s">
        <v>335</v>
      </c>
      <c r="L397">
        <v>21</v>
      </c>
      <c r="M397">
        <v>64</v>
      </c>
      <c r="N397">
        <v>187</v>
      </c>
      <c r="O397">
        <v>76</v>
      </c>
      <c r="P397" s="16">
        <v>1300000</v>
      </c>
      <c r="Q397" t="str">
        <f>IF(Table6[[#This Row],[Value]]&gt;=20000000,"out of budget",IF(Table6[[#This Row],[Value]]&gt;10000000,"negotiable",IF(Table6[[#This Row],[Value]]&lt;=10000000,"on the radar")))</f>
        <v>on the radar</v>
      </c>
    </row>
    <row r="398" spans="11:17" x14ac:dyDescent="0.25">
      <c r="K398" t="s">
        <v>336</v>
      </c>
      <c r="L398">
        <v>20</v>
      </c>
      <c r="M398">
        <v>74</v>
      </c>
      <c r="N398">
        <v>173</v>
      </c>
      <c r="O398">
        <v>63</v>
      </c>
      <c r="P398" s="16">
        <v>10000000</v>
      </c>
      <c r="Q398" t="str">
        <f>IF(Table6[[#This Row],[Value]]&gt;=20000000,"out of budget",IF(Table6[[#This Row],[Value]]&gt;10000000,"negotiable",IF(Table6[[#This Row],[Value]]&lt;=10000000,"on the radar")))</f>
        <v>on the radar</v>
      </c>
    </row>
    <row r="399" spans="11:17" x14ac:dyDescent="0.25">
      <c r="K399" t="s">
        <v>337</v>
      </c>
      <c r="L399">
        <v>19</v>
      </c>
      <c r="M399">
        <v>73</v>
      </c>
      <c r="N399">
        <v>187</v>
      </c>
      <c r="O399">
        <v>74</v>
      </c>
      <c r="P399" s="16">
        <v>7000000</v>
      </c>
      <c r="Q399" t="str">
        <f>IF(Table6[[#This Row],[Value]]&gt;=20000000,"out of budget",IF(Table6[[#This Row],[Value]]&gt;10000000,"negotiable",IF(Table6[[#This Row],[Value]]&lt;=10000000,"on the radar")))</f>
        <v>on the radar</v>
      </c>
    </row>
    <row r="400" spans="11:17" x14ac:dyDescent="0.25">
      <c r="K400" t="s">
        <v>338</v>
      </c>
      <c r="L400">
        <v>17</v>
      </c>
      <c r="M400">
        <v>65</v>
      </c>
      <c r="N400">
        <v>186</v>
      </c>
      <c r="O400">
        <v>74</v>
      </c>
      <c r="P400" s="16">
        <v>1900000</v>
      </c>
      <c r="Q400" t="str">
        <f>IF(Table6[[#This Row],[Value]]&gt;=20000000,"out of budget",IF(Table6[[#This Row],[Value]]&gt;10000000,"negotiable",IF(Table6[[#This Row],[Value]]&lt;=10000000,"on the radar")))</f>
        <v>on the radar</v>
      </c>
    </row>
    <row r="401" spans="11:17" x14ac:dyDescent="0.25">
      <c r="K401" t="s">
        <v>339</v>
      </c>
      <c r="L401">
        <v>23</v>
      </c>
      <c r="M401">
        <v>82</v>
      </c>
      <c r="N401">
        <v>184</v>
      </c>
      <c r="O401">
        <v>68</v>
      </c>
      <c r="P401" s="16">
        <v>37500000</v>
      </c>
      <c r="Q401" t="str">
        <f>IF(Table6[[#This Row],[Value]]&gt;=20000000,"out of budget",IF(Table6[[#This Row],[Value]]&gt;10000000,"negotiable",IF(Table6[[#This Row],[Value]]&lt;=10000000,"on the radar")))</f>
        <v>out of budget</v>
      </c>
    </row>
    <row r="402" spans="11:17" x14ac:dyDescent="0.25">
      <c r="K402" t="s">
        <v>340</v>
      </c>
      <c r="L402">
        <v>26</v>
      </c>
      <c r="M402">
        <v>84</v>
      </c>
      <c r="N402">
        <v>194</v>
      </c>
      <c r="O402">
        <v>76</v>
      </c>
      <c r="P402" s="16">
        <v>42500000</v>
      </c>
      <c r="Q402" t="str">
        <f>IF(Table6[[#This Row],[Value]]&gt;=20000000,"out of budget",IF(Table6[[#This Row],[Value]]&gt;10000000,"negotiable",IF(Table6[[#This Row],[Value]]&lt;=10000000,"on the radar")))</f>
        <v>out of budget</v>
      </c>
    </row>
    <row r="403" spans="11:17" x14ac:dyDescent="0.25">
      <c r="K403" t="s">
        <v>341</v>
      </c>
      <c r="L403">
        <v>24</v>
      </c>
      <c r="M403">
        <v>79</v>
      </c>
      <c r="N403">
        <v>187</v>
      </c>
      <c r="O403">
        <v>85</v>
      </c>
      <c r="P403" s="16">
        <v>19000000</v>
      </c>
      <c r="Q403" t="str">
        <f>IF(Table6[[#This Row],[Value]]&gt;=20000000,"out of budget",IF(Table6[[#This Row],[Value]]&gt;10000000,"negotiable",IF(Table6[[#This Row],[Value]]&lt;=10000000,"on the radar")))</f>
        <v>negotiable</v>
      </c>
    </row>
    <row r="404" spans="11:17" x14ac:dyDescent="0.25">
      <c r="K404" t="s">
        <v>342</v>
      </c>
      <c r="L404">
        <v>23</v>
      </c>
      <c r="M404">
        <v>80</v>
      </c>
      <c r="N404">
        <v>190</v>
      </c>
      <c r="O404">
        <v>88</v>
      </c>
      <c r="P404" s="16">
        <v>29000000</v>
      </c>
      <c r="Q404" t="str">
        <f>IF(Table6[[#This Row],[Value]]&gt;=20000000,"out of budget",IF(Table6[[#This Row],[Value]]&gt;10000000,"negotiable",IF(Table6[[#This Row],[Value]]&lt;=10000000,"on the radar")))</f>
        <v>out of budget</v>
      </c>
    </row>
    <row r="405" spans="11:17" x14ac:dyDescent="0.25">
      <c r="K405" t="s">
        <v>343</v>
      </c>
      <c r="L405">
        <v>21</v>
      </c>
      <c r="M405">
        <v>79</v>
      </c>
      <c r="N405">
        <v>190</v>
      </c>
      <c r="O405">
        <v>77</v>
      </c>
      <c r="P405" s="16">
        <v>35500000</v>
      </c>
      <c r="Q405" t="str">
        <f>IF(Table6[[#This Row],[Value]]&gt;=20000000,"out of budget",IF(Table6[[#This Row],[Value]]&gt;10000000,"negotiable",IF(Table6[[#This Row],[Value]]&lt;=10000000,"on the radar")))</f>
        <v>out of budget</v>
      </c>
    </row>
    <row r="406" spans="11:17" x14ac:dyDescent="0.25">
      <c r="K406" t="s">
        <v>344</v>
      </c>
      <c r="L406">
        <v>22</v>
      </c>
      <c r="M406">
        <v>79</v>
      </c>
      <c r="N406">
        <v>179</v>
      </c>
      <c r="O406">
        <v>78</v>
      </c>
      <c r="P406" s="16">
        <v>33000000</v>
      </c>
      <c r="Q406" t="str">
        <f>IF(Table6[[#This Row],[Value]]&gt;=20000000,"out of budget",IF(Table6[[#This Row],[Value]]&gt;10000000,"negotiable",IF(Table6[[#This Row],[Value]]&lt;=10000000,"on the radar")))</f>
        <v>out of budget</v>
      </c>
    </row>
    <row r="407" spans="11:17" x14ac:dyDescent="0.25">
      <c r="K407" t="s">
        <v>345</v>
      </c>
      <c r="L407">
        <v>22</v>
      </c>
      <c r="M407">
        <v>77</v>
      </c>
      <c r="N407">
        <v>179</v>
      </c>
      <c r="O407">
        <v>71</v>
      </c>
      <c r="P407" s="16">
        <v>21500000</v>
      </c>
      <c r="Q407" t="str">
        <f>IF(Table6[[#This Row],[Value]]&gt;=20000000,"out of budget",IF(Table6[[#This Row],[Value]]&gt;10000000,"negotiable",IF(Table6[[#This Row],[Value]]&lt;=10000000,"on the radar")))</f>
        <v>out of budget</v>
      </c>
    </row>
    <row r="408" spans="11:17" x14ac:dyDescent="0.25">
      <c r="K408" t="s">
        <v>346</v>
      </c>
      <c r="L408">
        <v>21</v>
      </c>
      <c r="M408">
        <v>74</v>
      </c>
      <c r="N408">
        <v>191</v>
      </c>
      <c r="O408">
        <v>73</v>
      </c>
      <c r="P408" s="16">
        <v>9000000</v>
      </c>
      <c r="Q408" t="str">
        <f>IF(Table6[[#This Row],[Value]]&gt;=20000000,"out of budget",IF(Table6[[#This Row],[Value]]&gt;10000000,"negotiable",IF(Table6[[#This Row],[Value]]&lt;=10000000,"on the radar")))</f>
        <v>on the radar</v>
      </c>
    </row>
    <row r="409" spans="11:17" x14ac:dyDescent="0.25">
      <c r="K409" t="s">
        <v>347</v>
      </c>
      <c r="L409">
        <v>23</v>
      </c>
      <c r="M409">
        <v>78</v>
      </c>
      <c r="N409">
        <v>184</v>
      </c>
      <c r="O409">
        <v>82</v>
      </c>
      <c r="P409" s="16">
        <v>26000000</v>
      </c>
      <c r="Q409" t="str">
        <f>IF(Table6[[#This Row],[Value]]&gt;=20000000,"out of budget",IF(Table6[[#This Row],[Value]]&gt;10000000,"negotiable",IF(Table6[[#This Row],[Value]]&lt;=10000000,"on the radar")))</f>
        <v>out of budget</v>
      </c>
    </row>
    <row r="410" spans="11:17" x14ac:dyDescent="0.25">
      <c r="K410" t="s">
        <v>348</v>
      </c>
      <c r="L410">
        <v>20</v>
      </c>
      <c r="M410">
        <v>75</v>
      </c>
      <c r="N410">
        <v>171</v>
      </c>
      <c r="O410">
        <v>69</v>
      </c>
      <c r="P410" s="16">
        <v>12500000</v>
      </c>
      <c r="Q410" t="str">
        <f>IF(Table6[[#This Row],[Value]]&gt;=20000000,"out of budget",IF(Table6[[#This Row],[Value]]&gt;10000000,"negotiable",IF(Table6[[#This Row],[Value]]&lt;=10000000,"on the radar")))</f>
        <v>negotiable</v>
      </c>
    </row>
    <row r="411" spans="11:17" x14ac:dyDescent="0.25">
      <c r="K411" t="s">
        <v>349</v>
      </c>
      <c r="L411">
        <v>23</v>
      </c>
      <c r="M411">
        <v>79</v>
      </c>
      <c r="N411">
        <v>181</v>
      </c>
      <c r="O411">
        <v>77</v>
      </c>
      <c r="P411" s="16">
        <v>27000000</v>
      </c>
      <c r="Q411" t="str">
        <f>IF(Table6[[#This Row],[Value]]&gt;=20000000,"out of budget",IF(Table6[[#This Row],[Value]]&gt;10000000,"negotiable",IF(Table6[[#This Row],[Value]]&lt;=10000000,"on the radar")))</f>
        <v>out of budget</v>
      </c>
    </row>
    <row r="412" spans="11:17" x14ac:dyDescent="0.25">
      <c r="K412" t="s">
        <v>350</v>
      </c>
      <c r="L412">
        <v>19</v>
      </c>
      <c r="M412">
        <v>75</v>
      </c>
      <c r="N412">
        <v>182</v>
      </c>
      <c r="O412">
        <v>70</v>
      </c>
      <c r="P412" s="16">
        <v>8500000</v>
      </c>
      <c r="Q412" t="str">
        <f>IF(Table6[[#This Row],[Value]]&gt;=20000000,"out of budget",IF(Table6[[#This Row],[Value]]&gt;10000000,"negotiable",IF(Table6[[#This Row],[Value]]&lt;=10000000,"on the radar")))</f>
        <v>on the radar</v>
      </c>
    </row>
    <row r="413" spans="11:17" x14ac:dyDescent="0.25">
      <c r="K413" t="s">
        <v>351</v>
      </c>
      <c r="L413">
        <v>20</v>
      </c>
      <c r="M413">
        <v>73</v>
      </c>
      <c r="N413">
        <v>180</v>
      </c>
      <c r="O413">
        <v>73</v>
      </c>
      <c r="P413" s="16">
        <v>6500000</v>
      </c>
      <c r="Q413" t="str">
        <f>IF(Table6[[#This Row],[Value]]&gt;=20000000,"out of budget",IF(Table6[[#This Row],[Value]]&gt;10000000,"negotiable",IF(Table6[[#This Row],[Value]]&lt;=10000000,"on the radar")))</f>
        <v>on the radar</v>
      </c>
    </row>
    <row r="414" spans="11:17" x14ac:dyDescent="0.25">
      <c r="K414" t="s">
        <v>352</v>
      </c>
      <c r="L414">
        <v>21</v>
      </c>
      <c r="M414">
        <v>75</v>
      </c>
      <c r="N414">
        <v>175</v>
      </c>
      <c r="O414">
        <v>78</v>
      </c>
      <c r="P414" s="16">
        <v>11000000</v>
      </c>
      <c r="Q414" t="str">
        <f>IF(Table6[[#This Row],[Value]]&gt;=20000000,"out of budget",IF(Table6[[#This Row],[Value]]&gt;10000000,"negotiable",IF(Table6[[#This Row],[Value]]&lt;=10000000,"on the radar")))</f>
        <v>negotiable</v>
      </c>
    </row>
    <row r="415" spans="11:17" x14ac:dyDescent="0.25">
      <c r="K415" t="s">
        <v>353</v>
      </c>
      <c r="L415">
        <v>18</v>
      </c>
      <c r="M415">
        <v>64</v>
      </c>
      <c r="N415">
        <v>186</v>
      </c>
      <c r="O415">
        <v>78</v>
      </c>
      <c r="P415" s="16">
        <v>1400000</v>
      </c>
      <c r="Q415" t="str">
        <f>IF(Table6[[#This Row],[Value]]&gt;=20000000,"out of budget",IF(Table6[[#This Row],[Value]]&gt;10000000,"negotiable",IF(Table6[[#This Row],[Value]]&lt;=10000000,"on the radar")))</f>
        <v>on the radar</v>
      </c>
    </row>
    <row r="416" spans="11:17" x14ac:dyDescent="0.25">
      <c r="K416" t="s">
        <v>354</v>
      </c>
      <c r="L416">
        <v>19</v>
      </c>
      <c r="M416">
        <v>74</v>
      </c>
      <c r="N416">
        <v>177</v>
      </c>
      <c r="O416">
        <v>73</v>
      </c>
      <c r="P416" s="16">
        <v>9000000</v>
      </c>
      <c r="Q416" t="str">
        <f>IF(Table6[[#This Row],[Value]]&gt;=20000000,"out of budget",IF(Table6[[#This Row],[Value]]&gt;10000000,"negotiable",IF(Table6[[#This Row],[Value]]&lt;=10000000,"on the radar")))</f>
        <v>on the radar</v>
      </c>
    </row>
    <row r="417" spans="11:17" x14ac:dyDescent="0.25">
      <c r="K417" t="s">
        <v>355</v>
      </c>
      <c r="L417">
        <v>19</v>
      </c>
      <c r="M417">
        <v>74</v>
      </c>
      <c r="N417">
        <v>178</v>
      </c>
      <c r="O417">
        <v>71</v>
      </c>
      <c r="P417" s="16">
        <v>10000000</v>
      </c>
      <c r="Q417" t="str">
        <f>IF(Table6[[#This Row],[Value]]&gt;=20000000,"out of budget",IF(Table6[[#This Row],[Value]]&gt;10000000,"negotiable",IF(Table6[[#This Row],[Value]]&lt;=10000000,"on the radar")))</f>
        <v>on the radar</v>
      </c>
    </row>
    <row r="418" spans="11:17" x14ac:dyDescent="0.25">
      <c r="K418" t="s">
        <v>356</v>
      </c>
      <c r="L418">
        <v>18</v>
      </c>
      <c r="M418">
        <v>74</v>
      </c>
      <c r="N418">
        <v>182</v>
      </c>
      <c r="O418">
        <v>75</v>
      </c>
      <c r="P418" s="16">
        <v>4400000</v>
      </c>
      <c r="Q418" t="str">
        <f>IF(Table6[[#This Row],[Value]]&gt;=20000000,"out of budget",IF(Table6[[#This Row],[Value]]&gt;10000000,"negotiable",IF(Table6[[#This Row],[Value]]&lt;=10000000,"on the radar")))</f>
        <v>on the radar</v>
      </c>
    </row>
    <row r="419" spans="11:17" x14ac:dyDescent="0.25">
      <c r="K419" t="s">
        <v>357</v>
      </c>
      <c r="L419">
        <v>18</v>
      </c>
      <c r="M419">
        <v>70</v>
      </c>
      <c r="N419">
        <v>180</v>
      </c>
      <c r="O419">
        <v>65</v>
      </c>
      <c r="P419" s="16">
        <v>3700000</v>
      </c>
      <c r="Q419" t="str">
        <f>IF(Table6[[#This Row],[Value]]&gt;=20000000,"out of budget",IF(Table6[[#This Row],[Value]]&gt;10000000,"negotiable",IF(Table6[[#This Row],[Value]]&lt;=10000000,"on the radar")))</f>
        <v>on the radar</v>
      </c>
    </row>
    <row r="420" spans="11:17" x14ac:dyDescent="0.25">
      <c r="K420" t="s">
        <v>358</v>
      </c>
      <c r="L420">
        <v>17</v>
      </c>
      <c r="M420">
        <v>70</v>
      </c>
      <c r="N420">
        <v>186</v>
      </c>
      <c r="O420">
        <v>67</v>
      </c>
      <c r="P420" s="16">
        <v>3700000</v>
      </c>
      <c r="Q420" t="str">
        <f>IF(Table6[[#This Row],[Value]]&gt;=20000000,"out of budget",IF(Table6[[#This Row],[Value]]&gt;10000000,"negotiable",IF(Table6[[#This Row],[Value]]&lt;=10000000,"on the radar")))</f>
        <v>on the radar</v>
      </c>
    </row>
    <row r="421" spans="11:17" x14ac:dyDescent="0.25">
      <c r="K421" t="s">
        <v>359</v>
      </c>
      <c r="L421">
        <v>18</v>
      </c>
      <c r="M421">
        <v>69</v>
      </c>
      <c r="N421">
        <v>187</v>
      </c>
      <c r="O421">
        <v>73</v>
      </c>
      <c r="P421" s="16">
        <v>3100000</v>
      </c>
      <c r="Q421" t="str">
        <f>IF(Table6[[#This Row],[Value]]&gt;=20000000,"out of budget",IF(Table6[[#This Row],[Value]]&gt;10000000,"negotiable",IF(Table6[[#This Row],[Value]]&lt;=10000000,"on the radar")))</f>
        <v>on the radar</v>
      </c>
    </row>
    <row r="422" spans="11:17" x14ac:dyDescent="0.25">
      <c r="K422" t="s">
        <v>360</v>
      </c>
      <c r="L422">
        <v>35</v>
      </c>
      <c r="M422">
        <v>88</v>
      </c>
      <c r="N422">
        <v>185</v>
      </c>
      <c r="O422">
        <v>81</v>
      </c>
      <c r="P422" s="16">
        <v>39000000</v>
      </c>
      <c r="Q422" t="str">
        <f>IF(Table6[[#This Row],[Value]]&gt;=20000000,"out of budget",IF(Table6[[#This Row],[Value]]&gt;10000000,"negotiable",IF(Table6[[#This Row],[Value]]&lt;=10000000,"on the radar")))</f>
        <v>out of budget</v>
      </c>
    </row>
    <row r="423" spans="11:17" x14ac:dyDescent="0.25">
      <c r="K423" t="s">
        <v>361</v>
      </c>
      <c r="L423">
        <v>30</v>
      </c>
      <c r="M423">
        <v>84</v>
      </c>
      <c r="N423">
        <v>191</v>
      </c>
      <c r="O423">
        <v>94</v>
      </c>
      <c r="P423" s="16">
        <v>41500000</v>
      </c>
      <c r="Q423" t="str">
        <f>IF(Table6[[#This Row],[Value]]&gt;=20000000,"out of budget",IF(Table6[[#This Row],[Value]]&gt;10000000,"negotiable",IF(Table6[[#This Row],[Value]]&lt;=10000000,"on the radar")))</f>
        <v>out of budget</v>
      </c>
    </row>
    <row r="424" spans="11:17" x14ac:dyDescent="0.25">
      <c r="K424" t="s">
        <v>362</v>
      </c>
      <c r="L424">
        <v>30</v>
      </c>
      <c r="M424">
        <v>84</v>
      </c>
      <c r="N424">
        <v>185</v>
      </c>
      <c r="O424">
        <v>82</v>
      </c>
      <c r="P424" s="16">
        <v>35500000</v>
      </c>
      <c r="Q424" t="str">
        <f>IF(Table6[[#This Row],[Value]]&gt;=20000000,"out of budget",IF(Table6[[#This Row],[Value]]&gt;10000000,"negotiable",IF(Table6[[#This Row],[Value]]&lt;=10000000,"on the radar")))</f>
        <v>out of budget</v>
      </c>
    </row>
    <row r="425" spans="11:17" x14ac:dyDescent="0.25">
      <c r="K425" t="s">
        <v>363</v>
      </c>
      <c r="L425">
        <v>30</v>
      </c>
      <c r="M425">
        <v>87</v>
      </c>
      <c r="N425">
        <v>183</v>
      </c>
      <c r="O425">
        <v>78</v>
      </c>
      <c r="P425" s="16">
        <v>77000000</v>
      </c>
      <c r="Q425" t="str">
        <f>IF(Table6[[#This Row],[Value]]&gt;=20000000,"out of budget",IF(Table6[[#This Row],[Value]]&gt;10000000,"negotiable",IF(Table6[[#This Row],[Value]]&lt;=10000000,"on the radar")))</f>
        <v>out of budget</v>
      </c>
    </row>
    <row r="426" spans="11:17" x14ac:dyDescent="0.25">
      <c r="K426" t="s">
        <v>364</v>
      </c>
      <c r="L426">
        <v>27</v>
      </c>
      <c r="M426">
        <v>85</v>
      </c>
      <c r="N426">
        <v>180</v>
      </c>
      <c r="O426">
        <v>81</v>
      </c>
      <c r="P426" s="16">
        <v>57500000</v>
      </c>
      <c r="Q426" t="str">
        <f>IF(Table6[[#This Row],[Value]]&gt;=20000000,"out of budget",IF(Table6[[#This Row],[Value]]&gt;10000000,"negotiable",IF(Table6[[#This Row],[Value]]&lt;=10000000,"on the radar")))</f>
        <v>out of budget</v>
      </c>
    </row>
    <row r="427" spans="11:17" x14ac:dyDescent="0.25">
      <c r="K427" t="s">
        <v>365</v>
      </c>
      <c r="L427">
        <v>27</v>
      </c>
      <c r="M427">
        <v>79</v>
      </c>
      <c r="N427">
        <v>178</v>
      </c>
      <c r="O427">
        <v>73</v>
      </c>
      <c r="P427" s="16">
        <v>0</v>
      </c>
      <c r="Q427" t="str">
        <f>IF(Table6[[#This Row],[Value]]&gt;=20000000,"out of budget",IF(Table6[[#This Row],[Value]]&gt;10000000,"negotiable",IF(Table6[[#This Row],[Value]]&lt;=10000000,"on the radar")))</f>
        <v>on the radar</v>
      </c>
    </row>
    <row r="428" spans="11:17" x14ac:dyDescent="0.25">
      <c r="K428" t="s">
        <v>366</v>
      </c>
      <c r="L428">
        <v>27</v>
      </c>
      <c r="M428">
        <v>84</v>
      </c>
      <c r="N428">
        <v>189</v>
      </c>
      <c r="O428">
        <v>83</v>
      </c>
      <c r="P428" s="16">
        <v>48000000</v>
      </c>
      <c r="Q428" t="str">
        <f>IF(Table6[[#This Row],[Value]]&gt;=20000000,"out of budget",IF(Table6[[#This Row],[Value]]&gt;10000000,"negotiable",IF(Table6[[#This Row],[Value]]&lt;=10000000,"on the radar")))</f>
        <v>out of budget</v>
      </c>
    </row>
    <row r="429" spans="11:17" x14ac:dyDescent="0.25">
      <c r="K429" t="s">
        <v>367</v>
      </c>
      <c r="L429">
        <v>27</v>
      </c>
      <c r="M429">
        <v>78</v>
      </c>
      <c r="N429">
        <v>177</v>
      </c>
      <c r="O429">
        <v>77</v>
      </c>
      <c r="P429" s="16">
        <v>15000000</v>
      </c>
      <c r="Q429" t="str">
        <f>IF(Table6[[#This Row],[Value]]&gt;=20000000,"out of budget",IF(Table6[[#This Row],[Value]]&gt;10000000,"negotiable",IF(Table6[[#This Row],[Value]]&lt;=10000000,"on the radar")))</f>
        <v>negotiable</v>
      </c>
    </row>
    <row r="430" spans="11:17" x14ac:dyDescent="0.25">
      <c r="K430" t="s">
        <v>368</v>
      </c>
      <c r="L430">
        <v>26</v>
      </c>
      <c r="M430">
        <v>81</v>
      </c>
      <c r="N430">
        <v>175</v>
      </c>
      <c r="O430">
        <v>64</v>
      </c>
      <c r="P430" s="16">
        <v>27500000</v>
      </c>
      <c r="Q430" t="str">
        <f>IF(Table6[[#This Row],[Value]]&gt;=20000000,"out of budget",IF(Table6[[#This Row],[Value]]&gt;10000000,"negotiable",IF(Table6[[#This Row],[Value]]&lt;=10000000,"on the radar")))</f>
        <v>out of budget</v>
      </c>
    </row>
    <row r="431" spans="11:17" x14ac:dyDescent="0.25">
      <c r="K431" t="s">
        <v>369</v>
      </c>
      <c r="L431">
        <v>24</v>
      </c>
      <c r="M431">
        <v>83</v>
      </c>
      <c r="N431">
        <v>186</v>
      </c>
      <c r="O431">
        <v>90</v>
      </c>
      <c r="P431" s="16">
        <v>44500000</v>
      </c>
      <c r="Q431" t="str">
        <f>IF(Table6[[#This Row],[Value]]&gt;=20000000,"out of budget",IF(Table6[[#This Row],[Value]]&gt;10000000,"negotiable",IF(Table6[[#This Row],[Value]]&lt;=10000000,"on the radar")))</f>
        <v>out of budget</v>
      </c>
    </row>
    <row r="432" spans="11:17" x14ac:dyDescent="0.25">
      <c r="K432" t="s">
        <v>370</v>
      </c>
      <c r="L432">
        <v>23</v>
      </c>
      <c r="M432">
        <v>75</v>
      </c>
      <c r="N432">
        <v>175</v>
      </c>
      <c r="O432">
        <v>71</v>
      </c>
      <c r="P432" s="16">
        <v>9000000</v>
      </c>
      <c r="Q432" t="str">
        <f>IF(Table6[[#This Row],[Value]]&gt;=20000000,"out of budget",IF(Table6[[#This Row],[Value]]&gt;10000000,"negotiable",IF(Table6[[#This Row],[Value]]&lt;=10000000,"on the radar")))</f>
        <v>on the radar</v>
      </c>
    </row>
    <row r="433" spans="11:17" x14ac:dyDescent="0.25">
      <c r="K433" t="s">
        <v>371</v>
      </c>
      <c r="L433">
        <v>24</v>
      </c>
      <c r="M433">
        <v>74</v>
      </c>
      <c r="N433">
        <v>188</v>
      </c>
      <c r="O433">
        <v>75</v>
      </c>
      <c r="P433" s="16">
        <v>6000000</v>
      </c>
      <c r="Q433" t="str">
        <f>IF(Table6[[#This Row],[Value]]&gt;=20000000,"out of budget",IF(Table6[[#This Row],[Value]]&gt;10000000,"negotiable",IF(Table6[[#This Row],[Value]]&lt;=10000000,"on the radar")))</f>
        <v>on the radar</v>
      </c>
    </row>
    <row r="434" spans="11:17" x14ac:dyDescent="0.25">
      <c r="K434" t="s">
        <v>372</v>
      </c>
      <c r="L434">
        <v>27</v>
      </c>
      <c r="M434">
        <v>82</v>
      </c>
      <c r="N434">
        <v>191</v>
      </c>
      <c r="O434">
        <v>87</v>
      </c>
      <c r="P434" s="16">
        <v>33000000</v>
      </c>
      <c r="Q434" t="str">
        <f>IF(Table6[[#This Row],[Value]]&gt;=20000000,"out of budget",IF(Table6[[#This Row],[Value]]&gt;10000000,"negotiable",IF(Table6[[#This Row],[Value]]&lt;=10000000,"on the radar")))</f>
        <v>out of budget</v>
      </c>
    </row>
    <row r="435" spans="11:17" x14ac:dyDescent="0.25">
      <c r="K435" t="s">
        <v>373</v>
      </c>
      <c r="L435">
        <v>24</v>
      </c>
      <c r="M435">
        <v>81</v>
      </c>
      <c r="N435">
        <v>183</v>
      </c>
      <c r="O435">
        <v>76</v>
      </c>
      <c r="P435" s="16">
        <v>32500000</v>
      </c>
      <c r="Q435" t="str">
        <f>IF(Table6[[#This Row],[Value]]&gt;=20000000,"out of budget",IF(Table6[[#This Row],[Value]]&gt;10000000,"negotiable",IF(Table6[[#This Row],[Value]]&lt;=10000000,"on the radar")))</f>
        <v>out of budget</v>
      </c>
    </row>
    <row r="436" spans="11:17" x14ac:dyDescent="0.25">
      <c r="K436" t="s">
        <v>322</v>
      </c>
      <c r="L436">
        <v>24</v>
      </c>
      <c r="M436">
        <v>84</v>
      </c>
      <c r="N436">
        <v>181</v>
      </c>
      <c r="O436">
        <v>73</v>
      </c>
      <c r="P436" s="16">
        <v>50500000</v>
      </c>
      <c r="Q436" t="str">
        <f>IF(Table6[[#This Row],[Value]]&gt;=20000000,"out of budget",IF(Table6[[#This Row],[Value]]&gt;10000000,"negotiable",IF(Table6[[#This Row],[Value]]&lt;=10000000,"on the radar")))</f>
        <v>out of budget</v>
      </c>
    </row>
    <row r="437" spans="11:17" x14ac:dyDescent="0.25">
      <c r="K437" t="s">
        <v>374</v>
      </c>
      <c r="L437">
        <v>25</v>
      </c>
      <c r="M437">
        <v>81</v>
      </c>
      <c r="N437">
        <v>187</v>
      </c>
      <c r="O437">
        <v>73</v>
      </c>
      <c r="P437" s="16">
        <v>31000000</v>
      </c>
      <c r="Q437" t="str">
        <f>IF(Table6[[#This Row],[Value]]&gt;=20000000,"out of budget",IF(Table6[[#This Row],[Value]]&gt;10000000,"negotiable",IF(Table6[[#This Row],[Value]]&lt;=10000000,"on the radar")))</f>
        <v>out of budget</v>
      </c>
    </row>
    <row r="438" spans="11:17" x14ac:dyDescent="0.25">
      <c r="K438" t="s">
        <v>375</v>
      </c>
      <c r="L438">
        <v>37</v>
      </c>
      <c r="M438">
        <v>83</v>
      </c>
      <c r="N438">
        <v>184</v>
      </c>
      <c r="O438">
        <v>82</v>
      </c>
      <c r="P438" s="16">
        <v>6500000</v>
      </c>
      <c r="Q438" t="str">
        <f>IF(Table6[[#This Row],[Value]]&gt;=20000000,"out of budget",IF(Table6[[#This Row],[Value]]&gt;10000000,"negotiable",IF(Table6[[#This Row],[Value]]&lt;=10000000,"on the radar")))</f>
        <v>on the radar</v>
      </c>
    </row>
    <row r="439" spans="11:17" x14ac:dyDescent="0.25">
      <c r="K439" t="s">
        <v>376</v>
      </c>
      <c r="L439">
        <v>37</v>
      </c>
      <c r="M439">
        <v>87</v>
      </c>
      <c r="N439">
        <v>193</v>
      </c>
      <c r="O439">
        <v>93</v>
      </c>
      <c r="P439" s="16">
        <v>9000000</v>
      </c>
      <c r="Q439" t="str">
        <f>IF(Table6[[#This Row],[Value]]&gt;=20000000,"out of budget",IF(Table6[[#This Row],[Value]]&gt;10000000,"negotiable",IF(Table6[[#This Row],[Value]]&lt;=10000000,"on the radar")))</f>
        <v>on the radar</v>
      </c>
    </row>
    <row r="440" spans="11:17" x14ac:dyDescent="0.25">
      <c r="K440" t="s">
        <v>377</v>
      </c>
      <c r="L440">
        <v>33</v>
      </c>
      <c r="M440">
        <v>87</v>
      </c>
      <c r="N440">
        <v>183</v>
      </c>
      <c r="O440">
        <v>76</v>
      </c>
      <c r="P440" s="16">
        <v>49000000</v>
      </c>
      <c r="Q440" t="str">
        <f>IF(Table6[[#This Row],[Value]]&gt;=20000000,"out of budget",IF(Table6[[#This Row],[Value]]&gt;10000000,"negotiable",IF(Table6[[#This Row],[Value]]&lt;=10000000,"on the radar")))</f>
        <v>out of budget</v>
      </c>
    </row>
    <row r="441" spans="11:17" x14ac:dyDescent="0.25">
      <c r="K441" t="s">
        <v>378</v>
      </c>
      <c r="L441">
        <v>31</v>
      </c>
      <c r="M441">
        <v>81</v>
      </c>
      <c r="N441">
        <v>175</v>
      </c>
      <c r="O441">
        <v>74</v>
      </c>
      <c r="P441" s="16">
        <v>21500000</v>
      </c>
      <c r="Q441" t="str">
        <f>IF(Table6[[#This Row],[Value]]&gt;=20000000,"out of budget",IF(Table6[[#This Row],[Value]]&gt;10000000,"negotiable",IF(Table6[[#This Row],[Value]]&lt;=10000000,"on the radar")))</f>
        <v>out of budget</v>
      </c>
    </row>
    <row r="442" spans="11:17" x14ac:dyDescent="0.25">
      <c r="K442" t="s">
        <v>379</v>
      </c>
      <c r="L442">
        <v>34</v>
      </c>
      <c r="M442">
        <v>81</v>
      </c>
      <c r="N442">
        <v>187</v>
      </c>
      <c r="O442">
        <v>80</v>
      </c>
      <c r="P442" s="16">
        <v>12500000</v>
      </c>
      <c r="Q442" t="str">
        <f>IF(Table6[[#This Row],[Value]]&gt;=20000000,"out of budget",IF(Table6[[#This Row],[Value]]&gt;10000000,"negotiable",IF(Table6[[#This Row],[Value]]&lt;=10000000,"on the radar")))</f>
        <v>negotiable</v>
      </c>
    </row>
    <row r="443" spans="11:17" x14ac:dyDescent="0.25">
      <c r="K443" t="s">
        <v>380</v>
      </c>
      <c r="L443">
        <v>33</v>
      </c>
      <c r="M443">
        <v>85</v>
      </c>
      <c r="N443">
        <v>185</v>
      </c>
      <c r="O443">
        <v>85</v>
      </c>
      <c r="P443" s="16">
        <v>34500000</v>
      </c>
      <c r="Q443" t="str">
        <f>IF(Table6[[#This Row],[Value]]&gt;=20000000,"out of budget",IF(Table6[[#This Row],[Value]]&gt;10000000,"negotiable",IF(Table6[[#This Row],[Value]]&lt;=10000000,"on the radar")))</f>
        <v>out of budget</v>
      </c>
    </row>
    <row r="444" spans="11:17" x14ac:dyDescent="0.25">
      <c r="K444" t="s">
        <v>381</v>
      </c>
      <c r="L444">
        <v>30</v>
      </c>
      <c r="M444">
        <v>81</v>
      </c>
      <c r="N444">
        <v>180</v>
      </c>
      <c r="O444">
        <v>66</v>
      </c>
      <c r="P444" s="16">
        <v>25000000</v>
      </c>
      <c r="Q444" t="str">
        <f>IF(Table6[[#This Row],[Value]]&gt;=20000000,"out of budget",IF(Table6[[#This Row],[Value]]&gt;10000000,"negotiable",IF(Table6[[#This Row],[Value]]&lt;=10000000,"on the radar")))</f>
        <v>out of budget</v>
      </c>
    </row>
    <row r="445" spans="11:17" x14ac:dyDescent="0.25">
      <c r="K445" t="s">
        <v>382</v>
      </c>
      <c r="L445">
        <v>29</v>
      </c>
      <c r="M445">
        <v>86</v>
      </c>
      <c r="N445">
        <v>182</v>
      </c>
      <c r="O445">
        <v>74</v>
      </c>
      <c r="P445" s="16">
        <v>59500000</v>
      </c>
      <c r="Q445" t="str">
        <f>IF(Table6[[#This Row],[Value]]&gt;=20000000,"out of budget",IF(Table6[[#This Row],[Value]]&gt;10000000,"negotiable",IF(Table6[[#This Row],[Value]]&lt;=10000000,"on the radar")))</f>
        <v>out of budget</v>
      </c>
    </row>
    <row r="446" spans="11:17" x14ac:dyDescent="0.25">
      <c r="K446" t="s">
        <v>383</v>
      </c>
      <c r="L446">
        <v>27</v>
      </c>
      <c r="M446">
        <v>83</v>
      </c>
      <c r="N446">
        <v>187</v>
      </c>
      <c r="O446">
        <v>82</v>
      </c>
      <c r="P446" s="16">
        <v>38500000</v>
      </c>
      <c r="Q446" t="str">
        <f>IF(Table6[[#This Row],[Value]]&gt;=20000000,"out of budget",IF(Table6[[#This Row],[Value]]&gt;10000000,"negotiable",IF(Table6[[#This Row],[Value]]&lt;=10000000,"on the radar")))</f>
        <v>out of budget</v>
      </c>
    </row>
    <row r="447" spans="11:17" x14ac:dyDescent="0.25">
      <c r="K447" t="s">
        <v>384</v>
      </c>
      <c r="L447">
        <v>26</v>
      </c>
      <c r="M447">
        <v>81</v>
      </c>
      <c r="N447">
        <v>173</v>
      </c>
      <c r="O447">
        <v>67</v>
      </c>
      <c r="P447" s="16">
        <v>28000000</v>
      </c>
      <c r="Q447" t="str">
        <f>IF(Table6[[#This Row],[Value]]&gt;=20000000,"out of budget",IF(Table6[[#This Row],[Value]]&gt;10000000,"negotiable",IF(Table6[[#This Row],[Value]]&lt;=10000000,"on the radar")))</f>
        <v>out of budget</v>
      </c>
    </row>
    <row r="448" spans="11:17" x14ac:dyDescent="0.25">
      <c r="K448" t="s">
        <v>385</v>
      </c>
      <c r="L448">
        <v>28</v>
      </c>
      <c r="M448">
        <v>88</v>
      </c>
      <c r="N448">
        <v>173</v>
      </c>
      <c r="O448">
        <v>64</v>
      </c>
      <c r="P448" s="16">
        <v>91500000</v>
      </c>
      <c r="Q448" t="str">
        <f>IF(Table6[[#This Row],[Value]]&gt;=20000000,"out of budget",IF(Table6[[#This Row],[Value]]&gt;10000000,"negotiable",IF(Table6[[#This Row],[Value]]&lt;=10000000,"on the radar")))</f>
        <v>out of budget</v>
      </c>
    </row>
    <row r="449" spans="11:17" x14ac:dyDescent="0.25">
      <c r="K449" t="s">
        <v>386</v>
      </c>
      <c r="L449">
        <v>26</v>
      </c>
      <c r="M449">
        <v>79</v>
      </c>
      <c r="N449">
        <v>179</v>
      </c>
      <c r="O449">
        <v>70</v>
      </c>
      <c r="P449" s="16">
        <v>20500000</v>
      </c>
      <c r="Q449" t="str">
        <f>IF(Table6[[#This Row],[Value]]&gt;=20000000,"out of budget",IF(Table6[[#This Row],[Value]]&gt;10000000,"negotiable",IF(Table6[[#This Row],[Value]]&lt;=10000000,"on the radar")))</f>
        <v>out of budget</v>
      </c>
    </row>
    <row r="450" spans="11:17" x14ac:dyDescent="0.25">
      <c r="K450" t="s">
        <v>387</v>
      </c>
      <c r="L450">
        <v>28</v>
      </c>
      <c r="M450">
        <v>76</v>
      </c>
      <c r="N450">
        <v>180</v>
      </c>
      <c r="O450">
        <v>77</v>
      </c>
      <c r="P450" s="16">
        <v>7500000</v>
      </c>
      <c r="Q450" t="str">
        <f>IF(Table6[[#This Row],[Value]]&gt;=20000000,"out of budget",IF(Table6[[#This Row],[Value]]&gt;10000000,"negotiable",IF(Table6[[#This Row],[Value]]&lt;=10000000,"on the radar")))</f>
        <v>on the radar</v>
      </c>
    </row>
    <row r="451" spans="11:17" x14ac:dyDescent="0.25">
      <c r="K451" t="s">
        <v>388</v>
      </c>
      <c r="L451">
        <v>30</v>
      </c>
      <c r="M451">
        <v>79</v>
      </c>
      <c r="N451">
        <v>177</v>
      </c>
      <c r="O451">
        <v>83</v>
      </c>
      <c r="P451" s="16">
        <v>0</v>
      </c>
      <c r="Q451" t="str">
        <f>IF(Table6[[#This Row],[Value]]&gt;=20000000,"out of budget",IF(Table6[[#This Row],[Value]]&gt;10000000,"negotiable",IF(Table6[[#This Row],[Value]]&lt;=10000000,"on the radar")))</f>
        <v>on the radar</v>
      </c>
    </row>
    <row r="452" spans="11:17" x14ac:dyDescent="0.25">
      <c r="K452" t="s">
        <v>389</v>
      </c>
      <c r="L452">
        <v>25</v>
      </c>
      <c r="M452">
        <v>83</v>
      </c>
      <c r="N452">
        <v>174</v>
      </c>
      <c r="O452">
        <v>76</v>
      </c>
      <c r="P452" s="16">
        <v>42000000</v>
      </c>
      <c r="Q452" t="str">
        <f>IF(Table6[[#This Row],[Value]]&gt;=20000000,"out of budget",IF(Table6[[#This Row],[Value]]&gt;10000000,"negotiable",IF(Table6[[#This Row],[Value]]&lt;=10000000,"on the radar")))</f>
        <v>out of budget</v>
      </c>
    </row>
    <row r="453" spans="11:17" x14ac:dyDescent="0.25">
      <c r="K453" t="s">
        <v>390</v>
      </c>
      <c r="L453">
        <v>28</v>
      </c>
      <c r="M453">
        <v>82</v>
      </c>
      <c r="N453">
        <v>184</v>
      </c>
      <c r="O453">
        <v>76</v>
      </c>
      <c r="P453" s="16">
        <v>29000000</v>
      </c>
      <c r="Q453" t="str">
        <f>IF(Table6[[#This Row],[Value]]&gt;=20000000,"out of budget",IF(Table6[[#This Row],[Value]]&gt;10000000,"negotiable",IF(Table6[[#This Row],[Value]]&lt;=10000000,"on the radar")))</f>
        <v>out of budget</v>
      </c>
    </row>
    <row r="454" spans="11:17" x14ac:dyDescent="0.25">
      <c r="K454" t="s">
        <v>391</v>
      </c>
      <c r="L454">
        <v>25</v>
      </c>
      <c r="M454">
        <v>80</v>
      </c>
      <c r="N454">
        <v>183</v>
      </c>
      <c r="O454">
        <v>72</v>
      </c>
      <c r="P454" s="16">
        <v>24500000</v>
      </c>
      <c r="Q454" t="str">
        <f>IF(Table6[[#This Row],[Value]]&gt;=20000000,"out of budget",IF(Table6[[#This Row],[Value]]&gt;10000000,"negotiable",IF(Table6[[#This Row],[Value]]&lt;=10000000,"on the radar")))</f>
        <v>out of budget</v>
      </c>
    </row>
    <row r="455" spans="11:17" x14ac:dyDescent="0.25">
      <c r="K455" t="s">
        <v>392</v>
      </c>
      <c r="L455">
        <v>25</v>
      </c>
      <c r="M455">
        <v>78</v>
      </c>
      <c r="N455">
        <v>183</v>
      </c>
      <c r="O455">
        <v>82</v>
      </c>
      <c r="P455" s="16">
        <v>15500000</v>
      </c>
      <c r="Q455" t="str">
        <f>IF(Table6[[#This Row],[Value]]&gt;=20000000,"out of budget",IF(Table6[[#This Row],[Value]]&gt;10000000,"negotiable",IF(Table6[[#This Row],[Value]]&lt;=10000000,"on the radar")))</f>
        <v>negotiable</v>
      </c>
    </row>
    <row r="456" spans="11:17" x14ac:dyDescent="0.25">
      <c r="K456" t="s">
        <v>393</v>
      </c>
      <c r="L456">
        <v>26</v>
      </c>
      <c r="M456">
        <v>83</v>
      </c>
      <c r="N456">
        <v>175</v>
      </c>
      <c r="O456">
        <v>73</v>
      </c>
      <c r="P456" s="16">
        <v>43500000</v>
      </c>
      <c r="Q456" t="str">
        <f>IF(Table6[[#This Row],[Value]]&gt;=20000000,"out of budget",IF(Table6[[#This Row],[Value]]&gt;10000000,"negotiable",IF(Table6[[#This Row],[Value]]&lt;=10000000,"on the radar")))</f>
        <v>out of budget</v>
      </c>
    </row>
    <row r="457" spans="11:17" x14ac:dyDescent="0.25">
      <c r="K457" t="s">
        <v>394</v>
      </c>
      <c r="L457">
        <v>26</v>
      </c>
      <c r="M457">
        <v>86</v>
      </c>
      <c r="N457">
        <v>178</v>
      </c>
      <c r="O457">
        <v>67</v>
      </c>
      <c r="P457" s="16">
        <v>80000000</v>
      </c>
      <c r="Q457" t="str">
        <f>IF(Table6[[#This Row],[Value]]&gt;=20000000,"out of budget",IF(Table6[[#This Row],[Value]]&gt;10000000,"negotiable",IF(Table6[[#This Row],[Value]]&lt;=10000000,"on the radar")))</f>
        <v>out of budget</v>
      </c>
    </row>
    <row r="458" spans="11:17" x14ac:dyDescent="0.25">
      <c r="K458" t="s">
        <v>395</v>
      </c>
      <c r="L458">
        <v>26</v>
      </c>
      <c r="M458">
        <v>82</v>
      </c>
      <c r="N458">
        <v>187</v>
      </c>
      <c r="O458">
        <v>81</v>
      </c>
      <c r="P458" s="16">
        <v>35500000</v>
      </c>
      <c r="Q458" t="str">
        <f>IF(Table6[[#This Row],[Value]]&gt;=20000000,"out of budget",IF(Table6[[#This Row],[Value]]&gt;10000000,"negotiable",IF(Table6[[#This Row],[Value]]&lt;=10000000,"on the radar")))</f>
        <v>out of budget</v>
      </c>
    </row>
    <row r="459" spans="11:17" x14ac:dyDescent="0.25">
      <c r="K459" t="s">
        <v>396</v>
      </c>
      <c r="L459">
        <v>22</v>
      </c>
      <c r="M459">
        <v>76</v>
      </c>
      <c r="N459">
        <v>183</v>
      </c>
      <c r="O459">
        <v>78</v>
      </c>
      <c r="P459" s="16">
        <v>11000000</v>
      </c>
      <c r="Q459" t="str">
        <f>IF(Table6[[#This Row],[Value]]&gt;=20000000,"out of budget",IF(Table6[[#This Row],[Value]]&gt;10000000,"negotiable",IF(Table6[[#This Row],[Value]]&lt;=10000000,"on the radar")))</f>
        <v>negotiable</v>
      </c>
    </row>
    <row r="460" spans="11:17" x14ac:dyDescent="0.25">
      <c r="K460" t="s">
        <v>339</v>
      </c>
      <c r="L460">
        <v>23</v>
      </c>
      <c r="M460">
        <v>82</v>
      </c>
      <c r="N460">
        <v>184</v>
      </c>
      <c r="O460">
        <v>68</v>
      </c>
      <c r="P460" s="16">
        <v>37500000</v>
      </c>
      <c r="Q460" t="str">
        <f>IF(Table6[[#This Row],[Value]]&gt;=20000000,"out of budget",IF(Table6[[#This Row],[Value]]&gt;10000000,"negotiable",IF(Table6[[#This Row],[Value]]&lt;=10000000,"on the radar")))</f>
        <v>out of budget</v>
      </c>
    </row>
    <row r="461" spans="11:17" x14ac:dyDescent="0.25">
      <c r="K461" t="s">
        <v>397</v>
      </c>
      <c r="L461">
        <v>25</v>
      </c>
      <c r="M461">
        <v>81</v>
      </c>
      <c r="N461">
        <v>175</v>
      </c>
      <c r="O461">
        <v>78</v>
      </c>
      <c r="P461" s="16">
        <v>29500000</v>
      </c>
      <c r="Q461" t="str">
        <f>IF(Table6[[#This Row],[Value]]&gt;=20000000,"out of budget",IF(Table6[[#This Row],[Value]]&gt;10000000,"negotiable",IF(Table6[[#This Row],[Value]]&lt;=10000000,"on the radar")))</f>
        <v>out of budget</v>
      </c>
    </row>
    <row r="462" spans="11:17" x14ac:dyDescent="0.25">
      <c r="K462" t="s">
        <v>398</v>
      </c>
      <c r="L462">
        <v>22</v>
      </c>
      <c r="M462">
        <v>78</v>
      </c>
      <c r="N462">
        <v>182</v>
      </c>
      <c r="O462">
        <v>72</v>
      </c>
      <c r="P462" s="16">
        <v>22500000</v>
      </c>
      <c r="Q462" t="str">
        <f>IF(Table6[[#This Row],[Value]]&gt;=20000000,"out of budget",IF(Table6[[#This Row],[Value]]&gt;10000000,"negotiable",IF(Table6[[#This Row],[Value]]&lt;=10000000,"on the radar")))</f>
        <v>out of budget</v>
      </c>
    </row>
    <row r="463" spans="11:17" x14ac:dyDescent="0.25">
      <c r="K463" t="s">
        <v>399</v>
      </c>
      <c r="L463">
        <v>22</v>
      </c>
      <c r="M463">
        <v>79</v>
      </c>
      <c r="N463">
        <v>185</v>
      </c>
      <c r="O463">
        <v>75</v>
      </c>
      <c r="P463" s="16">
        <v>25500000</v>
      </c>
      <c r="Q463" t="str">
        <f>IF(Table6[[#This Row],[Value]]&gt;=20000000,"out of budget",IF(Table6[[#This Row],[Value]]&gt;10000000,"negotiable",IF(Table6[[#This Row],[Value]]&lt;=10000000,"on the radar")))</f>
        <v>out of budget</v>
      </c>
    </row>
    <row r="464" spans="11:17" x14ac:dyDescent="0.25">
      <c r="K464" t="s">
        <v>400</v>
      </c>
      <c r="L464">
        <v>22</v>
      </c>
      <c r="M464">
        <v>75</v>
      </c>
      <c r="N464">
        <v>190</v>
      </c>
      <c r="O464">
        <v>90</v>
      </c>
      <c r="P464" s="16">
        <v>7500000</v>
      </c>
      <c r="Q464" t="str">
        <f>IF(Table6[[#This Row],[Value]]&gt;=20000000,"out of budget",IF(Table6[[#This Row],[Value]]&gt;10000000,"negotiable",IF(Table6[[#This Row],[Value]]&lt;=10000000,"on the radar")))</f>
        <v>on the radar</v>
      </c>
    </row>
    <row r="465" spans="11:17" x14ac:dyDescent="0.25">
      <c r="K465" t="s">
        <v>401</v>
      </c>
      <c r="L465">
        <v>22</v>
      </c>
      <c r="M465">
        <v>78</v>
      </c>
      <c r="N465">
        <v>180</v>
      </c>
      <c r="O465">
        <v>72</v>
      </c>
      <c r="P465" s="16">
        <v>21500000</v>
      </c>
      <c r="Q465" t="str">
        <f>IF(Table6[[#This Row],[Value]]&gt;=20000000,"out of budget",IF(Table6[[#This Row],[Value]]&gt;10000000,"negotiable",IF(Table6[[#This Row],[Value]]&lt;=10000000,"on the radar")))</f>
        <v>out of budget</v>
      </c>
    </row>
    <row r="466" spans="11:17" x14ac:dyDescent="0.25">
      <c r="K466" t="s">
        <v>402</v>
      </c>
      <c r="L466">
        <v>20</v>
      </c>
      <c r="M466">
        <v>75</v>
      </c>
      <c r="N466">
        <v>167</v>
      </c>
      <c r="O466">
        <v>63</v>
      </c>
      <c r="P466" s="16">
        <v>12500000</v>
      </c>
      <c r="Q466" t="str">
        <f>IF(Table6[[#This Row],[Value]]&gt;=20000000,"out of budget",IF(Table6[[#This Row],[Value]]&gt;10000000,"negotiable",IF(Table6[[#This Row],[Value]]&lt;=10000000,"on the radar")))</f>
        <v>negotiable</v>
      </c>
    </row>
    <row r="467" spans="11:17" x14ac:dyDescent="0.25">
      <c r="K467" t="s">
        <v>346</v>
      </c>
      <c r="L467">
        <v>21</v>
      </c>
      <c r="M467">
        <v>74</v>
      </c>
      <c r="N467">
        <v>191</v>
      </c>
      <c r="O467">
        <v>73</v>
      </c>
      <c r="P467" s="16">
        <v>9000000</v>
      </c>
      <c r="Q467" t="str">
        <f>IF(Table6[[#This Row],[Value]]&gt;=20000000,"out of budget",IF(Table6[[#This Row],[Value]]&gt;10000000,"negotiable",IF(Table6[[#This Row],[Value]]&lt;=10000000,"on the radar")))</f>
        <v>on the radar</v>
      </c>
    </row>
    <row r="468" spans="11:17" x14ac:dyDescent="0.25">
      <c r="K468" t="s">
        <v>403</v>
      </c>
      <c r="L468">
        <v>19</v>
      </c>
      <c r="M468">
        <v>72</v>
      </c>
      <c r="N468">
        <v>181</v>
      </c>
      <c r="O468">
        <v>66</v>
      </c>
      <c r="P468" s="16">
        <v>5000000</v>
      </c>
      <c r="Q468" t="str">
        <f>IF(Table6[[#This Row],[Value]]&gt;=20000000,"out of budget",IF(Table6[[#This Row],[Value]]&gt;10000000,"negotiable",IF(Table6[[#This Row],[Value]]&lt;=10000000,"on the radar")))</f>
        <v>on the radar</v>
      </c>
    </row>
    <row r="469" spans="11:17" x14ac:dyDescent="0.25">
      <c r="K469" t="s">
        <v>404</v>
      </c>
      <c r="L469">
        <v>24</v>
      </c>
      <c r="M469">
        <v>78</v>
      </c>
      <c r="N469">
        <v>183</v>
      </c>
      <c r="O469">
        <v>81</v>
      </c>
      <c r="P469" s="16">
        <v>19500000</v>
      </c>
      <c r="Q469" t="str">
        <f>IF(Table6[[#This Row],[Value]]&gt;=20000000,"out of budget",IF(Table6[[#This Row],[Value]]&gt;10000000,"negotiable",IF(Table6[[#This Row],[Value]]&lt;=10000000,"on the radar")))</f>
        <v>negotiable</v>
      </c>
    </row>
    <row r="470" spans="11:17" x14ac:dyDescent="0.25">
      <c r="K470" t="s">
        <v>405</v>
      </c>
      <c r="L470">
        <v>22</v>
      </c>
      <c r="M470">
        <v>77</v>
      </c>
      <c r="N470">
        <v>186</v>
      </c>
      <c r="O470">
        <v>75</v>
      </c>
      <c r="P470" s="16">
        <v>23500000</v>
      </c>
      <c r="Q470" t="str">
        <f>IF(Table6[[#This Row],[Value]]&gt;=20000000,"out of budget",IF(Table6[[#This Row],[Value]]&gt;10000000,"negotiable",IF(Table6[[#This Row],[Value]]&lt;=10000000,"on the radar")))</f>
        <v>out of budget</v>
      </c>
    </row>
    <row r="471" spans="11:17" x14ac:dyDescent="0.25">
      <c r="K471" t="s">
        <v>351</v>
      </c>
      <c r="L471">
        <v>20</v>
      </c>
      <c r="M471">
        <v>73</v>
      </c>
      <c r="N471">
        <v>180</v>
      </c>
      <c r="O471">
        <v>73</v>
      </c>
      <c r="P471" s="16">
        <v>6500000</v>
      </c>
      <c r="Q471" t="str">
        <f>IF(Table6[[#This Row],[Value]]&gt;=20000000,"out of budget",IF(Table6[[#This Row],[Value]]&gt;10000000,"negotiable",IF(Table6[[#This Row],[Value]]&lt;=10000000,"on the radar")))</f>
        <v>on the radar</v>
      </c>
    </row>
    <row r="472" spans="11:17" x14ac:dyDescent="0.25">
      <c r="K472" t="s">
        <v>406</v>
      </c>
      <c r="L472">
        <v>20</v>
      </c>
      <c r="M472">
        <v>66</v>
      </c>
      <c r="N472">
        <v>175</v>
      </c>
      <c r="O472">
        <v>67</v>
      </c>
      <c r="P472" s="16">
        <v>2200000</v>
      </c>
      <c r="Q472" t="str">
        <f>IF(Table6[[#This Row],[Value]]&gt;=20000000,"out of budget",IF(Table6[[#This Row],[Value]]&gt;10000000,"negotiable",IF(Table6[[#This Row],[Value]]&lt;=10000000,"on the radar")))</f>
        <v>on the radar</v>
      </c>
    </row>
    <row r="473" spans="11:17" x14ac:dyDescent="0.25">
      <c r="K473" t="s">
        <v>407</v>
      </c>
      <c r="L473">
        <v>22</v>
      </c>
      <c r="M473">
        <v>82</v>
      </c>
      <c r="N473">
        <v>199</v>
      </c>
      <c r="O473">
        <v>88</v>
      </c>
      <c r="P473" s="16">
        <v>33500000</v>
      </c>
      <c r="Q473" t="str">
        <f>IF(Table6[[#This Row],[Value]]&gt;=20000000,"out of budget",IF(Table6[[#This Row],[Value]]&gt;10000000,"negotiable",IF(Table6[[#This Row],[Value]]&lt;=10000000,"on the radar")))</f>
        <v>out of budget</v>
      </c>
    </row>
    <row r="474" spans="11:17" x14ac:dyDescent="0.25">
      <c r="K474" t="s">
        <v>408</v>
      </c>
      <c r="L474">
        <v>21</v>
      </c>
      <c r="M474">
        <v>74</v>
      </c>
      <c r="N474">
        <v>187</v>
      </c>
      <c r="O474">
        <v>81</v>
      </c>
      <c r="P474" s="16">
        <v>7000000</v>
      </c>
      <c r="Q474" t="str">
        <f>IF(Table6[[#This Row],[Value]]&gt;=20000000,"out of budget",IF(Table6[[#This Row],[Value]]&gt;10000000,"negotiable",IF(Table6[[#This Row],[Value]]&lt;=10000000,"on the radar")))</f>
        <v>on the radar</v>
      </c>
    </row>
    <row r="475" spans="11:17" x14ac:dyDescent="0.25">
      <c r="K475" t="s">
        <v>354</v>
      </c>
      <c r="L475">
        <v>19</v>
      </c>
      <c r="M475">
        <v>74</v>
      </c>
      <c r="N475">
        <v>177</v>
      </c>
      <c r="O475">
        <v>73</v>
      </c>
      <c r="P475" s="16">
        <v>9000000</v>
      </c>
      <c r="Q475" t="str">
        <f>IF(Table6[[#This Row],[Value]]&gt;=20000000,"out of budget",IF(Table6[[#This Row],[Value]]&gt;10000000,"negotiable",IF(Table6[[#This Row],[Value]]&lt;=10000000,"on the radar")))</f>
        <v>on the radar</v>
      </c>
    </row>
    <row r="476" spans="11:17" x14ac:dyDescent="0.25">
      <c r="K476" t="s">
        <v>409</v>
      </c>
      <c r="L476">
        <v>18</v>
      </c>
      <c r="M476">
        <v>71</v>
      </c>
      <c r="N476">
        <v>175</v>
      </c>
      <c r="O476">
        <v>63</v>
      </c>
      <c r="P476" s="16">
        <v>3800000</v>
      </c>
      <c r="Q476" t="str">
        <f>IF(Table6[[#This Row],[Value]]&gt;=20000000,"out of budget",IF(Table6[[#This Row],[Value]]&gt;10000000,"negotiable",IF(Table6[[#This Row],[Value]]&lt;=10000000,"on the radar")))</f>
        <v>on the radar</v>
      </c>
    </row>
    <row r="477" spans="11:17" x14ac:dyDescent="0.25">
      <c r="K477" t="s">
        <v>355</v>
      </c>
      <c r="L477">
        <v>19</v>
      </c>
      <c r="M477">
        <v>74</v>
      </c>
      <c r="N477">
        <v>178</v>
      </c>
      <c r="O477">
        <v>71</v>
      </c>
      <c r="P477" s="16">
        <v>10000000</v>
      </c>
      <c r="Q477" t="str">
        <f>IF(Table6[[#This Row],[Value]]&gt;=20000000,"out of budget",IF(Table6[[#This Row],[Value]]&gt;10000000,"negotiable",IF(Table6[[#This Row],[Value]]&lt;=10000000,"on the radar")))</f>
        <v>on the radar</v>
      </c>
    </row>
    <row r="478" spans="11:17" x14ac:dyDescent="0.25">
      <c r="K478" t="s">
        <v>410</v>
      </c>
      <c r="L478">
        <v>18</v>
      </c>
      <c r="M478">
        <v>67</v>
      </c>
      <c r="N478">
        <v>183</v>
      </c>
      <c r="O478">
        <v>72</v>
      </c>
      <c r="P478" s="16">
        <v>2600000</v>
      </c>
      <c r="Q478" t="str">
        <f>IF(Table6[[#This Row],[Value]]&gt;=20000000,"out of budget",IF(Table6[[#This Row],[Value]]&gt;10000000,"negotiable",IF(Table6[[#This Row],[Value]]&lt;=10000000,"on the radar")))</f>
        <v>on the radar</v>
      </c>
    </row>
    <row r="479" spans="11:17" x14ac:dyDescent="0.25">
      <c r="K479" t="s">
        <v>411</v>
      </c>
      <c r="L479">
        <v>17</v>
      </c>
      <c r="M479">
        <v>61</v>
      </c>
      <c r="N479">
        <v>190</v>
      </c>
      <c r="O479">
        <v>89</v>
      </c>
      <c r="P479" s="16">
        <v>925000</v>
      </c>
      <c r="Q479" t="str">
        <f>IF(Table6[[#This Row],[Value]]&gt;=20000000,"out of budget",IF(Table6[[#This Row],[Value]]&gt;10000000,"negotiable",IF(Table6[[#This Row],[Value]]&lt;=10000000,"on the radar")))</f>
        <v>on the radar</v>
      </c>
    </row>
    <row r="480" spans="11:17" x14ac:dyDescent="0.25">
      <c r="K480" t="s">
        <v>412</v>
      </c>
      <c r="L480">
        <v>18</v>
      </c>
      <c r="M480">
        <v>65</v>
      </c>
      <c r="N480">
        <v>174</v>
      </c>
      <c r="O480">
        <v>70</v>
      </c>
      <c r="P480" s="16">
        <v>2000000</v>
      </c>
      <c r="Q480" t="str">
        <f>IF(Table6[[#This Row],[Value]]&gt;=20000000,"out of budget",IF(Table6[[#This Row],[Value]]&gt;10000000,"negotiable",IF(Table6[[#This Row],[Value]]&lt;=10000000,"on the radar")))</f>
        <v>on the radar</v>
      </c>
    </row>
    <row r="481" spans="11:17" x14ac:dyDescent="0.25">
      <c r="K481" t="s">
        <v>413</v>
      </c>
      <c r="L481">
        <v>19</v>
      </c>
      <c r="M481">
        <v>70</v>
      </c>
      <c r="N481">
        <v>178</v>
      </c>
      <c r="O481">
        <v>68</v>
      </c>
      <c r="P481" s="16">
        <v>3800000</v>
      </c>
      <c r="Q481" t="str">
        <f>IF(Table6[[#This Row],[Value]]&gt;=20000000,"out of budget",IF(Table6[[#This Row],[Value]]&gt;10000000,"negotiable",IF(Table6[[#This Row],[Value]]&lt;=10000000,"on the radar")))</f>
        <v>on the radar</v>
      </c>
    </row>
    <row r="482" spans="11:17" x14ac:dyDescent="0.25">
      <c r="K482" t="s">
        <v>375</v>
      </c>
      <c r="L482">
        <v>37</v>
      </c>
      <c r="M482">
        <v>83</v>
      </c>
      <c r="N482">
        <v>184</v>
      </c>
      <c r="O482">
        <v>82</v>
      </c>
      <c r="P482" s="16">
        <v>6500000</v>
      </c>
      <c r="Q482" t="str">
        <f>IF(Table6[[#This Row],[Value]]&gt;=20000000,"out of budget",IF(Table6[[#This Row],[Value]]&gt;10000000,"negotiable",IF(Table6[[#This Row],[Value]]&lt;=10000000,"on the radar")))</f>
        <v>on the radar</v>
      </c>
    </row>
    <row r="483" spans="11:17" x14ac:dyDescent="0.25">
      <c r="K483" t="s">
        <v>414</v>
      </c>
      <c r="L483">
        <v>29</v>
      </c>
      <c r="M483">
        <v>83</v>
      </c>
      <c r="N483">
        <v>178</v>
      </c>
      <c r="O483">
        <v>78</v>
      </c>
      <c r="P483" s="16">
        <v>36500000</v>
      </c>
      <c r="Q483" t="str">
        <f>IF(Table6[[#This Row],[Value]]&gt;=20000000,"out of budget",IF(Table6[[#This Row],[Value]]&gt;10000000,"negotiable",IF(Table6[[#This Row],[Value]]&lt;=10000000,"on the radar")))</f>
        <v>out of budget</v>
      </c>
    </row>
    <row r="484" spans="11:17" x14ac:dyDescent="0.25">
      <c r="K484" t="s">
        <v>415</v>
      </c>
      <c r="L484">
        <v>28</v>
      </c>
      <c r="M484">
        <v>82</v>
      </c>
      <c r="N484">
        <v>180</v>
      </c>
      <c r="O484">
        <v>75</v>
      </c>
      <c r="P484" s="16">
        <v>29000000</v>
      </c>
      <c r="Q484" t="str">
        <f>IF(Table6[[#This Row],[Value]]&gt;=20000000,"out of budget",IF(Table6[[#This Row],[Value]]&gt;10000000,"negotiable",IF(Table6[[#This Row],[Value]]&lt;=10000000,"on the radar")))</f>
        <v>out of budget</v>
      </c>
    </row>
    <row r="485" spans="11:17" x14ac:dyDescent="0.25">
      <c r="K485" t="s">
        <v>416</v>
      </c>
      <c r="L485">
        <v>27</v>
      </c>
      <c r="M485">
        <v>80</v>
      </c>
      <c r="N485">
        <v>187</v>
      </c>
      <c r="O485">
        <v>76</v>
      </c>
      <c r="P485" s="16">
        <v>23000000</v>
      </c>
      <c r="Q485" t="str">
        <f>IF(Table6[[#This Row],[Value]]&gt;=20000000,"out of budget",IF(Table6[[#This Row],[Value]]&gt;10000000,"negotiable",IF(Table6[[#This Row],[Value]]&lt;=10000000,"on the radar")))</f>
        <v>out of budget</v>
      </c>
    </row>
    <row r="486" spans="11:17" x14ac:dyDescent="0.25">
      <c r="K486" t="s">
        <v>417</v>
      </c>
      <c r="L486">
        <v>26</v>
      </c>
      <c r="M486">
        <v>76</v>
      </c>
      <c r="N486">
        <v>184</v>
      </c>
      <c r="O486">
        <v>74</v>
      </c>
      <c r="P486" s="16">
        <v>8000000</v>
      </c>
      <c r="Q486" t="str">
        <f>IF(Table6[[#This Row],[Value]]&gt;=20000000,"out of budget",IF(Table6[[#This Row],[Value]]&gt;10000000,"negotiable",IF(Table6[[#This Row],[Value]]&lt;=10000000,"on the radar")))</f>
        <v>on the radar</v>
      </c>
    </row>
    <row r="487" spans="11:17" x14ac:dyDescent="0.25">
      <c r="K487" t="s">
        <v>418</v>
      </c>
      <c r="L487">
        <v>26</v>
      </c>
      <c r="M487">
        <v>77</v>
      </c>
      <c r="N487">
        <v>187</v>
      </c>
      <c r="O487">
        <v>88</v>
      </c>
      <c r="P487" s="16">
        <v>12500000</v>
      </c>
      <c r="Q487" t="str">
        <f>IF(Table6[[#This Row],[Value]]&gt;=20000000,"out of budget",IF(Table6[[#This Row],[Value]]&gt;10000000,"negotiable",IF(Table6[[#This Row],[Value]]&lt;=10000000,"on the radar")))</f>
        <v>negotiable</v>
      </c>
    </row>
    <row r="488" spans="11:17" x14ac:dyDescent="0.25">
      <c r="K488" t="s">
        <v>419</v>
      </c>
      <c r="L488">
        <v>24</v>
      </c>
      <c r="M488">
        <v>79</v>
      </c>
      <c r="N488">
        <v>195</v>
      </c>
      <c r="O488">
        <v>85</v>
      </c>
      <c r="P488" s="16">
        <v>27000000</v>
      </c>
      <c r="Q488" t="str">
        <f>IF(Table6[[#This Row],[Value]]&gt;=20000000,"out of budget",IF(Table6[[#This Row],[Value]]&gt;10000000,"negotiable",IF(Table6[[#This Row],[Value]]&lt;=10000000,"on the radar")))</f>
        <v>out of budget</v>
      </c>
    </row>
    <row r="489" spans="11:17" x14ac:dyDescent="0.25">
      <c r="K489" t="s">
        <v>393</v>
      </c>
      <c r="L489">
        <v>26</v>
      </c>
      <c r="M489">
        <v>83</v>
      </c>
      <c r="N489">
        <v>175</v>
      </c>
      <c r="O489">
        <v>73</v>
      </c>
      <c r="P489" s="16">
        <v>43500000</v>
      </c>
      <c r="Q489" t="str">
        <f>IF(Table6[[#This Row],[Value]]&gt;=20000000,"out of budget",IF(Table6[[#This Row],[Value]]&gt;10000000,"negotiable",IF(Table6[[#This Row],[Value]]&lt;=10000000,"on the radar")))</f>
        <v>out of budget</v>
      </c>
    </row>
    <row r="490" spans="11:17" x14ac:dyDescent="0.25">
      <c r="K490" t="s">
        <v>420</v>
      </c>
      <c r="L490">
        <v>24</v>
      </c>
      <c r="M490">
        <v>80</v>
      </c>
      <c r="N490">
        <v>186</v>
      </c>
      <c r="O490">
        <v>73</v>
      </c>
      <c r="P490" s="16">
        <v>29000000</v>
      </c>
      <c r="Q490" t="str">
        <f>IF(Table6[[#This Row],[Value]]&gt;=20000000,"out of budget",IF(Table6[[#This Row],[Value]]&gt;10000000,"negotiable",IF(Table6[[#This Row],[Value]]&lt;=10000000,"on the radar")))</f>
        <v>out of budget</v>
      </c>
    </row>
    <row r="491" spans="11:17" x14ac:dyDescent="0.25">
      <c r="K491" t="s">
        <v>421</v>
      </c>
      <c r="L491">
        <v>24</v>
      </c>
      <c r="M491">
        <v>80</v>
      </c>
      <c r="N491">
        <v>181</v>
      </c>
      <c r="O491">
        <v>74</v>
      </c>
      <c r="P491" s="16">
        <v>28500000</v>
      </c>
      <c r="Q491" t="str">
        <f>IF(Table6[[#This Row],[Value]]&gt;=20000000,"out of budget",IF(Table6[[#This Row],[Value]]&gt;10000000,"negotiable",IF(Table6[[#This Row],[Value]]&lt;=10000000,"on the radar")))</f>
        <v>out of budget</v>
      </c>
    </row>
    <row r="492" spans="11:17" x14ac:dyDescent="0.25">
      <c r="K492" t="s">
        <v>422</v>
      </c>
      <c r="L492">
        <v>24</v>
      </c>
      <c r="M492">
        <v>75</v>
      </c>
      <c r="N492">
        <v>197</v>
      </c>
      <c r="O492">
        <v>81</v>
      </c>
      <c r="P492" s="16">
        <v>7000000</v>
      </c>
      <c r="Q492" t="str">
        <f>IF(Table6[[#This Row],[Value]]&gt;=20000000,"out of budget",IF(Table6[[#This Row],[Value]]&gt;10000000,"negotiable",IF(Table6[[#This Row],[Value]]&lt;=10000000,"on the radar")))</f>
        <v>on the radar</v>
      </c>
    </row>
    <row r="493" spans="11:17" x14ac:dyDescent="0.25">
      <c r="K493" t="s">
        <v>423</v>
      </c>
      <c r="L493">
        <v>26</v>
      </c>
      <c r="M493">
        <v>77</v>
      </c>
      <c r="N493">
        <v>176</v>
      </c>
      <c r="O493">
        <v>70</v>
      </c>
      <c r="P493" s="16">
        <v>0</v>
      </c>
      <c r="Q493" t="str">
        <f>IF(Table6[[#This Row],[Value]]&gt;=20000000,"out of budget",IF(Table6[[#This Row],[Value]]&gt;10000000,"negotiable",IF(Table6[[#This Row],[Value]]&lt;=10000000,"on the radar")))</f>
        <v>on the radar</v>
      </c>
    </row>
    <row r="494" spans="11:17" x14ac:dyDescent="0.25">
      <c r="K494" t="s">
        <v>424</v>
      </c>
      <c r="L494">
        <v>24</v>
      </c>
      <c r="M494">
        <v>76</v>
      </c>
      <c r="N494">
        <v>175</v>
      </c>
      <c r="O494">
        <v>67</v>
      </c>
      <c r="P494" s="16">
        <v>10000000</v>
      </c>
      <c r="Q494" t="str">
        <f>IF(Table6[[#This Row],[Value]]&gt;=20000000,"out of budget",IF(Table6[[#This Row],[Value]]&gt;10000000,"negotiable",IF(Table6[[#This Row],[Value]]&lt;=10000000,"on the radar")))</f>
        <v>on the radar</v>
      </c>
    </row>
    <row r="495" spans="11:17" x14ac:dyDescent="0.25">
      <c r="K495" t="s">
        <v>425</v>
      </c>
      <c r="L495">
        <v>23</v>
      </c>
      <c r="M495">
        <v>84</v>
      </c>
      <c r="N495">
        <v>189</v>
      </c>
      <c r="O495">
        <v>89</v>
      </c>
      <c r="P495" s="16">
        <v>57500000</v>
      </c>
      <c r="Q495" t="str">
        <f>IF(Table6[[#This Row],[Value]]&gt;=20000000,"out of budget",IF(Table6[[#This Row],[Value]]&gt;10000000,"negotiable",IF(Table6[[#This Row],[Value]]&lt;=10000000,"on the radar")))</f>
        <v>out of budget</v>
      </c>
    </row>
    <row r="496" spans="11:17" x14ac:dyDescent="0.25">
      <c r="K496" t="s">
        <v>426</v>
      </c>
      <c r="L496">
        <v>24</v>
      </c>
      <c r="M496">
        <v>80</v>
      </c>
      <c r="N496">
        <v>174</v>
      </c>
      <c r="O496">
        <v>60</v>
      </c>
      <c r="P496" s="16">
        <v>30000000</v>
      </c>
      <c r="Q496" t="str">
        <f>IF(Table6[[#This Row],[Value]]&gt;=20000000,"out of budget",IF(Table6[[#This Row],[Value]]&gt;10000000,"negotiable",IF(Table6[[#This Row],[Value]]&lt;=10000000,"on the radar")))</f>
        <v>out of budget</v>
      </c>
    </row>
    <row r="497" spans="11:17" x14ac:dyDescent="0.25">
      <c r="K497" t="s">
        <v>427</v>
      </c>
      <c r="L497">
        <v>25</v>
      </c>
      <c r="M497">
        <v>81</v>
      </c>
      <c r="N497">
        <v>180</v>
      </c>
      <c r="O497">
        <v>75</v>
      </c>
      <c r="P497" s="16">
        <v>25500000</v>
      </c>
      <c r="Q497" t="str">
        <f>IF(Table6[[#This Row],[Value]]&gt;=20000000,"out of budget",IF(Table6[[#This Row],[Value]]&gt;10000000,"negotiable",IF(Table6[[#This Row],[Value]]&lt;=10000000,"on the radar")))</f>
        <v>out of budget</v>
      </c>
    </row>
    <row r="498" spans="11:17" x14ac:dyDescent="0.25">
      <c r="K498" t="s">
        <v>428</v>
      </c>
      <c r="L498">
        <v>24</v>
      </c>
      <c r="M498">
        <v>79</v>
      </c>
      <c r="N498">
        <v>173</v>
      </c>
      <c r="O498">
        <v>67</v>
      </c>
      <c r="P498" s="16">
        <v>23500000</v>
      </c>
      <c r="Q498" t="str">
        <f>IF(Table6[[#This Row],[Value]]&gt;=20000000,"out of budget",IF(Table6[[#This Row],[Value]]&gt;10000000,"negotiable",IF(Table6[[#This Row],[Value]]&lt;=10000000,"on the radar")))</f>
        <v>out of budget</v>
      </c>
    </row>
    <row r="499" spans="11:17" x14ac:dyDescent="0.25">
      <c r="K499" t="s">
        <v>429</v>
      </c>
      <c r="L499">
        <v>25</v>
      </c>
      <c r="M499">
        <v>84</v>
      </c>
      <c r="N499">
        <v>178</v>
      </c>
      <c r="O499">
        <v>77</v>
      </c>
      <c r="P499" s="16">
        <v>49500000</v>
      </c>
      <c r="Q499" t="str">
        <f>IF(Table6[[#This Row],[Value]]&gt;=20000000,"out of budget",IF(Table6[[#This Row],[Value]]&gt;10000000,"negotiable",IF(Table6[[#This Row],[Value]]&lt;=10000000,"on the radar")))</f>
        <v>out of budget</v>
      </c>
    </row>
    <row r="500" spans="11:17" x14ac:dyDescent="0.25">
      <c r="K500" t="s">
        <v>430</v>
      </c>
      <c r="L500">
        <v>24</v>
      </c>
      <c r="M500">
        <v>82</v>
      </c>
      <c r="N500">
        <v>189</v>
      </c>
      <c r="O500">
        <v>76</v>
      </c>
      <c r="P500" s="16">
        <v>44000000</v>
      </c>
      <c r="Q500" t="str">
        <f>IF(Table6[[#This Row],[Value]]&gt;=20000000,"out of budget",IF(Table6[[#This Row],[Value]]&gt;10000000,"negotiable",IF(Table6[[#This Row],[Value]]&lt;=10000000,"on the radar")))</f>
        <v>out of budget</v>
      </c>
    </row>
    <row r="501" spans="11:17" x14ac:dyDescent="0.25">
      <c r="K501" t="s">
        <v>431</v>
      </c>
      <c r="L501">
        <v>22</v>
      </c>
      <c r="M501">
        <v>77</v>
      </c>
      <c r="N501">
        <v>194</v>
      </c>
      <c r="O501">
        <v>75</v>
      </c>
      <c r="P501" s="16">
        <v>15500000</v>
      </c>
      <c r="Q501" t="str">
        <f>IF(Table6[[#This Row],[Value]]&gt;=20000000,"out of budget",IF(Table6[[#This Row],[Value]]&gt;10000000,"negotiable",IF(Table6[[#This Row],[Value]]&lt;=10000000,"on the radar")))</f>
        <v>negotiable</v>
      </c>
    </row>
    <row r="502" spans="11:17" x14ac:dyDescent="0.25">
      <c r="K502" t="s">
        <v>432</v>
      </c>
      <c r="L502">
        <v>24</v>
      </c>
      <c r="M502">
        <v>80</v>
      </c>
      <c r="N502">
        <v>177</v>
      </c>
      <c r="O502">
        <v>79</v>
      </c>
      <c r="P502" s="16">
        <v>29000000</v>
      </c>
      <c r="Q502" t="str">
        <f>IF(Table6[[#This Row],[Value]]&gt;=20000000,"out of budget",IF(Table6[[#This Row],[Value]]&gt;10000000,"negotiable",IF(Table6[[#This Row],[Value]]&lt;=10000000,"on the radar")))</f>
        <v>out of budget</v>
      </c>
    </row>
    <row r="503" spans="11:17" x14ac:dyDescent="0.25">
      <c r="K503" t="s">
        <v>433</v>
      </c>
      <c r="L503">
        <v>24</v>
      </c>
      <c r="M503">
        <v>80</v>
      </c>
      <c r="N503">
        <v>185</v>
      </c>
      <c r="O503">
        <v>74</v>
      </c>
      <c r="P503" s="16">
        <v>27500000</v>
      </c>
      <c r="Q503" t="str">
        <f>IF(Table6[[#This Row],[Value]]&gt;=20000000,"out of budget",IF(Table6[[#This Row],[Value]]&gt;10000000,"negotiable",IF(Table6[[#This Row],[Value]]&lt;=10000000,"on the radar")))</f>
        <v>out of budget</v>
      </c>
    </row>
    <row r="504" spans="11:17" x14ac:dyDescent="0.25">
      <c r="K504" t="s">
        <v>434</v>
      </c>
      <c r="L504">
        <v>23</v>
      </c>
      <c r="M504">
        <v>82</v>
      </c>
      <c r="N504">
        <v>186</v>
      </c>
      <c r="O504">
        <v>80</v>
      </c>
      <c r="P504" s="16">
        <v>43500000</v>
      </c>
      <c r="Q504" t="str">
        <f>IF(Table6[[#This Row],[Value]]&gt;=20000000,"out of budget",IF(Table6[[#This Row],[Value]]&gt;10000000,"negotiable",IF(Table6[[#This Row],[Value]]&lt;=10000000,"on the radar")))</f>
        <v>out of budget</v>
      </c>
    </row>
    <row r="505" spans="11:17" x14ac:dyDescent="0.25">
      <c r="K505" t="s">
        <v>435</v>
      </c>
      <c r="L505">
        <v>22</v>
      </c>
      <c r="M505">
        <v>75</v>
      </c>
      <c r="N505">
        <v>190</v>
      </c>
      <c r="O505">
        <v>72</v>
      </c>
      <c r="P505" s="16">
        <v>12500000</v>
      </c>
      <c r="Q505" t="str">
        <f>IF(Table6[[#This Row],[Value]]&gt;=20000000,"out of budget",IF(Table6[[#This Row],[Value]]&gt;10000000,"negotiable",IF(Table6[[#This Row],[Value]]&lt;=10000000,"on the radar")))</f>
        <v>negotiable</v>
      </c>
    </row>
    <row r="506" spans="11:17" x14ac:dyDescent="0.25">
      <c r="K506" t="s">
        <v>436</v>
      </c>
      <c r="L506">
        <v>27</v>
      </c>
      <c r="M506">
        <v>80</v>
      </c>
      <c r="N506">
        <v>189</v>
      </c>
      <c r="O506">
        <v>83</v>
      </c>
      <c r="P506" s="16">
        <v>21500000</v>
      </c>
      <c r="Q506" t="str">
        <f>IF(Table6[[#This Row],[Value]]&gt;=20000000,"out of budget",IF(Table6[[#This Row],[Value]]&gt;10000000,"negotiable",IF(Table6[[#This Row],[Value]]&lt;=10000000,"on the radar")))</f>
        <v>out of budget</v>
      </c>
    </row>
    <row r="507" spans="11:17" x14ac:dyDescent="0.25">
      <c r="K507" t="s">
        <v>437</v>
      </c>
      <c r="L507">
        <v>20</v>
      </c>
      <c r="M507">
        <v>74</v>
      </c>
      <c r="N507">
        <v>173</v>
      </c>
      <c r="O507">
        <v>67</v>
      </c>
      <c r="P507" s="16">
        <v>9500000</v>
      </c>
      <c r="Q507" t="str">
        <f>IF(Table6[[#This Row],[Value]]&gt;=20000000,"out of budget",IF(Table6[[#This Row],[Value]]&gt;10000000,"negotiable",IF(Table6[[#This Row],[Value]]&lt;=10000000,"on the radar")))</f>
        <v>on the radar</v>
      </c>
    </row>
    <row r="508" spans="11:17" x14ac:dyDescent="0.25">
      <c r="K508" t="s">
        <v>438</v>
      </c>
      <c r="L508">
        <v>20</v>
      </c>
      <c r="M508">
        <v>75</v>
      </c>
      <c r="N508">
        <v>184</v>
      </c>
      <c r="O508">
        <v>83</v>
      </c>
      <c r="P508" s="16">
        <v>8000000</v>
      </c>
      <c r="Q508" t="str">
        <f>IF(Table6[[#This Row],[Value]]&gt;=20000000,"out of budget",IF(Table6[[#This Row],[Value]]&gt;10000000,"negotiable",IF(Table6[[#This Row],[Value]]&lt;=10000000,"on the radar")))</f>
        <v>on the radar</v>
      </c>
    </row>
    <row r="509" spans="11:17" x14ac:dyDescent="0.25">
      <c r="K509" t="s">
        <v>439</v>
      </c>
      <c r="L509">
        <v>20</v>
      </c>
      <c r="M509">
        <v>73</v>
      </c>
      <c r="N509">
        <v>180</v>
      </c>
      <c r="O509">
        <v>74</v>
      </c>
      <c r="P509" s="16">
        <v>6500000</v>
      </c>
      <c r="Q509" t="str">
        <f>IF(Table6[[#This Row],[Value]]&gt;=20000000,"out of budget",IF(Table6[[#This Row],[Value]]&gt;10000000,"negotiable",IF(Table6[[#This Row],[Value]]&lt;=10000000,"on the radar")))</f>
        <v>on the radar</v>
      </c>
    </row>
    <row r="510" spans="11:17" x14ac:dyDescent="0.25">
      <c r="K510" t="s">
        <v>440</v>
      </c>
      <c r="L510">
        <v>22</v>
      </c>
      <c r="M510">
        <v>77</v>
      </c>
      <c r="N510">
        <v>178</v>
      </c>
      <c r="O510">
        <v>72</v>
      </c>
      <c r="P510" s="16">
        <v>23500000</v>
      </c>
      <c r="Q510" t="str">
        <f>IF(Table6[[#This Row],[Value]]&gt;=20000000,"out of budget",IF(Table6[[#This Row],[Value]]&gt;10000000,"negotiable",IF(Table6[[#This Row],[Value]]&lt;=10000000,"on the radar")))</f>
        <v>out of budget</v>
      </c>
    </row>
    <row r="511" spans="11:17" x14ac:dyDescent="0.25">
      <c r="K511" t="s">
        <v>441</v>
      </c>
      <c r="L511">
        <v>20</v>
      </c>
      <c r="M511">
        <v>78</v>
      </c>
      <c r="N511">
        <v>168</v>
      </c>
      <c r="O511">
        <v>61</v>
      </c>
      <c r="P511" s="16">
        <v>21000000</v>
      </c>
      <c r="Q511" t="str">
        <f>IF(Table6[[#This Row],[Value]]&gt;=20000000,"out of budget",IF(Table6[[#This Row],[Value]]&gt;10000000,"negotiable",IF(Table6[[#This Row],[Value]]&lt;=10000000,"on the radar")))</f>
        <v>out of budget</v>
      </c>
    </row>
    <row r="512" spans="11:17" x14ac:dyDescent="0.25">
      <c r="K512" t="s">
        <v>351</v>
      </c>
      <c r="L512">
        <v>20</v>
      </c>
      <c r="M512">
        <v>73</v>
      </c>
      <c r="N512">
        <v>180</v>
      </c>
      <c r="O512">
        <v>73</v>
      </c>
      <c r="P512" s="16">
        <v>6500000</v>
      </c>
      <c r="Q512" t="str">
        <f>IF(Table6[[#This Row],[Value]]&gt;=20000000,"out of budget",IF(Table6[[#This Row],[Value]]&gt;10000000,"negotiable",IF(Table6[[#This Row],[Value]]&lt;=10000000,"on the radar")))</f>
        <v>on the radar</v>
      </c>
    </row>
    <row r="513" spans="11:17" x14ac:dyDescent="0.25">
      <c r="K513" t="s">
        <v>407</v>
      </c>
      <c r="L513">
        <v>22</v>
      </c>
      <c r="M513">
        <v>82</v>
      </c>
      <c r="N513">
        <v>199</v>
      </c>
      <c r="O513">
        <v>88</v>
      </c>
      <c r="P513" s="16">
        <v>33500000</v>
      </c>
      <c r="Q513" t="str">
        <f>IF(Table6[[#This Row],[Value]]&gt;=20000000,"out of budget",IF(Table6[[#This Row],[Value]]&gt;10000000,"negotiable",IF(Table6[[#This Row],[Value]]&lt;=10000000,"on the radar")))</f>
        <v>out of budget</v>
      </c>
    </row>
    <row r="514" spans="11:17" x14ac:dyDescent="0.25">
      <c r="K514" t="s">
        <v>442</v>
      </c>
      <c r="L514">
        <v>21</v>
      </c>
      <c r="M514">
        <v>74</v>
      </c>
      <c r="N514">
        <v>164</v>
      </c>
      <c r="O514">
        <v>61</v>
      </c>
      <c r="P514" s="16">
        <v>9500000</v>
      </c>
      <c r="Q514" t="str">
        <f>IF(Table6[[#This Row],[Value]]&gt;=20000000,"out of budget",IF(Table6[[#This Row],[Value]]&gt;10000000,"negotiable",IF(Table6[[#This Row],[Value]]&lt;=10000000,"on the radar")))</f>
        <v>on the radar</v>
      </c>
    </row>
    <row r="515" spans="11:17" x14ac:dyDescent="0.25">
      <c r="K515" t="s">
        <v>443</v>
      </c>
      <c r="L515">
        <v>18</v>
      </c>
      <c r="M515">
        <v>69</v>
      </c>
      <c r="N515">
        <v>176</v>
      </c>
      <c r="O515">
        <v>73</v>
      </c>
      <c r="P515" s="16">
        <v>3100000</v>
      </c>
      <c r="Q515" t="str">
        <f>IF(Table6[[#This Row],[Value]]&gt;=20000000,"out of budget",IF(Table6[[#This Row],[Value]]&gt;10000000,"negotiable",IF(Table6[[#This Row],[Value]]&lt;=10000000,"on the radar")))</f>
        <v>on the radar</v>
      </c>
    </row>
    <row r="516" spans="11:17" x14ac:dyDescent="0.25">
      <c r="K516" t="s">
        <v>413</v>
      </c>
      <c r="L516">
        <v>19</v>
      </c>
      <c r="M516">
        <v>70</v>
      </c>
      <c r="N516">
        <v>178</v>
      </c>
      <c r="O516">
        <v>68</v>
      </c>
      <c r="P516" s="16">
        <v>3800000</v>
      </c>
      <c r="Q516" t="str">
        <f>IF(Table6[[#This Row],[Value]]&gt;=20000000,"out of budget",IF(Table6[[#This Row],[Value]]&gt;10000000,"negotiable",IF(Table6[[#This Row],[Value]]&lt;=10000000,"on the radar")))</f>
        <v>on the radar</v>
      </c>
    </row>
    <row r="517" spans="11:17" x14ac:dyDescent="0.25">
      <c r="K517" t="s">
        <v>444</v>
      </c>
      <c r="L517">
        <v>16</v>
      </c>
      <c r="M517">
        <v>63</v>
      </c>
      <c r="N517">
        <v>182</v>
      </c>
      <c r="O517">
        <v>72</v>
      </c>
      <c r="P517" s="16">
        <v>1300000</v>
      </c>
      <c r="Q517" t="str">
        <f>IF(Table6[[#This Row],[Value]]&gt;=20000000,"out of budget",IF(Table6[[#This Row],[Value]]&gt;10000000,"negotiable",IF(Table6[[#This Row],[Value]]&lt;=10000000,"on the radar")))</f>
        <v>on the radar</v>
      </c>
    </row>
    <row r="518" spans="11:17" x14ac:dyDescent="0.25">
      <c r="K518" t="s">
        <v>445</v>
      </c>
      <c r="L518">
        <v>16</v>
      </c>
      <c r="M518">
        <v>62</v>
      </c>
      <c r="N518">
        <v>176</v>
      </c>
      <c r="O518">
        <v>70</v>
      </c>
      <c r="P518" s="16">
        <v>1000000</v>
      </c>
      <c r="Q518" t="str">
        <f>IF(Table6[[#This Row],[Value]]&gt;=20000000,"out of budget",IF(Table6[[#This Row],[Value]]&gt;10000000,"negotiable",IF(Table6[[#This Row],[Value]]&lt;=10000000,"on the radar")))</f>
        <v>on the radar</v>
      </c>
    </row>
    <row r="519" spans="11:17" x14ac:dyDescent="0.25">
      <c r="K519" t="s">
        <v>446</v>
      </c>
      <c r="L519">
        <v>20</v>
      </c>
      <c r="M519">
        <v>78</v>
      </c>
      <c r="N519">
        <v>185</v>
      </c>
      <c r="O519">
        <v>79</v>
      </c>
      <c r="P519" s="16">
        <v>22000000</v>
      </c>
      <c r="Q519" t="str">
        <f>IF(Table6[[#This Row],[Value]]&gt;=20000000,"out of budget",IF(Table6[[#This Row],[Value]]&gt;10000000,"negotiable",IF(Table6[[#This Row],[Value]]&lt;=10000000,"on the radar")))</f>
        <v>out of budget</v>
      </c>
    </row>
    <row r="520" spans="11:17" x14ac:dyDescent="0.25">
      <c r="K520" t="s">
        <v>447</v>
      </c>
      <c r="L520">
        <v>19</v>
      </c>
      <c r="M520">
        <v>74</v>
      </c>
      <c r="N520">
        <v>187</v>
      </c>
      <c r="O520">
        <v>70</v>
      </c>
      <c r="P520" s="16">
        <v>4099999.9999999995</v>
      </c>
      <c r="Q520" t="str">
        <f>IF(Table6[[#This Row],[Value]]&gt;=20000000,"out of budget",IF(Table6[[#This Row],[Value]]&gt;10000000,"negotiable",IF(Table6[[#This Row],[Value]]&lt;=10000000,"on the radar")))</f>
        <v>on the radar</v>
      </c>
    </row>
    <row r="521" spans="11:17" x14ac:dyDescent="0.25">
      <c r="K521" t="s">
        <v>448</v>
      </c>
      <c r="L521">
        <v>23</v>
      </c>
      <c r="M521">
        <v>78</v>
      </c>
      <c r="N521">
        <v>188</v>
      </c>
      <c r="O521">
        <v>78</v>
      </c>
      <c r="P521" s="16">
        <v>20500000</v>
      </c>
      <c r="Q521" t="str">
        <f>IF(Table6[[#This Row],[Value]]&gt;=20000000,"out of budget",IF(Table6[[#This Row],[Value]]&gt;10000000,"negotiable",IF(Table6[[#This Row],[Value]]&lt;=10000000,"on the radar")))</f>
        <v>out of budget</v>
      </c>
    </row>
    <row r="522" spans="11:17" x14ac:dyDescent="0.25">
      <c r="K522" t="s">
        <v>449</v>
      </c>
      <c r="L522">
        <v>21</v>
      </c>
      <c r="M522">
        <v>78</v>
      </c>
      <c r="N522">
        <v>199</v>
      </c>
      <c r="O522">
        <v>86</v>
      </c>
      <c r="P522" s="16">
        <v>27500000</v>
      </c>
      <c r="Q522" t="str">
        <f>IF(Table6[[#This Row],[Value]]&gt;=20000000,"out of budget",IF(Table6[[#This Row],[Value]]&gt;10000000,"negotiable",IF(Table6[[#This Row],[Value]]&lt;=10000000,"on the radar")))</f>
        <v>out of budget</v>
      </c>
    </row>
    <row r="523" spans="11:17" x14ac:dyDescent="0.25">
      <c r="K523" t="s">
        <v>450</v>
      </c>
      <c r="L523">
        <v>23</v>
      </c>
      <c r="M523">
        <v>83</v>
      </c>
      <c r="N523">
        <v>193</v>
      </c>
      <c r="O523">
        <v>81</v>
      </c>
      <c r="P523" s="16">
        <v>47000000</v>
      </c>
      <c r="Q523" t="str">
        <f>IF(Table6[[#This Row],[Value]]&gt;=20000000,"out of budget",IF(Table6[[#This Row],[Value]]&gt;10000000,"negotiable",IF(Table6[[#This Row],[Value]]&lt;=10000000,"on the radar")))</f>
        <v>out of budget</v>
      </c>
    </row>
    <row r="524" spans="11:17" x14ac:dyDescent="0.25">
      <c r="K524" t="s">
        <v>451</v>
      </c>
      <c r="L524">
        <v>22</v>
      </c>
      <c r="M524">
        <v>72</v>
      </c>
      <c r="N524">
        <v>180</v>
      </c>
      <c r="O524">
        <v>67</v>
      </c>
      <c r="P524" s="16">
        <v>3800000</v>
      </c>
      <c r="Q524" t="str">
        <f>IF(Table6[[#This Row],[Value]]&gt;=20000000,"out of budget",IF(Table6[[#This Row],[Value]]&gt;10000000,"negotiable",IF(Table6[[#This Row],[Value]]&lt;=10000000,"on the radar")))</f>
        <v>on the radar</v>
      </c>
    </row>
    <row r="525" spans="11:17" x14ac:dyDescent="0.25">
      <c r="K525" t="s">
        <v>452</v>
      </c>
      <c r="L525">
        <v>20</v>
      </c>
      <c r="M525">
        <v>75</v>
      </c>
      <c r="N525">
        <v>178</v>
      </c>
      <c r="O525">
        <v>75</v>
      </c>
      <c r="P525" s="16">
        <v>12500000</v>
      </c>
      <c r="Q525" t="str">
        <f>IF(Table6[[#This Row],[Value]]&gt;=20000000,"out of budget",IF(Table6[[#This Row],[Value]]&gt;10000000,"negotiable",IF(Table6[[#This Row],[Value]]&lt;=10000000,"on the radar")))</f>
        <v>negotiable</v>
      </c>
    </row>
    <row r="526" spans="11:17" x14ac:dyDescent="0.25">
      <c r="K526" t="s">
        <v>453</v>
      </c>
      <c r="L526">
        <v>22</v>
      </c>
      <c r="M526">
        <v>77</v>
      </c>
      <c r="N526">
        <v>182</v>
      </c>
      <c r="O526">
        <v>77</v>
      </c>
      <c r="P526" s="16">
        <v>17000000</v>
      </c>
      <c r="Q526" t="str">
        <f>IF(Table6[[#This Row],[Value]]&gt;=20000000,"out of budget",IF(Table6[[#This Row],[Value]]&gt;10000000,"negotiable",IF(Table6[[#This Row],[Value]]&lt;=10000000,"on the radar")))</f>
        <v>negotiable</v>
      </c>
    </row>
    <row r="527" spans="11:17" x14ac:dyDescent="0.25">
      <c r="K527" t="s">
        <v>454</v>
      </c>
      <c r="L527">
        <v>21</v>
      </c>
      <c r="M527">
        <v>77</v>
      </c>
      <c r="N527">
        <v>179</v>
      </c>
      <c r="O527">
        <v>70</v>
      </c>
      <c r="P527" s="16">
        <v>23500000</v>
      </c>
      <c r="Q527" t="str">
        <f>IF(Table6[[#This Row],[Value]]&gt;=20000000,"out of budget",IF(Table6[[#This Row],[Value]]&gt;10000000,"negotiable",IF(Table6[[#This Row],[Value]]&lt;=10000000,"on the radar")))</f>
        <v>out of budget</v>
      </c>
    </row>
    <row r="528" spans="11:17" x14ac:dyDescent="0.25">
      <c r="K528" t="s">
        <v>455</v>
      </c>
      <c r="L528">
        <v>22</v>
      </c>
      <c r="M528">
        <v>76</v>
      </c>
      <c r="N528">
        <v>192</v>
      </c>
      <c r="O528">
        <v>89</v>
      </c>
      <c r="P528" s="16">
        <v>15500000</v>
      </c>
      <c r="Q528" t="str">
        <f>IF(Table6[[#This Row],[Value]]&gt;=20000000,"out of budget",IF(Table6[[#This Row],[Value]]&gt;10000000,"negotiable",IF(Table6[[#This Row],[Value]]&lt;=10000000,"on the radar")))</f>
        <v>negotiable</v>
      </c>
    </row>
    <row r="529" spans="11:17" x14ac:dyDescent="0.25">
      <c r="K529" t="s">
        <v>456</v>
      </c>
      <c r="L529">
        <v>23</v>
      </c>
      <c r="M529">
        <v>77</v>
      </c>
      <c r="N529">
        <v>176</v>
      </c>
      <c r="O529">
        <v>61</v>
      </c>
      <c r="P529" s="16">
        <v>16500000</v>
      </c>
      <c r="Q529" t="str">
        <f>IF(Table6[[#This Row],[Value]]&gt;=20000000,"out of budget",IF(Table6[[#This Row],[Value]]&gt;10000000,"negotiable",IF(Table6[[#This Row],[Value]]&lt;=10000000,"on the radar")))</f>
        <v>negotiable</v>
      </c>
    </row>
    <row r="530" spans="11:17" x14ac:dyDescent="0.25">
      <c r="K530" t="s">
        <v>457</v>
      </c>
      <c r="L530">
        <v>19</v>
      </c>
      <c r="M530">
        <v>72</v>
      </c>
      <c r="N530">
        <v>191</v>
      </c>
      <c r="O530">
        <v>88</v>
      </c>
      <c r="P530" s="16">
        <v>5000000</v>
      </c>
      <c r="Q530" t="str">
        <f>IF(Table6[[#This Row],[Value]]&gt;=20000000,"out of budget",IF(Table6[[#This Row],[Value]]&gt;10000000,"negotiable",IF(Table6[[#This Row],[Value]]&lt;=10000000,"on the radar")))</f>
        <v>on the radar</v>
      </c>
    </row>
    <row r="531" spans="11:17" x14ac:dyDescent="0.25">
      <c r="K531" t="s">
        <v>458</v>
      </c>
      <c r="L531">
        <v>21</v>
      </c>
      <c r="M531">
        <v>73</v>
      </c>
      <c r="N531">
        <v>178</v>
      </c>
      <c r="O531">
        <v>75</v>
      </c>
      <c r="P531" s="16">
        <v>7000000</v>
      </c>
      <c r="Q531" t="str">
        <f>IF(Table6[[#This Row],[Value]]&gt;=20000000,"out of budget",IF(Table6[[#This Row],[Value]]&gt;10000000,"negotiable",IF(Table6[[#This Row],[Value]]&lt;=10000000,"on the radar")))</f>
        <v>on the radar</v>
      </c>
    </row>
    <row r="532" spans="11:17" x14ac:dyDescent="0.25">
      <c r="K532" t="s">
        <v>459</v>
      </c>
      <c r="L532">
        <v>18</v>
      </c>
      <c r="M532">
        <v>67</v>
      </c>
      <c r="N532">
        <v>190</v>
      </c>
      <c r="O532">
        <v>73</v>
      </c>
      <c r="P532" s="16">
        <v>2400000</v>
      </c>
      <c r="Q532" t="str">
        <f>IF(Table6[[#This Row],[Value]]&gt;=20000000,"out of budget",IF(Table6[[#This Row],[Value]]&gt;10000000,"negotiable",IF(Table6[[#This Row],[Value]]&lt;=10000000,"on the radar")))</f>
        <v>on the radar</v>
      </c>
    </row>
    <row r="533" spans="11:17" x14ac:dyDescent="0.25">
      <c r="K533" t="s">
        <v>460</v>
      </c>
      <c r="L533">
        <v>20</v>
      </c>
      <c r="M533">
        <v>75</v>
      </c>
      <c r="N533">
        <v>176</v>
      </c>
      <c r="O533">
        <v>75</v>
      </c>
      <c r="P533" s="16">
        <v>12500000</v>
      </c>
      <c r="Q533" t="str">
        <f>IF(Table6[[#This Row],[Value]]&gt;=20000000,"out of budget",IF(Table6[[#This Row],[Value]]&gt;10000000,"negotiable",IF(Table6[[#This Row],[Value]]&lt;=10000000,"on the radar")))</f>
        <v>negotiable</v>
      </c>
    </row>
    <row r="534" spans="11:17" x14ac:dyDescent="0.25">
      <c r="K534" t="s">
        <v>461</v>
      </c>
      <c r="L534">
        <v>20</v>
      </c>
      <c r="M534">
        <v>73</v>
      </c>
      <c r="N534">
        <v>178</v>
      </c>
      <c r="O534">
        <v>76</v>
      </c>
      <c r="P534" s="16">
        <v>6500000</v>
      </c>
      <c r="Q534" t="str">
        <f>IF(Table6[[#This Row],[Value]]&gt;=20000000,"out of budget",IF(Table6[[#This Row],[Value]]&gt;10000000,"negotiable",IF(Table6[[#This Row],[Value]]&lt;=10000000,"on the radar")))</f>
        <v>on the radar</v>
      </c>
    </row>
    <row r="535" spans="11:17" x14ac:dyDescent="0.25">
      <c r="K535" t="s">
        <v>462</v>
      </c>
      <c r="L535">
        <v>21</v>
      </c>
      <c r="M535">
        <v>73</v>
      </c>
      <c r="N535">
        <v>190</v>
      </c>
      <c r="O535">
        <v>99</v>
      </c>
      <c r="P535" s="16">
        <v>6000000</v>
      </c>
      <c r="Q535" t="str">
        <f>IF(Table6[[#This Row],[Value]]&gt;=20000000,"out of budget",IF(Table6[[#This Row],[Value]]&gt;10000000,"negotiable",IF(Table6[[#This Row],[Value]]&lt;=10000000,"on the radar")))</f>
        <v>on the radar</v>
      </c>
    </row>
    <row r="536" spans="11:17" x14ac:dyDescent="0.25">
      <c r="K536" t="s">
        <v>463</v>
      </c>
      <c r="L536">
        <v>18</v>
      </c>
      <c r="M536">
        <v>69</v>
      </c>
      <c r="N536">
        <v>192</v>
      </c>
      <c r="O536">
        <v>85</v>
      </c>
      <c r="P536" s="16">
        <v>3100000</v>
      </c>
      <c r="Q536" t="str">
        <f>IF(Table6[[#This Row],[Value]]&gt;=20000000,"out of budget",IF(Table6[[#This Row],[Value]]&gt;10000000,"negotiable",IF(Table6[[#This Row],[Value]]&lt;=10000000,"on the radar")))</f>
        <v>on the radar</v>
      </c>
    </row>
    <row r="537" spans="11:17" x14ac:dyDescent="0.25">
      <c r="K537" t="s">
        <v>464</v>
      </c>
      <c r="L537">
        <v>23</v>
      </c>
      <c r="M537">
        <v>77</v>
      </c>
      <c r="N537">
        <v>168</v>
      </c>
      <c r="O537">
        <v>65</v>
      </c>
      <c r="P537" s="16">
        <v>16500000</v>
      </c>
      <c r="Q537" t="str">
        <f>IF(Table6[[#This Row],[Value]]&gt;=20000000,"out of budget",IF(Table6[[#This Row],[Value]]&gt;10000000,"negotiable",IF(Table6[[#This Row],[Value]]&lt;=10000000,"on the radar")))</f>
        <v>negotiable</v>
      </c>
    </row>
    <row r="538" spans="11:17" x14ac:dyDescent="0.25">
      <c r="K538" t="s">
        <v>465</v>
      </c>
      <c r="L538">
        <v>19</v>
      </c>
      <c r="M538">
        <v>75</v>
      </c>
      <c r="N538">
        <v>170</v>
      </c>
      <c r="O538">
        <v>68</v>
      </c>
      <c r="P538" s="16">
        <v>12000000</v>
      </c>
      <c r="Q538" t="str">
        <f>IF(Table6[[#This Row],[Value]]&gt;=20000000,"out of budget",IF(Table6[[#This Row],[Value]]&gt;10000000,"negotiable",IF(Table6[[#This Row],[Value]]&lt;=10000000,"on the radar")))</f>
        <v>negotiable</v>
      </c>
    </row>
    <row r="539" spans="11:17" x14ac:dyDescent="0.25">
      <c r="K539" t="s">
        <v>466</v>
      </c>
      <c r="L539">
        <v>21</v>
      </c>
      <c r="M539">
        <v>75</v>
      </c>
      <c r="N539">
        <v>187</v>
      </c>
      <c r="O539">
        <v>83</v>
      </c>
      <c r="P539" s="16">
        <v>7000000</v>
      </c>
      <c r="Q539" t="str">
        <f>IF(Table6[[#This Row],[Value]]&gt;=20000000,"out of budget",IF(Table6[[#This Row],[Value]]&gt;10000000,"negotiable",IF(Table6[[#This Row],[Value]]&lt;=10000000,"on the radar")))</f>
        <v>on the radar</v>
      </c>
    </row>
    <row r="540" spans="11:17" x14ac:dyDescent="0.25">
      <c r="K540" t="s">
        <v>467</v>
      </c>
      <c r="L540">
        <v>16</v>
      </c>
      <c r="M540">
        <v>62</v>
      </c>
      <c r="N540">
        <v>193</v>
      </c>
      <c r="O540">
        <v>86</v>
      </c>
      <c r="P540" s="16">
        <v>1200000</v>
      </c>
      <c r="Q540" t="str">
        <f>IF(Table6[[#This Row],[Value]]&gt;=20000000,"out of budget",IF(Table6[[#This Row],[Value]]&gt;10000000,"negotiable",IF(Table6[[#This Row],[Value]]&lt;=10000000,"on the radar")))</f>
        <v>on the radar</v>
      </c>
    </row>
    <row r="541" spans="11:17" x14ac:dyDescent="0.25">
      <c r="K541" t="s">
        <v>468</v>
      </c>
      <c r="L541">
        <v>18</v>
      </c>
      <c r="M541">
        <v>65</v>
      </c>
      <c r="N541">
        <v>175</v>
      </c>
      <c r="O541">
        <v>60</v>
      </c>
      <c r="P541" s="16">
        <v>1700000</v>
      </c>
      <c r="Q541" t="str">
        <f>IF(Table6[[#This Row],[Value]]&gt;=20000000,"out of budget",IF(Table6[[#This Row],[Value]]&gt;10000000,"negotiable",IF(Table6[[#This Row],[Value]]&lt;=10000000,"on the radar")))</f>
        <v>on the radar</v>
      </c>
    </row>
    <row r="542" spans="11:17" x14ac:dyDescent="0.25">
      <c r="K542" t="s">
        <v>469</v>
      </c>
      <c r="L542">
        <v>40</v>
      </c>
      <c r="M542">
        <v>81</v>
      </c>
      <c r="N542">
        <v>188</v>
      </c>
      <c r="O542">
        <v>79</v>
      </c>
      <c r="P542" s="16">
        <v>0</v>
      </c>
      <c r="Q542" t="str">
        <f>IF(Table6[[#This Row],[Value]]&gt;=20000000,"out of budget",IF(Table6[[#This Row],[Value]]&gt;10000000,"negotiable",IF(Table6[[#This Row],[Value]]&lt;=10000000,"on the radar")))</f>
        <v>on the radar</v>
      </c>
    </row>
    <row r="543" spans="11:17" x14ac:dyDescent="0.25">
      <c r="K543" t="s">
        <v>470</v>
      </c>
      <c r="L543">
        <v>32</v>
      </c>
      <c r="M543">
        <v>85</v>
      </c>
      <c r="N543">
        <v>173</v>
      </c>
      <c r="O543">
        <v>71</v>
      </c>
      <c r="P543" s="16">
        <v>37500000</v>
      </c>
      <c r="Q543" t="str">
        <f>IF(Table6[[#This Row],[Value]]&gt;=20000000,"out of budget",IF(Table6[[#This Row],[Value]]&gt;10000000,"negotiable",IF(Table6[[#This Row],[Value]]&lt;=10000000,"on the radar")))</f>
        <v>out of budget</v>
      </c>
    </row>
    <row r="544" spans="11:17" x14ac:dyDescent="0.25">
      <c r="K544" t="s">
        <v>471</v>
      </c>
      <c r="L544">
        <v>32</v>
      </c>
      <c r="M544">
        <v>82</v>
      </c>
      <c r="N544">
        <v>170</v>
      </c>
      <c r="O544">
        <v>68</v>
      </c>
      <c r="P544" s="16">
        <v>24500000</v>
      </c>
      <c r="Q544" t="str">
        <f>IF(Table6[[#This Row],[Value]]&gt;=20000000,"out of budget",IF(Table6[[#This Row],[Value]]&gt;10000000,"negotiable",IF(Table6[[#This Row],[Value]]&lt;=10000000,"on the radar")))</f>
        <v>out of budget</v>
      </c>
    </row>
    <row r="545" spans="11:17" x14ac:dyDescent="0.25">
      <c r="K545" t="s">
        <v>472</v>
      </c>
      <c r="L545">
        <v>30</v>
      </c>
      <c r="M545">
        <v>81</v>
      </c>
      <c r="N545">
        <v>175</v>
      </c>
      <c r="O545">
        <v>70</v>
      </c>
      <c r="P545" s="16">
        <v>25000000</v>
      </c>
      <c r="Q545" t="str">
        <f>IF(Table6[[#This Row],[Value]]&gt;=20000000,"out of budget",IF(Table6[[#This Row],[Value]]&gt;10000000,"negotiable",IF(Table6[[#This Row],[Value]]&lt;=10000000,"on the radar")))</f>
        <v>out of budget</v>
      </c>
    </row>
    <row r="546" spans="11:17" x14ac:dyDescent="0.25">
      <c r="K546" t="s">
        <v>473</v>
      </c>
      <c r="L546">
        <v>30</v>
      </c>
      <c r="M546">
        <v>87</v>
      </c>
      <c r="N546">
        <v>190</v>
      </c>
      <c r="O546">
        <v>86</v>
      </c>
      <c r="P546" s="16">
        <v>55500000</v>
      </c>
      <c r="Q546" t="str">
        <f>IF(Table6[[#This Row],[Value]]&gt;=20000000,"out of budget",IF(Table6[[#This Row],[Value]]&gt;10000000,"negotiable",IF(Table6[[#This Row],[Value]]&lt;=10000000,"on the radar")))</f>
        <v>out of budget</v>
      </c>
    </row>
    <row r="547" spans="11:17" x14ac:dyDescent="0.25">
      <c r="K547" t="s">
        <v>474</v>
      </c>
      <c r="L547">
        <v>30</v>
      </c>
      <c r="M547">
        <v>84</v>
      </c>
      <c r="N547">
        <v>185</v>
      </c>
      <c r="O547">
        <v>77</v>
      </c>
      <c r="P547" s="16">
        <v>35500000</v>
      </c>
      <c r="Q547" t="str">
        <f>IF(Table6[[#This Row],[Value]]&gt;=20000000,"out of budget",IF(Table6[[#This Row],[Value]]&gt;10000000,"negotiable",IF(Table6[[#This Row],[Value]]&lt;=10000000,"on the radar")))</f>
        <v>out of budget</v>
      </c>
    </row>
    <row r="548" spans="11:17" x14ac:dyDescent="0.25">
      <c r="K548" t="s">
        <v>475</v>
      </c>
      <c r="L548">
        <v>27</v>
      </c>
      <c r="M548">
        <v>74</v>
      </c>
      <c r="N548">
        <v>188</v>
      </c>
      <c r="O548">
        <v>80</v>
      </c>
      <c r="P548" s="16">
        <v>4500000</v>
      </c>
      <c r="Q548" t="str">
        <f>IF(Table6[[#This Row],[Value]]&gt;=20000000,"out of budget",IF(Table6[[#This Row],[Value]]&gt;10000000,"negotiable",IF(Table6[[#This Row],[Value]]&lt;=10000000,"on the radar")))</f>
        <v>on the radar</v>
      </c>
    </row>
    <row r="549" spans="11:17" x14ac:dyDescent="0.25">
      <c r="K549" t="s">
        <v>476</v>
      </c>
      <c r="L549">
        <v>27</v>
      </c>
      <c r="M549">
        <v>80</v>
      </c>
      <c r="N549">
        <v>180</v>
      </c>
      <c r="O549">
        <v>76</v>
      </c>
      <c r="P549" s="16">
        <v>22500000</v>
      </c>
      <c r="Q549" t="str">
        <f>IF(Table6[[#This Row],[Value]]&gt;=20000000,"out of budget",IF(Table6[[#This Row],[Value]]&gt;10000000,"negotiable",IF(Table6[[#This Row],[Value]]&lt;=10000000,"on the radar")))</f>
        <v>out of budget</v>
      </c>
    </row>
    <row r="550" spans="11:17" x14ac:dyDescent="0.25">
      <c r="K550" t="s">
        <v>416</v>
      </c>
      <c r="L550">
        <v>27</v>
      </c>
      <c r="M550">
        <v>80</v>
      </c>
      <c r="N550">
        <v>187</v>
      </c>
      <c r="O550">
        <v>76</v>
      </c>
      <c r="P550" s="16">
        <v>23000000</v>
      </c>
      <c r="Q550" t="str">
        <f>IF(Table6[[#This Row],[Value]]&gt;=20000000,"out of budget",IF(Table6[[#This Row],[Value]]&gt;10000000,"negotiable",IF(Table6[[#This Row],[Value]]&lt;=10000000,"on the radar")))</f>
        <v>out of budget</v>
      </c>
    </row>
    <row r="551" spans="11:17" x14ac:dyDescent="0.25">
      <c r="K551" t="s">
        <v>418</v>
      </c>
      <c r="L551">
        <v>26</v>
      </c>
      <c r="M551">
        <v>77</v>
      </c>
      <c r="N551">
        <v>187</v>
      </c>
      <c r="O551">
        <v>88</v>
      </c>
      <c r="P551" s="16">
        <v>12500000</v>
      </c>
      <c r="Q551" t="str">
        <f>IF(Table6[[#This Row],[Value]]&gt;=20000000,"out of budget",IF(Table6[[#This Row],[Value]]&gt;10000000,"negotiable",IF(Table6[[#This Row],[Value]]&lt;=10000000,"on the radar")))</f>
        <v>negotiable</v>
      </c>
    </row>
    <row r="552" spans="11:17" x14ac:dyDescent="0.25">
      <c r="K552" t="s">
        <v>477</v>
      </c>
      <c r="L552">
        <v>25</v>
      </c>
      <c r="M552">
        <v>81</v>
      </c>
      <c r="N552">
        <v>192</v>
      </c>
      <c r="O552">
        <v>80</v>
      </c>
      <c r="P552" s="16">
        <v>34500000</v>
      </c>
      <c r="Q552" t="str">
        <f>IF(Table6[[#This Row],[Value]]&gt;=20000000,"out of budget",IF(Table6[[#This Row],[Value]]&gt;10000000,"negotiable",IF(Table6[[#This Row],[Value]]&lt;=10000000,"on the radar")))</f>
        <v>out of budget</v>
      </c>
    </row>
    <row r="553" spans="11:17" x14ac:dyDescent="0.25">
      <c r="K553" t="s">
        <v>478</v>
      </c>
      <c r="L553">
        <v>26</v>
      </c>
      <c r="M553">
        <v>80</v>
      </c>
      <c r="N553">
        <v>189</v>
      </c>
      <c r="O553">
        <v>86</v>
      </c>
      <c r="P553" s="16">
        <v>18000000</v>
      </c>
      <c r="Q553" t="str">
        <f>IF(Table6[[#This Row],[Value]]&gt;=20000000,"out of budget",IF(Table6[[#This Row],[Value]]&gt;10000000,"negotiable",IF(Table6[[#This Row],[Value]]&lt;=10000000,"on the radar")))</f>
        <v>negotiable</v>
      </c>
    </row>
    <row r="554" spans="11:17" x14ac:dyDescent="0.25">
      <c r="K554" t="s">
        <v>479</v>
      </c>
      <c r="L554">
        <v>23</v>
      </c>
      <c r="M554">
        <v>76</v>
      </c>
      <c r="N554">
        <v>192</v>
      </c>
      <c r="O554">
        <v>75</v>
      </c>
      <c r="P554" s="16">
        <v>9500000</v>
      </c>
      <c r="Q554" t="str">
        <f>IF(Table6[[#This Row],[Value]]&gt;=20000000,"out of budget",IF(Table6[[#This Row],[Value]]&gt;10000000,"negotiable",IF(Table6[[#This Row],[Value]]&lt;=10000000,"on the radar")))</f>
        <v>on the radar</v>
      </c>
    </row>
    <row r="555" spans="11:17" x14ac:dyDescent="0.25">
      <c r="K555" t="s">
        <v>480</v>
      </c>
      <c r="L555">
        <v>24</v>
      </c>
      <c r="M555">
        <v>79</v>
      </c>
      <c r="N555">
        <v>168</v>
      </c>
      <c r="O555">
        <v>65</v>
      </c>
      <c r="P555" s="16">
        <v>29000000</v>
      </c>
      <c r="Q555" t="str">
        <f>IF(Table6[[#This Row],[Value]]&gt;=20000000,"out of budget",IF(Table6[[#This Row],[Value]]&gt;10000000,"negotiable",IF(Table6[[#This Row],[Value]]&lt;=10000000,"on the radar")))</f>
        <v>out of budget</v>
      </c>
    </row>
    <row r="556" spans="11:17" x14ac:dyDescent="0.25">
      <c r="K556" t="s">
        <v>481</v>
      </c>
      <c r="L556">
        <v>23</v>
      </c>
      <c r="M556">
        <v>75</v>
      </c>
      <c r="N556">
        <v>178</v>
      </c>
      <c r="O556">
        <v>70</v>
      </c>
      <c r="P556" s="16">
        <v>8000000</v>
      </c>
      <c r="Q556" t="str">
        <f>IF(Table6[[#This Row],[Value]]&gt;=20000000,"out of budget",IF(Table6[[#This Row],[Value]]&gt;10000000,"negotiable",IF(Table6[[#This Row],[Value]]&lt;=10000000,"on the radar")))</f>
        <v>on the radar</v>
      </c>
    </row>
    <row r="557" spans="11:17" x14ac:dyDescent="0.25">
      <c r="K557" t="s">
        <v>482</v>
      </c>
      <c r="L557">
        <v>24</v>
      </c>
      <c r="M557">
        <v>77</v>
      </c>
      <c r="N557">
        <v>167</v>
      </c>
      <c r="O557">
        <v>66</v>
      </c>
      <c r="P557" s="16">
        <v>14500000</v>
      </c>
      <c r="Q557" t="str">
        <f>IF(Table6[[#This Row],[Value]]&gt;=20000000,"out of budget",IF(Table6[[#This Row],[Value]]&gt;10000000,"negotiable",IF(Table6[[#This Row],[Value]]&lt;=10000000,"on the radar")))</f>
        <v>negotiable</v>
      </c>
    </row>
    <row r="558" spans="11:17" x14ac:dyDescent="0.25">
      <c r="K558" t="s">
        <v>483</v>
      </c>
      <c r="L558">
        <v>25</v>
      </c>
      <c r="M558">
        <v>81</v>
      </c>
      <c r="N558">
        <v>183</v>
      </c>
      <c r="O558">
        <v>65</v>
      </c>
      <c r="P558" s="16">
        <v>29500000</v>
      </c>
      <c r="Q558" t="str">
        <f>IF(Table6[[#This Row],[Value]]&gt;=20000000,"out of budget",IF(Table6[[#This Row],[Value]]&gt;10000000,"negotiable",IF(Table6[[#This Row],[Value]]&lt;=10000000,"on the radar")))</f>
        <v>out of budget</v>
      </c>
    </row>
    <row r="559" spans="11:17" x14ac:dyDescent="0.25">
      <c r="K559" t="s">
        <v>484</v>
      </c>
      <c r="L559">
        <v>24</v>
      </c>
      <c r="M559">
        <v>78</v>
      </c>
      <c r="N559">
        <v>176</v>
      </c>
      <c r="O559">
        <v>73</v>
      </c>
      <c r="P559" s="16">
        <v>21500000</v>
      </c>
      <c r="Q559" t="str">
        <f>IF(Table6[[#This Row],[Value]]&gt;=20000000,"out of budget",IF(Table6[[#This Row],[Value]]&gt;10000000,"negotiable",IF(Table6[[#This Row],[Value]]&lt;=10000000,"on the radar")))</f>
        <v>out of budget</v>
      </c>
    </row>
    <row r="560" spans="11:17" x14ac:dyDescent="0.25">
      <c r="K560" t="s">
        <v>485</v>
      </c>
      <c r="L560">
        <v>23</v>
      </c>
      <c r="M560">
        <v>75</v>
      </c>
      <c r="N560">
        <v>173</v>
      </c>
      <c r="O560">
        <v>70</v>
      </c>
      <c r="P560" s="16">
        <v>9000000</v>
      </c>
      <c r="Q560" t="str">
        <f>IF(Table6[[#This Row],[Value]]&gt;=20000000,"out of budget",IF(Table6[[#This Row],[Value]]&gt;10000000,"negotiable",IF(Table6[[#This Row],[Value]]&lt;=10000000,"on the radar")))</f>
        <v>on the radar</v>
      </c>
    </row>
    <row r="561" spans="11:17" x14ac:dyDescent="0.25">
      <c r="K561" t="s">
        <v>486</v>
      </c>
      <c r="L561">
        <v>23</v>
      </c>
      <c r="M561">
        <v>77</v>
      </c>
      <c r="N561">
        <v>169</v>
      </c>
      <c r="O561">
        <v>67</v>
      </c>
      <c r="P561" s="16">
        <v>15000000</v>
      </c>
      <c r="Q561" t="str">
        <f>IF(Table6[[#This Row],[Value]]&gt;=20000000,"out of budget",IF(Table6[[#This Row],[Value]]&gt;10000000,"negotiable",IF(Table6[[#This Row],[Value]]&lt;=10000000,"on the radar")))</f>
        <v>negotiable</v>
      </c>
    </row>
    <row r="562" spans="11:17" x14ac:dyDescent="0.25">
      <c r="K562" t="s">
        <v>487</v>
      </c>
      <c r="L562">
        <v>23</v>
      </c>
      <c r="M562">
        <v>78</v>
      </c>
      <c r="N562">
        <v>199</v>
      </c>
      <c r="O562">
        <v>90</v>
      </c>
      <c r="P562" s="16">
        <v>24000000</v>
      </c>
      <c r="Q562" t="str">
        <f>IF(Table6[[#This Row],[Value]]&gt;=20000000,"out of budget",IF(Table6[[#This Row],[Value]]&gt;10000000,"negotiable",IF(Table6[[#This Row],[Value]]&lt;=10000000,"on the radar")))</f>
        <v>out of budget</v>
      </c>
    </row>
    <row r="563" spans="11:17" x14ac:dyDescent="0.25">
      <c r="K563" t="s">
        <v>488</v>
      </c>
      <c r="L563">
        <v>26</v>
      </c>
      <c r="M563">
        <v>84</v>
      </c>
      <c r="N563">
        <v>180</v>
      </c>
      <c r="O563">
        <v>73</v>
      </c>
      <c r="P563" s="16">
        <v>46000000</v>
      </c>
      <c r="Q563" t="str">
        <f>IF(Table6[[#This Row],[Value]]&gt;=20000000,"out of budget",IF(Table6[[#This Row],[Value]]&gt;10000000,"negotiable",IF(Table6[[#This Row],[Value]]&lt;=10000000,"on the radar")))</f>
        <v>out of budget</v>
      </c>
    </row>
    <row r="564" spans="11:17" x14ac:dyDescent="0.25">
      <c r="K564" t="s">
        <v>489</v>
      </c>
      <c r="L564">
        <v>26</v>
      </c>
      <c r="M564">
        <v>82</v>
      </c>
      <c r="N564">
        <v>191</v>
      </c>
      <c r="O564">
        <v>80</v>
      </c>
      <c r="P564" s="16">
        <v>33500000</v>
      </c>
      <c r="Q564" t="str">
        <f>IF(Table6[[#This Row],[Value]]&gt;=20000000,"out of budget",IF(Table6[[#This Row],[Value]]&gt;10000000,"negotiable",IF(Table6[[#This Row],[Value]]&lt;=10000000,"on the radar")))</f>
        <v>out of budget</v>
      </c>
    </row>
    <row r="565" spans="11:17" x14ac:dyDescent="0.25">
      <c r="K565" t="s">
        <v>490</v>
      </c>
      <c r="L565">
        <v>23</v>
      </c>
      <c r="M565">
        <v>79</v>
      </c>
      <c r="N565">
        <v>191</v>
      </c>
      <c r="O565">
        <v>85</v>
      </c>
      <c r="P565" s="16">
        <v>24000000</v>
      </c>
      <c r="Q565" t="str">
        <f>IF(Table6[[#This Row],[Value]]&gt;=20000000,"out of budget",IF(Table6[[#This Row],[Value]]&gt;10000000,"negotiable",IF(Table6[[#This Row],[Value]]&lt;=10000000,"on the radar")))</f>
        <v>out of budget</v>
      </c>
    </row>
    <row r="566" spans="11:17" x14ac:dyDescent="0.25">
      <c r="K566" t="s">
        <v>491</v>
      </c>
      <c r="L566">
        <v>26</v>
      </c>
      <c r="M566">
        <v>76</v>
      </c>
      <c r="N566">
        <v>174</v>
      </c>
      <c r="O566">
        <v>66</v>
      </c>
      <c r="P566" s="16">
        <v>0</v>
      </c>
      <c r="Q566" t="str">
        <f>IF(Table6[[#This Row],[Value]]&gt;=20000000,"out of budget",IF(Table6[[#This Row],[Value]]&gt;10000000,"negotiable",IF(Table6[[#This Row],[Value]]&lt;=10000000,"on the radar")))</f>
        <v>on the radar</v>
      </c>
    </row>
    <row r="567" spans="11:17" x14ac:dyDescent="0.25">
      <c r="K567" t="s">
        <v>492</v>
      </c>
      <c r="L567">
        <v>23</v>
      </c>
      <c r="M567">
        <v>77</v>
      </c>
      <c r="N567">
        <v>181</v>
      </c>
      <c r="O567">
        <v>75</v>
      </c>
      <c r="P567" s="16">
        <v>16000000</v>
      </c>
      <c r="Q567" t="str">
        <f>IF(Table6[[#This Row],[Value]]&gt;=20000000,"out of budget",IF(Table6[[#This Row],[Value]]&gt;10000000,"negotiable",IF(Table6[[#This Row],[Value]]&lt;=10000000,"on the radar")))</f>
        <v>negotiable</v>
      </c>
    </row>
    <row r="568" spans="11:17" x14ac:dyDescent="0.25">
      <c r="K568" t="s">
        <v>493</v>
      </c>
      <c r="L568">
        <v>22</v>
      </c>
      <c r="M568">
        <v>75</v>
      </c>
      <c r="N568">
        <v>163</v>
      </c>
      <c r="O568">
        <v>62</v>
      </c>
      <c r="P568" s="16">
        <v>8000000</v>
      </c>
      <c r="Q568" t="str">
        <f>IF(Table6[[#This Row],[Value]]&gt;=20000000,"out of budget",IF(Table6[[#This Row],[Value]]&gt;10000000,"negotiable",IF(Table6[[#This Row],[Value]]&lt;=10000000,"on the radar")))</f>
        <v>on the radar</v>
      </c>
    </row>
    <row r="569" spans="11:17" x14ac:dyDescent="0.25">
      <c r="K569" t="s">
        <v>494</v>
      </c>
      <c r="L569">
        <v>23</v>
      </c>
      <c r="M569">
        <v>75</v>
      </c>
      <c r="N569">
        <v>196</v>
      </c>
      <c r="O569">
        <v>74</v>
      </c>
      <c r="P569" s="16">
        <v>9500000</v>
      </c>
      <c r="Q569" t="str">
        <f>IF(Table6[[#This Row],[Value]]&gt;=20000000,"out of budget",IF(Table6[[#This Row],[Value]]&gt;10000000,"negotiable",IF(Table6[[#This Row],[Value]]&lt;=10000000,"on the radar")))</f>
        <v>on the radar</v>
      </c>
    </row>
    <row r="570" spans="11:17" x14ac:dyDescent="0.25">
      <c r="K570" t="s">
        <v>495</v>
      </c>
      <c r="L570">
        <v>25</v>
      </c>
      <c r="M570">
        <v>77</v>
      </c>
      <c r="N570">
        <v>186</v>
      </c>
      <c r="O570">
        <v>79</v>
      </c>
      <c r="P570" s="16">
        <v>13000000</v>
      </c>
      <c r="Q570" t="str">
        <f>IF(Table6[[#This Row],[Value]]&gt;=20000000,"out of budget",IF(Table6[[#This Row],[Value]]&gt;10000000,"negotiable",IF(Table6[[#This Row],[Value]]&lt;=10000000,"on the radar")))</f>
        <v>negotiable</v>
      </c>
    </row>
    <row r="571" spans="11:17" x14ac:dyDescent="0.25">
      <c r="K571" t="s">
        <v>496</v>
      </c>
      <c r="L571">
        <v>26</v>
      </c>
      <c r="M571">
        <v>78</v>
      </c>
      <c r="N571">
        <v>179</v>
      </c>
      <c r="O571">
        <v>86</v>
      </c>
      <c r="P571" s="16">
        <v>15500000</v>
      </c>
      <c r="Q571" t="str">
        <f>IF(Table6[[#This Row],[Value]]&gt;=20000000,"out of budget",IF(Table6[[#This Row],[Value]]&gt;10000000,"negotiable",IF(Table6[[#This Row],[Value]]&lt;=10000000,"on the radar")))</f>
        <v>negotiable</v>
      </c>
    </row>
    <row r="572" spans="11:17" x14ac:dyDescent="0.25">
      <c r="K572" t="s">
        <v>497</v>
      </c>
      <c r="L572">
        <v>26</v>
      </c>
      <c r="M572">
        <v>77</v>
      </c>
      <c r="N572">
        <v>194</v>
      </c>
      <c r="O572">
        <v>89</v>
      </c>
      <c r="P572" s="16">
        <v>13000000</v>
      </c>
      <c r="Q572" t="str">
        <f>IF(Table6[[#This Row],[Value]]&gt;=20000000,"out of budget",IF(Table6[[#This Row],[Value]]&gt;10000000,"negotiable",IF(Table6[[#This Row],[Value]]&lt;=10000000,"on the radar")))</f>
        <v>negotiable</v>
      </c>
    </row>
    <row r="573" spans="11:17" x14ac:dyDescent="0.25">
      <c r="K573" t="s">
        <v>498</v>
      </c>
      <c r="L573">
        <v>22</v>
      </c>
      <c r="M573">
        <v>78</v>
      </c>
      <c r="N573">
        <v>183</v>
      </c>
      <c r="O573">
        <v>79</v>
      </c>
      <c r="P573" s="16">
        <v>14500000</v>
      </c>
      <c r="Q573" t="str">
        <f>IF(Table6[[#This Row],[Value]]&gt;=20000000,"out of budget",IF(Table6[[#This Row],[Value]]&gt;10000000,"negotiable",IF(Table6[[#This Row],[Value]]&lt;=10000000,"on the radar")))</f>
        <v>negotiable</v>
      </c>
    </row>
    <row r="574" spans="11:17" x14ac:dyDescent="0.25">
      <c r="K574" t="s">
        <v>499</v>
      </c>
      <c r="L574">
        <v>21</v>
      </c>
      <c r="M574">
        <v>72</v>
      </c>
      <c r="N574">
        <v>183</v>
      </c>
      <c r="O574">
        <v>67</v>
      </c>
      <c r="P574" s="16">
        <v>4000000</v>
      </c>
      <c r="Q574" t="str">
        <f>IF(Table6[[#This Row],[Value]]&gt;=20000000,"out of budget",IF(Table6[[#This Row],[Value]]&gt;10000000,"negotiable",IF(Table6[[#This Row],[Value]]&lt;=10000000,"on the radar")))</f>
        <v>on the radar</v>
      </c>
    </row>
    <row r="575" spans="11:17" x14ac:dyDescent="0.25">
      <c r="K575" t="s">
        <v>500</v>
      </c>
      <c r="L575">
        <v>21</v>
      </c>
      <c r="M575">
        <v>72</v>
      </c>
      <c r="N575">
        <v>178</v>
      </c>
      <c r="O575">
        <v>70</v>
      </c>
      <c r="P575" s="16">
        <v>5000000</v>
      </c>
      <c r="Q575" t="str">
        <f>IF(Table6[[#This Row],[Value]]&gt;=20000000,"out of budget",IF(Table6[[#This Row],[Value]]&gt;10000000,"negotiable",IF(Table6[[#This Row],[Value]]&lt;=10000000,"on the radar")))</f>
        <v>on the radar</v>
      </c>
    </row>
    <row r="576" spans="11:17" x14ac:dyDescent="0.25">
      <c r="K576" t="s">
        <v>501</v>
      </c>
      <c r="L576">
        <v>24</v>
      </c>
      <c r="M576">
        <v>79</v>
      </c>
      <c r="N576">
        <v>183</v>
      </c>
      <c r="O576">
        <v>76</v>
      </c>
      <c r="P576" s="16">
        <v>26500000</v>
      </c>
      <c r="Q576" t="str">
        <f>IF(Table6[[#This Row],[Value]]&gt;=20000000,"out of budget",IF(Table6[[#This Row],[Value]]&gt;10000000,"negotiable",IF(Table6[[#This Row],[Value]]&lt;=10000000,"on the radar")))</f>
        <v>out of budget</v>
      </c>
    </row>
    <row r="577" spans="11:17" x14ac:dyDescent="0.25">
      <c r="K577" t="s">
        <v>502</v>
      </c>
      <c r="L577">
        <v>21</v>
      </c>
      <c r="M577">
        <v>76</v>
      </c>
      <c r="N577">
        <v>188</v>
      </c>
      <c r="O577">
        <v>85</v>
      </c>
      <c r="P577" s="16">
        <v>11000000</v>
      </c>
      <c r="Q577" t="str">
        <f>IF(Table6[[#This Row],[Value]]&gt;=20000000,"out of budget",IF(Table6[[#This Row],[Value]]&gt;10000000,"negotiable",IF(Table6[[#This Row],[Value]]&lt;=10000000,"on the radar")))</f>
        <v>negotiable</v>
      </c>
    </row>
    <row r="578" spans="11:17" x14ac:dyDescent="0.25">
      <c r="K578" t="s">
        <v>503</v>
      </c>
      <c r="L578">
        <v>21</v>
      </c>
      <c r="M578">
        <v>74</v>
      </c>
      <c r="N578">
        <v>189</v>
      </c>
      <c r="O578">
        <v>71</v>
      </c>
      <c r="P578" s="16">
        <v>8000000</v>
      </c>
      <c r="Q578" t="str">
        <f>IF(Table6[[#This Row],[Value]]&gt;=20000000,"out of budget",IF(Table6[[#This Row],[Value]]&gt;10000000,"negotiable",IF(Table6[[#This Row],[Value]]&lt;=10000000,"on the radar")))</f>
        <v>on the radar</v>
      </c>
    </row>
    <row r="579" spans="11:17" x14ac:dyDescent="0.25">
      <c r="K579" t="s">
        <v>504</v>
      </c>
      <c r="L579">
        <v>21</v>
      </c>
      <c r="M579">
        <v>74</v>
      </c>
      <c r="N579">
        <v>191</v>
      </c>
      <c r="O579">
        <v>75</v>
      </c>
      <c r="P579" s="16">
        <v>9500000</v>
      </c>
      <c r="Q579" t="str">
        <f>IF(Table6[[#This Row],[Value]]&gt;=20000000,"out of budget",IF(Table6[[#This Row],[Value]]&gt;10000000,"negotiable",IF(Table6[[#This Row],[Value]]&lt;=10000000,"on the radar")))</f>
        <v>on the radar</v>
      </c>
    </row>
    <row r="580" spans="11:17" x14ac:dyDescent="0.25">
      <c r="K580" t="s">
        <v>505</v>
      </c>
      <c r="L580">
        <v>22</v>
      </c>
      <c r="M580">
        <v>74</v>
      </c>
      <c r="N580">
        <v>178</v>
      </c>
      <c r="O580">
        <v>78</v>
      </c>
      <c r="P580" s="16">
        <v>8500000</v>
      </c>
      <c r="Q580" t="str">
        <f>IF(Table6[[#This Row],[Value]]&gt;=20000000,"out of budget",IF(Table6[[#This Row],[Value]]&gt;10000000,"negotiable",IF(Table6[[#This Row],[Value]]&lt;=10000000,"on the radar")))</f>
        <v>on the radar</v>
      </c>
    </row>
    <row r="581" spans="11:17" x14ac:dyDescent="0.25">
      <c r="K581" t="s">
        <v>506</v>
      </c>
      <c r="L581">
        <v>20</v>
      </c>
      <c r="M581">
        <v>74</v>
      </c>
      <c r="N581">
        <v>170</v>
      </c>
      <c r="O581">
        <v>62</v>
      </c>
      <c r="P581" s="16">
        <v>9500000</v>
      </c>
      <c r="Q581" t="str">
        <f>IF(Table6[[#This Row],[Value]]&gt;=20000000,"out of budget",IF(Table6[[#This Row],[Value]]&gt;10000000,"negotiable",IF(Table6[[#This Row],[Value]]&lt;=10000000,"on the radar")))</f>
        <v>on the radar</v>
      </c>
    </row>
    <row r="582" spans="11:17" x14ac:dyDescent="0.25">
      <c r="K582" t="s">
        <v>507</v>
      </c>
      <c r="L582">
        <v>19</v>
      </c>
      <c r="M582">
        <v>73</v>
      </c>
      <c r="N582">
        <v>185</v>
      </c>
      <c r="O582">
        <v>81</v>
      </c>
      <c r="P582" s="16">
        <v>6000000</v>
      </c>
      <c r="Q582" t="str">
        <f>IF(Table6[[#This Row],[Value]]&gt;=20000000,"out of budget",IF(Table6[[#This Row],[Value]]&gt;10000000,"negotiable",IF(Table6[[#This Row],[Value]]&lt;=10000000,"on the radar")))</f>
        <v>on the radar</v>
      </c>
    </row>
    <row r="583" spans="11:17" x14ac:dyDescent="0.25">
      <c r="K583" t="s">
        <v>508</v>
      </c>
      <c r="L583">
        <v>20</v>
      </c>
      <c r="M583">
        <v>68</v>
      </c>
      <c r="N583">
        <v>180</v>
      </c>
      <c r="O583">
        <v>76</v>
      </c>
      <c r="P583" s="16">
        <v>2700000</v>
      </c>
      <c r="Q583" t="str">
        <f>IF(Table6[[#This Row],[Value]]&gt;=20000000,"out of budget",IF(Table6[[#This Row],[Value]]&gt;10000000,"negotiable",IF(Table6[[#This Row],[Value]]&lt;=10000000,"on the radar")))</f>
        <v>on the radar</v>
      </c>
    </row>
    <row r="584" spans="11:17" x14ac:dyDescent="0.25">
      <c r="K584" t="s">
        <v>509</v>
      </c>
      <c r="L584">
        <v>20</v>
      </c>
      <c r="M584">
        <v>74</v>
      </c>
      <c r="N584">
        <v>185</v>
      </c>
      <c r="O584">
        <v>77</v>
      </c>
      <c r="P584" s="16">
        <v>9500000</v>
      </c>
      <c r="Q584" t="str">
        <f>IF(Table6[[#This Row],[Value]]&gt;=20000000,"out of budget",IF(Table6[[#This Row],[Value]]&gt;10000000,"negotiable",IF(Table6[[#This Row],[Value]]&lt;=10000000,"on the radar")))</f>
        <v>on the radar</v>
      </c>
    </row>
    <row r="585" spans="11:17" x14ac:dyDescent="0.25">
      <c r="K585" t="s">
        <v>510</v>
      </c>
      <c r="L585">
        <v>20</v>
      </c>
      <c r="M585">
        <v>72</v>
      </c>
      <c r="N585">
        <v>206</v>
      </c>
      <c r="O585">
        <v>98</v>
      </c>
      <c r="P585" s="16">
        <v>4800000</v>
      </c>
      <c r="Q585" t="str">
        <f>IF(Table6[[#This Row],[Value]]&gt;=20000000,"out of budget",IF(Table6[[#This Row],[Value]]&gt;10000000,"negotiable",IF(Table6[[#This Row],[Value]]&lt;=10000000,"on the radar")))</f>
        <v>on the radar</v>
      </c>
    </row>
    <row r="586" spans="11:17" x14ac:dyDescent="0.25">
      <c r="K586" t="s">
        <v>460</v>
      </c>
      <c r="L586">
        <v>20</v>
      </c>
      <c r="M586">
        <v>75</v>
      </c>
      <c r="N586">
        <v>176</v>
      </c>
      <c r="O586">
        <v>75</v>
      </c>
      <c r="P586" s="16">
        <v>12500000</v>
      </c>
      <c r="Q586" t="str">
        <f>IF(Table6[[#This Row],[Value]]&gt;=20000000,"out of budget",IF(Table6[[#This Row],[Value]]&gt;10000000,"negotiable",IF(Table6[[#This Row],[Value]]&lt;=10000000,"on the radar")))</f>
        <v>negotiable</v>
      </c>
    </row>
    <row r="587" spans="11:17" x14ac:dyDescent="0.25">
      <c r="K587" t="s">
        <v>511</v>
      </c>
      <c r="L587">
        <v>20</v>
      </c>
      <c r="M587">
        <v>75</v>
      </c>
      <c r="N587">
        <v>177</v>
      </c>
      <c r="O587">
        <v>68</v>
      </c>
      <c r="P587" s="16">
        <v>12500000</v>
      </c>
      <c r="Q587" t="str">
        <f>IF(Table6[[#This Row],[Value]]&gt;=20000000,"out of budget",IF(Table6[[#This Row],[Value]]&gt;10000000,"negotiable",IF(Table6[[#This Row],[Value]]&lt;=10000000,"on the radar")))</f>
        <v>negotiable</v>
      </c>
    </row>
    <row r="588" spans="11:17" x14ac:dyDescent="0.25">
      <c r="K588" t="s">
        <v>512</v>
      </c>
      <c r="L588">
        <v>21</v>
      </c>
      <c r="M588">
        <v>75</v>
      </c>
      <c r="N588">
        <v>178</v>
      </c>
      <c r="O588">
        <v>70</v>
      </c>
      <c r="P588" s="16">
        <v>12500000</v>
      </c>
      <c r="Q588" t="str">
        <f>IF(Table6[[#This Row],[Value]]&gt;=20000000,"out of budget",IF(Table6[[#This Row],[Value]]&gt;10000000,"negotiable",IF(Table6[[#This Row],[Value]]&lt;=10000000,"on the radar")))</f>
        <v>negotiable</v>
      </c>
    </row>
    <row r="589" spans="11:17" x14ac:dyDescent="0.25">
      <c r="K589" t="s">
        <v>513</v>
      </c>
      <c r="L589">
        <v>18</v>
      </c>
      <c r="M589">
        <v>62</v>
      </c>
      <c r="N589">
        <v>176</v>
      </c>
      <c r="O589">
        <v>70</v>
      </c>
      <c r="P589" s="16">
        <v>1100000</v>
      </c>
      <c r="Q589" t="str">
        <f>IF(Table6[[#This Row],[Value]]&gt;=20000000,"out of budget",IF(Table6[[#This Row],[Value]]&gt;10000000,"negotiable",IF(Table6[[#This Row],[Value]]&lt;=10000000,"on the radar")))</f>
        <v>on the radar</v>
      </c>
    </row>
    <row r="590" spans="11:17" x14ac:dyDescent="0.25">
      <c r="K590" t="s">
        <v>514</v>
      </c>
      <c r="L590">
        <v>21</v>
      </c>
      <c r="M590">
        <v>75</v>
      </c>
      <c r="N590">
        <v>183</v>
      </c>
      <c r="O590">
        <v>63</v>
      </c>
      <c r="P590" s="16">
        <v>12500000</v>
      </c>
      <c r="Q590" t="str">
        <f>IF(Table6[[#This Row],[Value]]&gt;=20000000,"out of budget",IF(Table6[[#This Row],[Value]]&gt;10000000,"negotiable",IF(Table6[[#This Row],[Value]]&lt;=10000000,"on the radar")))</f>
        <v>negotiable</v>
      </c>
    </row>
    <row r="591" spans="11:17" x14ac:dyDescent="0.25">
      <c r="K591" t="s">
        <v>515</v>
      </c>
      <c r="L591">
        <v>19</v>
      </c>
      <c r="M591">
        <v>69</v>
      </c>
      <c r="N591">
        <v>184</v>
      </c>
      <c r="O591">
        <v>67</v>
      </c>
      <c r="P591" s="16">
        <v>3600000</v>
      </c>
      <c r="Q591" t="str">
        <f>IF(Table6[[#This Row],[Value]]&gt;=20000000,"out of budget",IF(Table6[[#This Row],[Value]]&gt;10000000,"negotiable",IF(Table6[[#This Row],[Value]]&lt;=10000000,"on the radar")))</f>
        <v>on the radar</v>
      </c>
    </row>
    <row r="592" spans="11:17" x14ac:dyDescent="0.25">
      <c r="K592" t="s">
        <v>516</v>
      </c>
      <c r="L592">
        <v>19</v>
      </c>
      <c r="M592">
        <v>69</v>
      </c>
      <c r="N592">
        <v>187</v>
      </c>
      <c r="O592">
        <v>78</v>
      </c>
      <c r="P592" s="16">
        <v>3600000</v>
      </c>
      <c r="Q592" t="str">
        <f>IF(Table6[[#This Row],[Value]]&gt;=20000000,"out of budget",IF(Table6[[#This Row],[Value]]&gt;10000000,"negotiable",IF(Table6[[#This Row],[Value]]&lt;=10000000,"on the radar")))</f>
        <v>on the radar</v>
      </c>
    </row>
    <row r="593" spans="11:17" x14ac:dyDescent="0.25">
      <c r="K593" t="s">
        <v>517</v>
      </c>
      <c r="L593">
        <v>20</v>
      </c>
      <c r="M593">
        <v>67</v>
      </c>
      <c r="N593">
        <v>178</v>
      </c>
      <c r="O593">
        <v>70</v>
      </c>
      <c r="P593" s="16">
        <v>2400000</v>
      </c>
      <c r="Q593" t="str">
        <f>IF(Table6[[#This Row],[Value]]&gt;=20000000,"out of budget",IF(Table6[[#This Row],[Value]]&gt;10000000,"negotiable",IF(Table6[[#This Row],[Value]]&lt;=10000000,"on the radar")))</f>
        <v>on the radar</v>
      </c>
    </row>
    <row r="594" spans="11:17" x14ac:dyDescent="0.25">
      <c r="K594" t="s">
        <v>518</v>
      </c>
      <c r="L594">
        <v>18</v>
      </c>
      <c r="M594">
        <v>66</v>
      </c>
      <c r="N594">
        <v>185</v>
      </c>
      <c r="O594">
        <v>85</v>
      </c>
      <c r="P594" s="16">
        <v>2200000</v>
      </c>
      <c r="Q594" t="str">
        <f>IF(Table6[[#This Row],[Value]]&gt;=20000000,"out of budget",IF(Table6[[#This Row],[Value]]&gt;10000000,"negotiable",IF(Table6[[#This Row],[Value]]&lt;=10000000,"on the radar")))</f>
        <v>on the radar</v>
      </c>
    </row>
    <row r="595" spans="11:17" x14ac:dyDescent="0.25">
      <c r="K595" t="s">
        <v>519</v>
      </c>
      <c r="L595">
        <v>21</v>
      </c>
      <c r="M595">
        <v>77</v>
      </c>
      <c r="N595">
        <v>183</v>
      </c>
      <c r="O595">
        <v>72</v>
      </c>
      <c r="P595" s="16">
        <v>16000000</v>
      </c>
      <c r="Q595" t="str">
        <f>IF(Table6[[#This Row],[Value]]&gt;=20000000,"out of budget",IF(Table6[[#This Row],[Value]]&gt;10000000,"negotiable",IF(Table6[[#This Row],[Value]]&lt;=10000000,"on the radar")))</f>
        <v>negotiable</v>
      </c>
    </row>
    <row r="596" spans="11:17" x14ac:dyDescent="0.25">
      <c r="K596" t="s">
        <v>520</v>
      </c>
      <c r="L596">
        <v>20</v>
      </c>
      <c r="M596">
        <v>70</v>
      </c>
      <c r="N596">
        <v>180</v>
      </c>
      <c r="O596">
        <v>78</v>
      </c>
      <c r="P596" s="16">
        <v>3300000</v>
      </c>
      <c r="Q596" t="str">
        <f>IF(Table6[[#This Row],[Value]]&gt;=20000000,"out of budget",IF(Table6[[#This Row],[Value]]&gt;10000000,"negotiable",IF(Table6[[#This Row],[Value]]&lt;=10000000,"on the radar")))</f>
        <v>on the radar</v>
      </c>
    </row>
    <row r="597" spans="11:17" x14ac:dyDescent="0.25">
      <c r="K597" t="s">
        <v>521</v>
      </c>
      <c r="L597">
        <v>20</v>
      </c>
      <c r="M597">
        <v>72</v>
      </c>
      <c r="N597">
        <v>181</v>
      </c>
      <c r="O597">
        <v>68</v>
      </c>
      <c r="P597" s="16">
        <v>4900000</v>
      </c>
      <c r="Q597" t="str">
        <f>IF(Table6[[#This Row],[Value]]&gt;=20000000,"out of budget",IF(Table6[[#This Row],[Value]]&gt;10000000,"negotiable",IF(Table6[[#This Row],[Value]]&lt;=10000000,"on the radar")))</f>
        <v>on the radar</v>
      </c>
    </row>
    <row r="598" spans="11:17" x14ac:dyDescent="0.25">
      <c r="K598" t="s">
        <v>522</v>
      </c>
      <c r="L598">
        <v>18</v>
      </c>
      <c r="M598">
        <v>70</v>
      </c>
      <c r="N598">
        <v>188</v>
      </c>
      <c r="O598">
        <v>79</v>
      </c>
      <c r="P598" s="16">
        <v>3500000</v>
      </c>
      <c r="Q598" t="str">
        <f>IF(Table6[[#This Row],[Value]]&gt;=20000000,"out of budget",IF(Table6[[#This Row],[Value]]&gt;10000000,"negotiable",IF(Table6[[#This Row],[Value]]&lt;=10000000,"on the radar")))</f>
        <v>on the radar</v>
      </c>
    </row>
    <row r="599" spans="11:17" x14ac:dyDescent="0.25">
      <c r="K599" t="s">
        <v>523</v>
      </c>
      <c r="L599">
        <v>19</v>
      </c>
      <c r="M599">
        <v>71</v>
      </c>
      <c r="N599">
        <v>179</v>
      </c>
      <c r="O599">
        <v>75</v>
      </c>
      <c r="P599" s="16">
        <v>3600000</v>
      </c>
      <c r="Q599" t="str">
        <f>IF(Table6[[#This Row],[Value]]&gt;=20000000,"out of budget",IF(Table6[[#This Row],[Value]]&gt;10000000,"negotiable",IF(Table6[[#This Row],[Value]]&lt;=10000000,"on the radar")))</f>
        <v>on the radar</v>
      </c>
    </row>
    <row r="600" spans="11:17" x14ac:dyDescent="0.25">
      <c r="K600" t="s">
        <v>524</v>
      </c>
      <c r="L600">
        <v>17</v>
      </c>
      <c r="M600">
        <v>68</v>
      </c>
      <c r="N600">
        <v>178</v>
      </c>
      <c r="O600">
        <v>68</v>
      </c>
      <c r="P600" s="16">
        <v>2100000</v>
      </c>
      <c r="Q600" t="str">
        <f>IF(Table6[[#This Row],[Value]]&gt;=20000000,"out of budget",IF(Table6[[#This Row],[Value]]&gt;10000000,"negotiable",IF(Table6[[#This Row],[Value]]&lt;=10000000,"on the radar")))</f>
        <v>on the radar</v>
      </c>
    </row>
    <row r="601" spans="11:17" x14ac:dyDescent="0.25">
      <c r="K601" t="s">
        <v>525</v>
      </c>
      <c r="L601">
        <v>18</v>
      </c>
      <c r="M601">
        <v>67</v>
      </c>
      <c r="N601">
        <v>167</v>
      </c>
      <c r="O601">
        <v>59</v>
      </c>
      <c r="P601" s="16">
        <v>2200000</v>
      </c>
      <c r="Q601" t="str">
        <f>IF(Table6[[#This Row],[Value]]&gt;=20000000,"out of budget",IF(Table6[[#This Row],[Value]]&gt;10000000,"negotiable",IF(Table6[[#This Row],[Value]]&lt;=10000000,"on the radar")))</f>
        <v>on the radar</v>
      </c>
    </row>
    <row r="602" spans="11:17" x14ac:dyDescent="0.25">
      <c r="K602" t="s">
        <v>526</v>
      </c>
      <c r="L602">
        <v>40</v>
      </c>
      <c r="M602">
        <v>80</v>
      </c>
      <c r="N602">
        <v>195</v>
      </c>
      <c r="O602">
        <v>102</v>
      </c>
      <c r="P602" s="16">
        <v>0</v>
      </c>
      <c r="Q602" t="str">
        <f>IF(Table6[[#This Row],[Value]]&gt;=20000000,"out of budget",IF(Table6[[#This Row],[Value]]&gt;10000000,"negotiable",IF(Table6[[#This Row],[Value]]&lt;=10000000,"on the radar")))</f>
        <v>on the radar</v>
      </c>
    </row>
    <row r="603" spans="11:17" x14ac:dyDescent="0.25">
      <c r="K603" t="s">
        <v>527</v>
      </c>
      <c r="L603">
        <v>34</v>
      </c>
      <c r="M603">
        <v>84</v>
      </c>
      <c r="N603">
        <v>191</v>
      </c>
      <c r="O603">
        <v>94</v>
      </c>
      <c r="P603" s="16">
        <v>13500000</v>
      </c>
      <c r="Q603" t="str">
        <f>IF(Table6[[#This Row],[Value]]&gt;=20000000,"out of budget",IF(Table6[[#This Row],[Value]]&gt;10000000,"negotiable",IF(Table6[[#This Row],[Value]]&lt;=10000000,"on the radar")))</f>
        <v>negotiable</v>
      </c>
    </row>
    <row r="604" spans="11:17" x14ac:dyDescent="0.25">
      <c r="K604" t="s">
        <v>528</v>
      </c>
      <c r="L604">
        <v>34</v>
      </c>
      <c r="M604">
        <v>82</v>
      </c>
      <c r="N604">
        <v>170</v>
      </c>
      <c r="O604">
        <v>68</v>
      </c>
      <c r="P604" s="16">
        <v>11000000</v>
      </c>
      <c r="Q604" t="str">
        <f>IF(Table6[[#This Row],[Value]]&gt;=20000000,"out of budget",IF(Table6[[#This Row],[Value]]&gt;10000000,"negotiable",IF(Table6[[#This Row],[Value]]&lt;=10000000,"on the radar")))</f>
        <v>negotiable</v>
      </c>
    </row>
    <row r="605" spans="11:17" x14ac:dyDescent="0.25">
      <c r="K605" t="s">
        <v>529</v>
      </c>
      <c r="L605">
        <v>35</v>
      </c>
      <c r="M605">
        <v>84</v>
      </c>
      <c r="N605">
        <v>176</v>
      </c>
      <c r="O605">
        <v>67</v>
      </c>
      <c r="P605" s="16">
        <v>18000000</v>
      </c>
      <c r="Q605" t="str">
        <f>IF(Table6[[#This Row],[Value]]&gt;=20000000,"out of budget",IF(Table6[[#This Row],[Value]]&gt;10000000,"negotiable",IF(Table6[[#This Row],[Value]]&lt;=10000000,"on the radar")))</f>
        <v>negotiable</v>
      </c>
    </row>
    <row r="606" spans="11:17" x14ac:dyDescent="0.25">
      <c r="K606" t="s">
        <v>530</v>
      </c>
      <c r="L606">
        <v>30</v>
      </c>
      <c r="M606">
        <v>84</v>
      </c>
      <c r="N606">
        <v>190</v>
      </c>
      <c r="O606">
        <v>84</v>
      </c>
      <c r="P606" s="16">
        <v>41500000</v>
      </c>
      <c r="Q606" t="str">
        <f>IF(Table6[[#This Row],[Value]]&gt;=20000000,"out of budget",IF(Table6[[#This Row],[Value]]&gt;10000000,"negotiable",IF(Table6[[#This Row],[Value]]&lt;=10000000,"on the radar")))</f>
        <v>out of budget</v>
      </c>
    </row>
    <row r="607" spans="11:17" x14ac:dyDescent="0.25">
      <c r="K607" t="s">
        <v>531</v>
      </c>
      <c r="L607">
        <v>32</v>
      </c>
      <c r="M607">
        <v>69</v>
      </c>
      <c r="N607">
        <v>192</v>
      </c>
      <c r="O607">
        <v>80</v>
      </c>
      <c r="P607" s="16">
        <v>700000</v>
      </c>
      <c r="Q607" t="str">
        <f>IF(Table6[[#This Row],[Value]]&gt;=20000000,"out of budget",IF(Table6[[#This Row],[Value]]&gt;10000000,"negotiable",IF(Table6[[#This Row],[Value]]&lt;=10000000,"on the radar")))</f>
        <v>on the radar</v>
      </c>
    </row>
    <row r="608" spans="11:17" x14ac:dyDescent="0.25">
      <c r="K608" t="s">
        <v>532</v>
      </c>
      <c r="L608">
        <v>28</v>
      </c>
      <c r="M608">
        <v>82</v>
      </c>
      <c r="N608">
        <v>172</v>
      </c>
      <c r="O608">
        <v>69</v>
      </c>
      <c r="P608" s="16">
        <v>30500000</v>
      </c>
      <c r="Q608" t="str">
        <f>IF(Table6[[#This Row],[Value]]&gt;=20000000,"out of budget",IF(Table6[[#This Row],[Value]]&gt;10000000,"negotiable",IF(Table6[[#This Row],[Value]]&lt;=10000000,"on the radar")))</f>
        <v>out of budget</v>
      </c>
    </row>
    <row r="609" spans="11:17" x14ac:dyDescent="0.25">
      <c r="K609" t="s">
        <v>533</v>
      </c>
      <c r="L609">
        <v>31</v>
      </c>
      <c r="M609">
        <v>83</v>
      </c>
      <c r="N609">
        <v>173</v>
      </c>
      <c r="O609">
        <v>73</v>
      </c>
      <c r="P609" s="16">
        <v>26500000</v>
      </c>
      <c r="Q609" t="str">
        <f>IF(Table6[[#This Row],[Value]]&gt;=20000000,"out of budget",IF(Table6[[#This Row],[Value]]&gt;10000000,"negotiable",IF(Table6[[#This Row],[Value]]&lt;=10000000,"on the radar")))</f>
        <v>out of budget</v>
      </c>
    </row>
    <row r="610" spans="11:17" x14ac:dyDescent="0.25">
      <c r="K610" t="s">
        <v>534</v>
      </c>
      <c r="L610">
        <v>31</v>
      </c>
      <c r="M610">
        <v>83</v>
      </c>
      <c r="N610">
        <v>178</v>
      </c>
      <c r="O610">
        <v>68</v>
      </c>
      <c r="P610" s="16">
        <v>25500000</v>
      </c>
      <c r="Q610" t="str">
        <f>IF(Table6[[#This Row],[Value]]&gt;=20000000,"out of budget",IF(Table6[[#This Row],[Value]]&gt;10000000,"negotiable",IF(Table6[[#This Row],[Value]]&lt;=10000000,"on the radar")))</f>
        <v>out of budget</v>
      </c>
    </row>
    <row r="611" spans="11:17" x14ac:dyDescent="0.25">
      <c r="K611" t="s">
        <v>535</v>
      </c>
      <c r="L611">
        <v>27</v>
      </c>
      <c r="M611">
        <v>82</v>
      </c>
      <c r="N611">
        <v>181</v>
      </c>
      <c r="O611">
        <v>75</v>
      </c>
      <c r="P611" s="16">
        <v>29500000</v>
      </c>
      <c r="Q611" t="str">
        <f>IF(Table6[[#This Row],[Value]]&gt;=20000000,"out of budget",IF(Table6[[#This Row],[Value]]&gt;10000000,"negotiable",IF(Table6[[#This Row],[Value]]&lt;=10000000,"on the radar")))</f>
        <v>out of budget</v>
      </c>
    </row>
    <row r="612" spans="11:17" x14ac:dyDescent="0.25">
      <c r="K612" t="s">
        <v>536</v>
      </c>
      <c r="L612">
        <v>36</v>
      </c>
      <c r="M612">
        <v>76</v>
      </c>
      <c r="N612">
        <v>179</v>
      </c>
      <c r="O612">
        <v>74</v>
      </c>
      <c r="P612" s="16">
        <v>2600000</v>
      </c>
      <c r="Q612" t="str">
        <f>IF(Table6[[#This Row],[Value]]&gt;=20000000,"out of budget",IF(Table6[[#This Row],[Value]]&gt;10000000,"negotiable",IF(Table6[[#This Row],[Value]]&lt;=10000000,"on the radar")))</f>
        <v>on the radar</v>
      </c>
    </row>
    <row r="613" spans="11:17" x14ac:dyDescent="0.25">
      <c r="K613" t="s">
        <v>537</v>
      </c>
      <c r="L613">
        <v>29</v>
      </c>
      <c r="M613">
        <v>82</v>
      </c>
      <c r="N613">
        <v>180</v>
      </c>
      <c r="O613">
        <v>75</v>
      </c>
      <c r="P613" s="16">
        <v>29500000</v>
      </c>
      <c r="Q613" t="str">
        <f>IF(Table6[[#This Row],[Value]]&gt;=20000000,"out of budget",IF(Table6[[#This Row],[Value]]&gt;10000000,"negotiable",IF(Table6[[#This Row],[Value]]&lt;=10000000,"on the radar")))</f>
        <v>out of budget</v>
      </c>
    </row>
    <row r="614" spans="11:17" x14ac:dyDescent="0.25">
      <c r="K614" t="s">
        <v>538</v>
      </c>
      <c r="L614">
        <v>28</v>
      </c>
      <c r="M614">
        <v>71</v>
      </c>
      <c r="N614">
        <v>179</v>
      </c>
      <c r="O614">
        <v>68</v>
      </c>
      <c r="P614" s="16">
        <v>1900000</v>
      </c>
      <c r="Q614" t="str">
        <f>IF(Table6[[#This Row],[Value]]&gt;=20000000,"out of budget",IF(Table6[[#This Row],[Value]]&gt;10000000,"negotiable",IF(Table6[[#This Row],[Value]]&lt;=10000000,"on the radar")))</f>
        <v>on the radar</v>
      </c>
    </row>
    <row r="615" spans="11:17" x14ac:dyDescent="0.25">
      <c r="K615" t="s">
        <v>539</v>
      </c>
      <c r="L615">
        <v>28</v>
      </c>
      <c r="M615">
        <v>82</v>
      </c>
      <c r="N615">
        <v>171</v>
      </c>
      <c r="O615">
        <v>70</v>
      </c>
      <c r="P615" s="16">
        <v>31000000</v>
      </c>
      <c r="Q615" t="str">
        <f>IF(Table6[[#This Row],[Value]]&gt;=20000000,"out of budget",IF(Table6[[#This Row],[Value]]&gt;10000000,"negotiable",IF(Table6[[#This Row],[Value]]&lt;=10000000,"on the radar")))</f>
        <v>out of budget</v>
      </c>
    </row>
    <row r="616" spans="11:17" x14ac:dyDescent="0.25">
      <c r="K616" t="s">
        <v>540</v>
      </c>
      <c r="L616">
        <v>32</v>
      </c>
      <c r="M616">
        <v>85</v>
      </c>
      <c r="N616">
        <v>168</v>
      </c>
      <c r="O616">
        <v>70</v>
      </c>
      <c r="P616" s="16">
        <v>36000000</v>
      </c>
      <c r="Q616" t="str">
        <f>IF(Table6[[#This Row],[Value]]&gt;=20000000,"out of budget",IF(Table6[[#This Row],[Value]]&gt;10000000,"negotiable",IF(Table6[[#This Row],[Value]]&lt;=10000000,"on the radar")))</f>
        <v>out of budget</v>
      </c>
    </row>
    <row r="617" spans="11:17" x14ac:dyDescent="0.25">
      <c r="K617" t="s">
        <v>541</v>
      </c>
      <c r="L617">
        <v>27</v>
      </c>
      <c r="M617">
        <v>79</v>
      </c>
      <c r="N617">
        <v>185</v>
      </c>
      <c r="O617">
        <v>80</v>
      </c>
      <c r="P617" s="16">
        <v>16500000</v>
      </c>
      <c r="Q617" t="str">
        <f>IF(Table6[[#This Row],[Value]]&gt;=20000000,"out of budget",IF(Table6[[#This Row],[Value]]&gt;10000000,"negotiable",IF(Table6[[#This Row],[Value]]&lt;=10000000,"on the radar")))</f>
        <v>negotiable</v>
      </c>
    </row>
    <row r="618" spans="11:17" x14ac:dyDescent="0.25">
      <c r="K618" t="s">
        <v>542</v>
      </c>
      <c r="L618">
        <v>28</v>
      </c>
      <c r="M618">
        <v>79</v>
      </c>
      <c r="N618">
        <v>187</v>
      </c>
      <c r="O618">
        <v>80</v>
      </c>
      <c r="P618" s="16">
        <v>16500000</v>
      </c>
      <c r="Q618" t="str">
        <f>IF(Table6[[#This Row],[Value]]&gt;=20000000,"out of budget",IF(Table6[[#This Row],[Value]]&gt;10000000,"negotiable",IF(Table6[[#This Row],[Value]]&lt;=10000000,"on the radar")))</f>
        <v>negotiable</v>
      </c>
    </row>
    <row r="619" spans="11:17" x14ac:dyDescent="0.25">
      <c r="K619" t="s">
        <v>543</v>
      </c>
      <c r="L619">
        <v>25</v>
      </c>
      <c r="M619">
        <v>73</v>
      </c>
      <c r="N619">
        <v>180</v>
      </c>
      <c r="O619">
        <v>71</v>
      </c>
      <c r="P619" s="16">
        <v>3500000</v>
      </c>
      <c r="Q619" t="str">
        <f>IF(Table6[[#This Row],[Value]]&gt;=20000000,"out of budget",IF(Table6[[#This Row],[Value]]&gt;10000000,"negotiable",IF(Table6[[#This Row],[Value]]&lt;=10000000,"on the radar")))</f>
        <v>on the radar</v>
      </c>
    </row>
    <row r="620" spans="11:17" x14ac:dyDescent="0.25">
      <c r="K620" t="s">
        <v>544</v>
      </c>
      <c r="L620">
        <v>25</v>
      </c>
      <c r="M620">
        <v>74</v>
      </c>
      <c r="N620">
        <v>165</v>
      </c>
      <c r="O620">
        <v>64</v>
      </c>
      <c r="P620" s="16">
        <v>0</v>
      </c>
      <c r="Q620" t="str">
        <f>IF(Table6[[#This Row],[Value]]&gt;=20000000,"out of budget",IF(Table6[[#This Row],[Value]]&gt;10000000,"negotiable",IF(Table6[[#This Row],[Value]]&lt;=10000000,"on the radar")))</f>
        <v>on the radar</v>
      </c>
    </row>
    <row r="621" spans="11:17" x14ac:dyDescent="0.25">
      <c r="K621" t="s">
        <v>545</v>
      </c>
      <c r="L621">
        <v>25</v>
      </c>
      <c r="M621">
        <v>82</v>
      </c>
      <c r="N621">
        <v>178</v>
      </c>
      <c r="O621">
        <v>77</v>
      </c>
      <c r="P621" s="16">
        <v>36500000</v>
      </c>
      <c r="Q621" t="str">
        <f>IF(Table6[[#This Row],[Value]]&gt;=20000000,"out of budget",IF(Table6[[#This Row],[Value]]&gt;10000000,"negotiable",IF(Table6[[#This Row],[Value]]&lt;=10000000,"on the radar")))</f>
        <v>out of budget</v>
      </c>
    </row>
    <row r="622" spans="11:17" x14ac:dyDescent="0.25">
      <c r="K622" t="s">
        <v>546</v>
      </c>
      <c r="L622">
        <v>25</v>
      </c>
      <c r="M622">
        <v>75</v>
      </c>
      <c r="N622">
        <v>175</v>
      </c>
      <c r="O622">
        <v>76</v>
      </c>
      <c r="P622" s="16">
        <v>7000000</v>
      </c>
      <c r="Q622" t="str">
        <f>IF(Table6[[#This Row],[Value]]&gt;=20000000,"out of budget",IF(Table6[[#This Row],[Value]]&gt;10000000,"negotiable",IF(Table6[[#This Row],[Value]]&lt;=10000000,"on the radar")))</f>
        <v>on the radar</v>
      </c>
    </row>
    <row r="623" spans="11:17" x14ac:dyDescent="0.25">
      <c r="K623" t="s">
        <v>547</v>
      </c>
      <c r="L623">
        <v>26</v>
      </c>
      <c r="M623">
        <v>81</v>
      </c>
      <c r="N623">
        <v>184</v>
      </c>
      <c r="O623">
        <v>72</v>
      </c>
      <c r="P623" s="16">
        <v>30500000</v>
      </c>
      <c r="Q623" t="str">
        <f>IF(Table6[[#This Row],[Value]]&gt;=20000000,"out of budget",IF(Table6[[#This Row],[Value]]&gt;10000000,"negotiable",IF(Table6[[#This Row],[Value]]&lt;=10000000,"on the radar")))</f>
        <v>out of budget</v>
      </c>
    </row>
    <row r="624" spans="11:17" x14ac:dyDescent="0.25">
      <c r="K624" t="s">
        <v>548</v>
      </c>
      <c r="L624">
        <v>25</v>
      </c>
      <c r="M624">
        <v>80</v>
      </c>
      <c r="N624">
        <v>184</v>
      </c>
      <c r="O624">
        <v>77</v>
      </c>
      <c r="P624" s="16">
        <v>26500000</v>
      </c>
      <c r="Q624" t="str">
        <f>IF(Table6[[#This Row],[Value]]&gt;=20000000,"out of budget",IF(Table6[[#This Row],[Value]]&gt;10000000,"negotiable",IF(Table6[[#This Row],[Value]]&lt;=10000000,"on the radar")))</f>
        <v>out of budget</v>
      </c>
    </row>
    <row r="625" spans="11:17" x14ac:dyDescent="0.25">
      <c r="K625" t="s">
        <v>549</v>
      </c>
      <c r="L625">
        <v>25</v>
      </c>
      <c r="M625">
        <v>84</v>
      </c>
      <c r="N625">
        <v>175</v>
      </c>
      <c r="O625">
        <v>70</v>
      </c>
      <c r="P625" s="16">
        <v>50500000</v>
      </c>
      <c r="Q625" t="str">
        <f>IF(Table6[[#This Row],[Value]]&gt;=20000000,"out of budget",IF(Table6[[#This Row],[Value]]&gt;10000000,"negotiable",IF(Table6[[#This Row],[Value]]&lt;=10000000,"on the radar")))</f>
        <v>out of budget</v>
      </c>
    </row>
    <row r="626" spans="11:17" x14ac:dyDescent="0.25">
      <c r="K626" t="s">
        <v>550</v>
      </c>
      <c r="L626">
        <v>23</v>
      </c>
      <c r="M626">
        <v>78</v>
      </c>
      <c r="N626">
        <v>183</v>
      </c>
      <c r="O626">
        <v>72</v>
      </c>
      <c r="P626" s="16">
        <v>28500000</v>
      </c>
      <c r="Q626" t="str">
        <f>IF(Table6[[#This Row],[Value]]&gt;=20000000,"out of budget",IF(Table6[[#This Row],[Value]]&gt;10000000,"negotiable",IF(Table6[[#This Row],[Value]]&lt;=10000000,"on the radar")))</f>
        <v>out of budget</v>
      </c>
    </row>
    <row r="627" spans="11:17" x14ac:dyDescent="0.25">
      <c r="K627" t="s">
        <v>551</v>
      </c>
      <c r="L627">
        <v>24</v>
      </c>
      <c r="M627">
        <v>77</v>
      </c>
      <c r="N627">
        <v>176</v>
      </c>
      <c r="O627">
        <v>70</v>
      </c>
      <c r="P627" s="16">
        <v>0</v>
      </c>
      <c r="Q627" t="str">
        <f>IF(Table6[[#This Row],[Value]]&gt;=20000000,"out of budget",IF(Table6[[#This Row],[Value]]&gt;10000000,"negotiable",IF(Table6[[#This Row],[Value]]&lt;=10000000,"on the radar")))</f>
        <v>on the radar</v>
      </c>
    </row>
    <row r="628" spans="11:17" x14ac:dyDescent="0.25">
      <c r="K628" t="s">
        <v>552</v>
      </c>
      <c r="L628">
        <v>26</v>
      </c>
      <c r="M628">
        <v>73</v>
      </c>
      <c r="N628">
        <v>180</v>
      </c>
      <c r="O628">
        <v>78</v>
      </c>
      <c r="P628" s="16">
        <v>3600000</v>
      </c>
      <c r="Q628" t="str">
        <f>IF(Table6[[#This Row],[Value]]&gt;=20000000,"out of budget",IF(Table6[[#This Row],[Value]]&gt;10000000,"negotiable",IF(Table6[[#This Row],[Value]]&lt;=10000000,"on the radar")))</f>
        <v>on the radar</v>
      </c>
    </row>
    <row r="629" spans="11:17" x14ac:dyDescent="0.25">
      <c r="K629" t="s">
        <v>553</v>
      </c>
      <c r="L629">
        <v>25</v>
      </c>
      <c r="M629">
        <v>76</v>
      </c>
      <c r="N629">
        <v>174</v>
      </c>
      <c r="O629">
        <v>59</v>
      </c>
      <c r="P629" s="16">
        <v>0</v>
      </c>
      <c r="Q629" t="str">
        <f>IF(Table6[[#This Row],[Value]]&gt;=20000000,"out of budget",IF(Table6[[#This Row],[Value]]&gt;10000000,"negotiable",IF(Table6[[#This Row],[Value]]&lt;=10000000,"on the radar")))</f>
        <v>on the radar</v>
      </c>
    </row>
    <row r="630" spans="11:17" x14ac:dyDescent="0.25">
      <c r="K630" t="s">
        <v>554</v>
      </c>
      <c r="L630">
        <v>30</v>
      </c>
      <c r="M630">
        <v>79</v>
      </c>
      <c r="N630">
        <v>178</v>
      </c>
      <c r="O630">
        <v>69</v>
      </c>
      <c r="P630" s="16">
        <v>18000000</v>
      </c>
      <c r="Q630" t="str">
        <f>IF(Table6[[#This Row],[Value]]&gt;=20000000,"out of budget",IF(Table6[[#This Row],[Value]]&gt;10000000,"negotiable",IF(Table6[[#This Row],[Value]]&lt;=10000000,"on the radar")))</f>
        <v>negotiable</v>
      </c>
    </row>
    <row r="631" spans="11:17" x14ac:dyDescent="0.25">
      <c r="K631" t="s">
        <v>555</v>
      </c>
      <c r="L631">
        <v>24</v>
      </c>
      <c r="M631">
        <v>79</v>
      </c>
      <c r="N631">
        <v>179</v>
      </c>
      <c r="O631">
        <v>69</v>
      </c>
      <c r="P631" s="16">
        <v>26500000</v>
      </c>
      <c r="Q631" t="str">
        <f>IF(Table6[[#This Row],[Value]]&gt;=20000000,"out of budget",IF(Table6[[#This Row],[Value]]&gt;10000000,"negotiable",IF(Table6[[#This Row],[Value]]&lt;=10000000,"on the radar")))</f>
        <v>out of budget</v>
      </c>
    </row>
    <row r="632" spans="11:17" x14ac:dyDescent="0.25">
      <c r="K632" t="s">
        <v>556</v>
      </c>
      <c r="L632">
        <v>25</v>
      </c>
      <c r="M632">
        <v>74</v>
      </c>
      <c r="N632">
        <v>179</v>
      </c>
      <c r="O632">
        <v>81</v>
      </c>
      <c r="P632" s="16">
        <v>0</v>
      </c>
      <c r="Q632" t="str">
        <f>IF(Table6[[#This Row],[Value]]&gt;=20000000,"out of budget",IF(Table6[[#This Row],[Value]]&gt;10000000,"negotiable",IF(Table6[[#This Row],[Value]]&lt;=10000000,"on the radar")))</f>
        <v>on the radar</v>
      </c>
    </row>
    <row r="633" spans="11:17" x14ac:dyDescent="0.25">
      <c r="K633" t="s">
        <v>557</v>
      </c>
      <c r="L633">
        <v>25</v>
      </c>
      <c r="M633">
        <v>77</v>
      </c>
      <c r="N633">
        <v>184</v>
      </c>
      <c r="O633">
        <v>78</v>
      </c>
      <c r="P633" s="16">
        <v>13000000</v>
      </c>
      <c r="Q633" t="str">
        <f>IF(Table6[[#This Row],[Value]]&gt;=20000000,"out of budget",IF(Table6[[#This Row],[Value]]&gt;10000000,"negotiable",IF(Table6[[#This Row],[Value]]&lt;=10000000,"on the radar")))</f>
        <v>negotiable</v>
      </c>
    </row>
    <row r="634" spans="11:17" x14ac:dyDescent="0.25">
      <c r="K634" t="s">
        <v>558</v>
      </c>
      <c r="L634">
        <v>24</v>
      </c>
      <c r="M634">
        <v>75</v>
      </c>
      <c r="N634">
        <v>188</v>
      </c>
      <c r="O634">
        <v>81</v>
      </c>
      <c r="P634" s="16">
        <v>7000000</v>
      </c>
      <c r="Q634" t="str">
        <f>IF(Table6[[#This Row],[Value]]&gt;=20000000,"out of budget",IF(Table6[[#This Row],[Value]]&gt;10000000,"negotiable",IF(Table6[[#This Row],[Value]]&lt;=10000000,"on the radar")))</f>
        <v>on the radar</v>
      </c>
    </row>
    <row r="635" spans="11:17" x14ac:dyDescent="0.25">
      <c r="K635" t="s">
        <v>559</v>
      </c>
      <c r="L635">
        <v>23</v>
      </c>
      <c r="M635">
        <v>76</v>
      </c>
      <c r="N635">
        <v>175</v>
      </c>
      <c r="O635">
        <v>66</v>
      </c>
      <c r="P635" s="16">
        <v>10500000</v>
      </c>
      <c r="Q635" t="str">
        <f>IF(Table6[[#This Row],[Value]]&gt;=20000000,"out of budget",IF(Table6[[#This Row],[Value]]&gt;10000000,"negotiable",IF(Table6[[#This Row],[Value]]&lt;=10000000,"on the radar")))</f>
        <v>negotiable</v>
      </c>
    </row>
    <row r="636" spans="11:17" x14ac:dyDescent="0.25">
      <c r="K636" t="s">
        <v>560</v>
      </c>
      <c r="L636">
        <v>25</v>
      </c>
      <c r="M636">
        <v>76</v>
      </c>
      <c r="N636">
        <v>185</v>
      </c>
      <c r="O636">
        <v>84</v>
      </c>
      <c r="P636" s="16">
        <v>10000000</v>
      </c>
      <c r="Q636" t="str">
        <f>IF(Table6[[#This Row],[Value]]&gt;=20000000,"out of budget",IF(Table6[[#This Row],[Value]]&gt;10000000,"negotiable",IF(Table6[[#This Row],[Value]]&lt;=10000000,"on the radar")))</f>
        <v>on the radar</v>
      </c>
    </row>
    <row r="637" spans="11:17" x14ac:dyDescent="0.25">
      <c r="K637" t="s">
        <v>561</v>
      </c>
      <c r="L637">
        <v>24</v>
      </c>
      <c r="M637">
        <v>78</v>
      </c>
      <c r="N637">
        <v>180</v>
      </c>
      <c r="O637">
        <v>72</v>
      </c>
      <c r="P637" s="16">
        <v>20000000</v>
      </c>
      <c r="Q637" t="str">
        <f>IF(Table6[[#This Row],[Value]]&gt;=20000000,"out of budget",IF(Table6[[#This Row],[Value]]&gt;10000000,"negotiable",IF(Table6[[#This Row],[Value]]&lt;=10000000,"on the radar")))</f>
        <v>out of budget</v>
      </c>
    </row>
    <row r="638" spans="11:17" x14ac:dyDescent="0.25">
      <c r="K638" t="s">
        <v>562</v>
      </c>
      <c r="L638">
        <v>21</v>
      </c>
      <c r="M638">
        <v>75</v>
      </c>
      <c r="N638">
        <v>192</v>
      </c>
      <c r="O638">
        <v>80</v>
      </c>
      <c r="P638" s="16">
        <v>11000000</v>
      </c>
      <c r="Q638" t="str">
        <f>IF(Table6[[#This Row],[Value]]&gt;=20000000,"out of budget",IF(Table6[[#This Row],[Value]]&gt;10000000,"negotiable",IF(Table6[[#This Row],[Value]]&lt;=10000000,"on the radar")))</f>
        <v>negotiable</v>
      </c>
    </row>
    <row r="639" spans="11:17" x14ac:dyDescent="0.25">
      <c r="K639" t="s">
        <v>563</v>
      </c>
      <c r="L639">
        <v>23</v>
      </c>
      <c r="M639">
        <v>79</v>
      </c>
      <c r="N639">
        <v>171</v>
      </c>
      <c r="O639">
        <v>75</v>
      </c>
      <c r="P639" s="16">
        <v>24000000</v>
      </c>
      <c r="Q639" t="str">
        <f>IF(Table6[[#This Row],[Value]]&gt;=20000000,"out of budget",IF(Table6[[#This Row],[Value]]&gt;10000000,"negotiable",IF(Table6[[#This Row],[Value]]&lt;=10000000,"on the radar")))</f>
        <v>out of budget</v>
      </c>
    </row>
    <row r="640" spans="11:17" x14ac:dyDescent="0.25">
      <c r="K640" t="s">
        <v>564</v>
      </c>
      <c r="L640">
        <v>30</v>
      </c>
      <c r="M640">
        <v>74</v>
      </c>
      <c r="N640">
        <v>182</v>
      </c>
      <c r="O640">
        <v>76</v>
      </c>
      <c r="P640" s="16">
        <v>0</v>
      </c>
      <c r="Q640" t="str">
        <f>IF(Table6[[#This Row],[Value]]&gt;=20000000,"out of budget",IF(Table6[[#This Row],[Value]]&gt;10000000,"negotiable",IF(Table6[[#This Row],[Value]]&lt;=10000000,"on the radar")))</f>
        <v>on the radar</v>
      </c>
    </row>
    <row r="641" spans="11:17" x14ac:dyDescent="0.25">
      <c r="K641" t="s">
        <v>496</v>
      </c>
      <c r="L641">
        <v>26</v>
      </c>
      <c r="M641">
        <v>78</v>
      </c>
      <c r="N641">
        <v>179</v>
      </c>
      <c r="O641">
        <v>86</v>
      </c>
      <c r="P641" s="16">
        <v>15500000</v>
      </c>
      <c r="Q641" t="str">
        <f>IF(Table6[[#This Row],[Value]]&gt;=20000000,"out of budget",IF(Table6[[#This Row],[Value]]&gt;10000000,"negotiable",IF(Table6[[#This Row],[Value]]&lt;=10000000,"on the radar")))</f>
        <v>negotiable</v>
      </c>
    </row>
    <row r="642" spans="11:17" x14ac:dyDescent="0.25">
      <c r="K642" t="s">
        <v>565</v>
      </c>
      <c r="L642">
        <v>22</v>
      </c>
      <c r="M642">
        <v>78</v>
      </c>
      <c r="N642">
        <v>182</v>
      </c>
      <c r="O642">
        <v>76</v>
      </c>
      <c r="P642" s="16">
        <v>19500000</v>
      </c>
      <c r="Q642" t="str">
        <f>IF(Table6[[#This Row],[Value]]&gt;=20000000,"out of budget",IF(Table6[[#This Row],[Value]]&gt;10000000,"negotiable",IF(Table6[[#This Row],[Value]]&lt;=10000000,"on the radar")))</f>
        <v>negotiable</v>
      </c>
    </row>
    <row r="643" spans="11:17" x14ac:dyDescent="0.25">
      <c r="K643" t="s">
        <v>566</v>
      </c>
      <c r="L643">
        <v>25</v>
      </c>
      <c r="M643">
        <v>79</v>
      </c>
      <c r="N643">
        <v>183</v>
      </c>
      <c r="O643">
        <v>75</v>
      </c>
      <c r="P643" s="16">
        <v>21500000</v>
      </c>
      <c r="Q643" t="str">
        <f>IF(Table6[[#This Row],[Value]]&gt;=20000000,"out of budget",IF(Table6[[#This Row],[Value]]&gt;10000000,"negotiable",IF(Table6[[#This Row],[Value]]&lt;=10000000,"on the radar")))</f>
        <v>out of budget</v>
      </c>
    </row>
    <row r="644" spans="11:17" x14ac:dyDescent="0.25">
      <c r="K644" t="s">
        <v>567</v>
      </c>
      <c r="L644">
        <v>25</v>
      </c>
      <c r="M644">
        <v>81</v>
      </c>
      <c r="N644">
        <v>188</v>
      </c>
      <c r="O644">
        <v>80</v>
      </c>
      <c r="P644" s="16">
        <v>30500000</v>
      </c>
      <c r="Q644" t="str">
        <f>IF(Table6[[#This Row],[Value]]&gt;=20000000,"out of budget",IF(Table6[[#This Row],[Value]]&gt;10000000,"negotiable",IF(Table6[[#This Row],[Value]]&lt;=10000000,"on the radar")))</f>
        <v>out of budget</v>
      </c>
    </row>
    <row r="645" spans="11:17" x14ac:dyDescent="0.25">
      <c r="K645" t="s">
        <v>568</v>
      </c>
      <c r="L645">
        <v>22</v>
      </c>
      <c r="M645">
        <v>76</v>
      </c>
      <c r="N645">
        <v>184</v>
      </c>
      <c r="O645">
        <v>80</v>
      </c>
      <c r="P645" s="16">
        <v>11500000</v>
      </c>
      <c r="Q645" t="str">
        <f>IF(Table6[[#This Row],[Value]]&gt;=20000000,"out of budget",IF(Table6[[#This Row],[Value]]&gt;10000000,"negotiable",IF(Table6[[#This Row],[Value]]&lt;=10000000,"on the radar")))</f>
        <v>negotiable</v>
      </c>
    </row>
    <row r="646" spans="11:17" x14ac:dyDescent="0.25">
      <c r="K646" t="s">
        <v>569</v>
      </c>
      <c r="L646">
        <v>22</v>
      </c>
      <c r="M646">
        <v>72</v>
      </c>
      <c r="N646">
        <v>194</v>
      </c>
      <c r="O646">
        <v>87</v>
      </c>
      <c r="P646" s="16">
        <v>4900000</v>
      </c>
      <c r="Q646" t="str">
        <f>IF(Table6[[#This Row],[Value]]&gt;=20000000,"out of budget",IF(Table6[[#This Row],[Value]]&gt;10000000,"negotiable",IF(Table6[[#This Row],[Value]]&lt;=10000000,"on the radar")))</f>
        <v>on the radar</v>
      </c>
    </row>
    <row r="647" spans="11:17" x14ac:dyDescent="0.25">
      <c r="K647" t="s">
        <v>570</v>
      </c>
      <c r="L647">
        <v>20</v>
      </c>
      <c r="M647">
        <v>74</v>
      </c>
      <c r="N647">
        <v>187</v>
      </c>
      <c r="O647">
        <v>77</v>
      </c>
      <c r="P647" s="16">
        <v>9000000</v>
      </c>
      <c r="Q647" t="str">
        <f>IF(Table6[[#This Row],[Value]]&gt;=20000000,"out of budget",IF(Table6[[#This Row],[Value]]&gt;10000000,"negotiable",IF(Table6[[#This Row],[Value]]&lt;=10000000,"on the radar")))</f>
        <v>on the radar</v>
      </c>
    </row>
    <row r="648" spans="11:17" x14ac:dyDescent="0.25">
      <c r="K648" t="s">
        <v>571</v>
      </c>
      <c r="L648">
        <v>23</v>
      </c>
      <c r="M648">
        <v>79</v>
      </c>
      <c r="N648">
        <v>183</v>
      </c>
      <c r="O648">
        <v>86</v>
      </c>
      <c r="P648" s="16">
        <v>26500000</v>
      </c>
      <c r="Q648" t="str">
        <f>IF(Table6[[#This Row],[Value]]&gt;=20000000,"out of budget",IF(Table6[[#This Row],[Value]]&gt;10000000,"negotiable",IF(Table6[[#This Row],[Value]]&lt;=10000000,"on the radar")))</f>
        <v>out of budget</v>
      </c>
    </row>
    <row r="649" spans="11:17" x14ac:dyDescent="0.25">
      <c r="K649" t="s">
        <v>572</v>
      </c>
      <c r="L649">
        <v>19</v>
      </c>
      <c r="M649">
        <v>71</v>
      </c>
      <c r="N649">
        <v>180</v>
      </c>
      <c r="O649">
        <v>73</v>
      </c>
      <c r="P649" s="16">
        <v>4300000</v>
      </c>
      <c r="Q649" t="str">
        <f>IF(Table6[[#This Row],[Value]]&gt;=20000000,"out of budget",IF(Table6[[#This Row],[Value]]&gt;10000000,"negotiable",IF(Table6[[#This Row],[Value]]&lt;=10000000,"on the radar")))</f>
        <v>on the radar</v>
      </c>
    </row>
    <row r="650" spans="11:17" x14ac:dyDescent="0.25">
      <c r="K650" t="s">
        <v>573</v>
      </c>
      <c r="L650">
        <v>16</v>
      </c>
      <c r="M650">
        <v>63</v>
      </c>
      <c r="N650">
        <v>178</v>
      </c>
      <c r="O650">
        <v>66</v>
      </c>
      <c r="P650" s="16">
        <v>1500000</v>
      </c>
      <c r="Q650" t="str">
        <f>IF(Table6[[#This Row],[Value]]&gt;=20000000,"out of budget",IF(Table6[[#This Row],[Value]]&gt;10000000,"negotiable",IF(Table6[[#This Row],[Value]]&lt;=10000000,"on the radar")))</f>
        <v>on the radar</v>
      </c>
    </row>
    <row r="651" spans="11:17" x14ac:dyDescent="0.25">
      <c r="K651" t="s">
        <v>574</v>
      </c>
      <c r="L651">
        <v>18</v>
      </c>
      <c r="M651">
        <v>69</v>
      </c>
      <c r="N651">
        <v>174</v>
      </c>
      <c r="O651">
        <v>66</v>
      </c>
      <c r="P651" s="16">
        <v>3200000</v>
      </c>
      <c r="Q651" t="str">
        <f>IF(Table6[[#This Row],[Value]]&gt;=20000000,"out of budget",IF(Table6[[#This Row],[Value]]&gt;10000000,"negotiable",IF(Table6[[#This Row],[Value]]&lt;=10000000,"on the radar")))</f>
        <v>on the radar</v>
      </c>
    </row>
    <row r="652" spans="11:17" x14ac:dyDescent="0.25">
      <c r="K652" t="s">
        <v>575</v>
      </c>
      <c r="L652">
        <v>23</v>
      </c>
      <c r="M652">
        <v>74</v>
      </c>
      <c r="N652">
        <v>196</v>
      </c>
      <c r="O652">
        <v>91</v>
      </c>
      <c r="P652" s="16">
        <v>0</v>
      </c>
      <c r="Q652" t="str">
        <f>IF(Table6[[#This Row],[Value]]&gt;=20000000,"out of budget",IF(Table6[[#This Row],[Value]]&gt;10000000,"negotiable",IF(Table6[[#This Row],[Value]]&lt;=10000000,"on the radar")))</f>
        <v>on the radar</v>
      </c>
    </row>
    <row r="653" spans="11:17" x14ac:dyDescent="0.25">
      <c r="K653" t="s">
        <v>576</v>
      </c>
      <c r="L653">
        <v>18</v>
      </c>
      <c r="M653">
        <v>63</v>
      </c>
      <c r="N653">
        <v>176</v>
      </c>
      <c r="O653">
        <v>65</v>
      </c>
      <c r="P653" s="16">
        <v>1500000</v>
      </c>
      <c r="Q653" t="str">
        <f>IF(Table6[[#This Row],[Value]]&gt;=20000000,"out of budget",IF(Table6[[#This Row],[Value]]&gt;10000000,"negotiable",IF(Table6[[#This Row],[Value]]&lt;=10000000,"on the radar")))</f>
        <v>on the radar</v>
      </c>
    </row>
    <row r="654" spans="11:17" x14ac:dyDescent="0.25">
      <c r="K654" t="s">
        <v>577</v>
      </c>
      <c r="L654">
        <v>18</v>
      </c>
      <c r="M654">
        <v>66</v>
      </c>
      <c r="N654">
        <v>180</v>
      </c>
      <c r="O654">
        <v>74</v>
      </c>
      <c r="P654" s="16">
        <v>2100000</v>
      </c>
      <c r="Q654" t="str">
        <f>IF(Table6[[#This Row],[Value]]&gt;=20000000,"out of budget",IF(Table6[[#This Row],[Value]]&gt;10000000,"negotiable",IF(Table6[[#This Row],[Value]]&lt;=10000000,"on the radar")))</f>
        <v>on the radar</v>
      </c>
    </row>
    <row r="655" spans="11:17" x14ac:dyDescent="0.25">
      <c r="K655" t="s">
        <v>578</v>
      </c>
      <c r="L655">
        <v>19</v>
      </c>
      <c r="M655">
        <v>70</v>
      </c>
      <c r="N655">
        <v>176</v>
      </c>
      <c r="O655">
        <v>64</v>
      </c>
      <c r="P655" s="16">
        <v>3800000</v>
      </c>
      <c r="Q655" t="str">
        <f>IF(Table6[[#This Row],[Value]]&gt;=20000000,"out of budget",IF(Table6[[#This Row],[Value]]&gt;10000000,"negotiable",IF(Table6[[#This Row],[Value]]&lt;=10000000,"on the radar")))</f>
        <v>on the radar</v>
      </c>
    </row>
    <row r="656" spans="11:17" x14ac:dyDescent="0.25">
      <c r="K656" t="s">
        <v>579</v>
      </c>
      <c r="L656">
        <v>17</v>
      </c>
      <c r="M656">
        <v>66</v>
      </c>
      <c r="N656">
        <v>189</v>
      </c>
      <c r="O656">
        <v>79</v>
      </c>
      <c r="P656" s="16">
        <v>2000000</v>
      </c>
      <c r="Q656" t="str">
        <f>IF(Table6[[#This Row],[Value]]&gt;=20000000,"out of budget",IF(Table6[[#This Row],[Value]]&gt;10000000,"negotiable",IF(Table6[[#This Row],[Value]]&lt;=10000000,"on the radar")))</f>
        <v>on the radar</v>
      </c>
    </row>
    <row r="657" spans="11:17" x14ac:dyDescent="0.25">
      <c r="K657" t="s">
        <v>580</v>
      </c>
      <c r="L657">
        <v>20</v>
      </c>
      <c r="M657">
        <v>69</v>
      </c>
      <c r="N657">
        <v>186</v>
      </c>
      <c r="O657">
        <v>77</v>
      </c>
      <c r="P657" s="16">
        <v>2900000</v>
      </c>
      <c r="Q657" t="str">
        <f>IF(Table6[[#This Row],[Value]]&gt;=20000000,"out of budget",IF(Table6[[#This Row],[Value]]&gt;10000000,"negotiable",IF(Table6[[#This Row],[Value]]&lt;=10000000,"on the radar")))</f>
        <v>on the radar</v>
      </c>
    </row>
    <row r="658" spans="11:17" x14ac:dyDescent="0.25">
      <c r="K658" t="s">
        <v>581</v>
      </c>
      <c r="L658">
        <v>18</v>
      </c>
      <c r="M658">
        <v>68</v>
      </c>
      <c r="N658">
        <v>172</v>
      </c>
      <c r="O658">
        <v>68</v>
      </c>
      <c r="P658" s="16">
        <v>2500000</v>
      </c>
      <c r="Q658" t="str">
        <f>IF(Table6[[#This Row],[Value]]&gt;=20000000,"out of budget",IF(Table6[[#This Row],[Value]]&gt;10000000,"negotiable",IF(Table6[[#This Row],[Value]]&lt;=10000000,"on the radar")))</f>
        <v>on the radar</v>
      </c>
    </row>
    <row r="659" spans="11:17" x14ac:dyDescent="0.25">
      <c r="K659" t="s">
        <v>582</v>
      </c>
      <c r="L659">
        <v>19</v>
      </c>
      <c r="M659">
        <v>68</v>
      </c>
      <c r="N659">
        <v>188</v>
      </c>
      <c r="O659">
        <v>75</v>
      </c>
      <c r="P659" s="16">
        <v>2700000</v>
      </c>
      <c r="Q659" t="str">
        <f>IF(Table6[[#This Row],[Value]]&gt;=20000000,"out of budget",IF(Table6[[#This Row],[Value]]&gt;10000000,"negotiable",IF(Table6[[#This Row],[Value]]&lt;=10000000,"on the radar")))</f>
        <v>on the radar</v>
      </c>
    </row>
    <row r="660" spans="11:17" x14ac:dyDescent="0.25">
      <c r="K660" t="s">
        <v>583</v>
      </c>
      <c r="L660">
        <v>17</v>
      </c>
      <c r="M660">
        <v>64</v>
      </c>
      <c r="N660">
        <v>175</v>
      </c>
      <c r="O660">
        <v>60</v>
      </c>
      <c r="P660" s="16">
        <v>1800000</v>
      </c>
      <c r="Q660" t="str">
        <f>IF(Table6[[#This Row],[Value]]&gt;=20000000,"out of budget",IF(Table6[[#This Row],[Value]]&gt;10000000,"negotiable",IF(Table6[[#This Row],[Value]]&lt;=10000000,"on the radar")))</f>
        <v>on the radar</v>
      </c>
    </row>
    <row r="661" spans="11:17" x14ac:dyDescent="0.25">
      <c r="K661" t="s">
        <v>584</v>
      </c>
      <c r="L661">
        <v>19</v>
      </c>
      <c r="M661">
        <v>68</v>
      </c>
      <c r="N661">
        <v>174</v>
      </c>
      <c r="O661">
        <v>73</v>
      </c>
      <c r="P661" s="16">
        <v>2900000</v>
      </c>
      <c r="Q661" t="str">
        <f>IF(Table6[[#This Row],[Value]]&gt;=20000000,"out of budget",IF(Table6[[#This Row],[Value]]&gt;10000000,"negotiable",IF(Table6[[#This Row],[Value]]&lt;=10000000,"on the radar")))</f>
        <v>on the radar</v>
      </c>
    </row>
    <row r="662" spans="11:17" x14ac:dyDescent="0.25">
      <c r="K662" t="s">
        <v>585</v>
      </c>
      <c r="L662">
        <v>30</v>
      </c>
      <c r="M662">
        <v>81</v>
      </c>
      <c r="N662">
        <v>180</v>
      </c>
      <c r="O662">
        <v>76</v>
      </c>
      <c r="P662" s="16">
        <v>25000000</v>
      </c>
      <c r="Q662" t="str">
        <f>IF(Table6[[#This Row],[Value]]&gt;=20000000,"out of budget",IF(Table6[[#This Row],[Value]]&gt;10000000,"negotiable",IF(Table6[[#This Row],[Value]]&lt;=10000000,"on the radar")))</f>
        <v>out of budget</v>
      </c>
    </row>
    <row r="663" spans="11:17" x14ac:dyDescent="0.25">
      <c r="K663" t="s">
        <v>586</v>
      </c>
      <c r="L663">
        <v>27</v>
      </c>
      <c r="M663">
        <v>83</v>
      </c>
      <c r="N663">
        <v>195</v>
      </c>
      <c r="O663">
        <v>99</v>
      </c>
      <c r="P663" s="16">
        <v>38500000</v>
      </c>
      <c r="Q663" t="str">
        <f>IF(Table6[[#This Row],[Value]]&gt;=20000000,"out of budget",IF(Table6[[#This Row],[Value]]&gt;10000000,"negotiable",IF(Table6[[#This Row],[Value]]&lt;=10000000,"on the radar")))</f>
        <v>out of budget</v>
      </c>
    </row>
    <row r="664" spans="11:17" x14ac:dyDescent="0.25">
      <c r="K664" t="s">
        <v>538</v>
      </c>
      <c r="L664">
        <v>28</v>
      </c>
      <c r="M664">
        <v>71</v>
      </c>
      <c r="N664">
        <v>179</v>
      </c>
      <c r="O664">
        <v>68</v>
      </c>
      <c r="P664" s="16">
        <v>1900000</v>
      </c>
      <c r="Q664" t="str">
        <f>IF(Table6[[#This Row],[Value]]&gt;=20000000,"out of budget",IF(Table6[[#This Row],[Value]]&gt;10000000,"negotiable",IF(Table6[[#This Row],[Value]]&lt;=10000000,"on the radar")))</f>
        <v>on the radar</v>
      </c>
    </row>
    <row r="665" spans="11:17" x14ac:dyDescent="0.25">
      <c r="K665" t="s">
        <v>587</v>
      </c>
      <c r="L665">
        <v>27</v>
      </c>
      <c r="M665">
        <v>83</v>
      </c>
      <c r="N665">
        <v>195</v>
      </c>
      <c r="O665">
        <v>94</v>
      </c>
      <c r="P665" s="16">
        <v>36500000</v>
      </c>
      <c r="Q665" t="str">
        <f>IF(Table6[[#This Row],[Value]]&gt;=20000000,"out of budget",IF(Table6[[#This Row],[Value]]&gt;10000000,"negotiable",IF(Table6[[#This Row],[Value]]&lt;=10000000,"on the radar")))</f>
        <v>out of budget</v>
      </c>
    </row>
    <row r="666" spans="11:17" x14ac:dyDescent="0.25">
      <c r="K666" t="s">
        <v>588</v>
      </c>
      <c r="L666">
        <v>30</v>
      </c>
      <c r="M666">
        <v>83</v>
      </c>
      <c r="N666">
        <v>172</v>
      </c>
      <c r="O666">
        <v>66</v>
      </c>
      <c r="P666" s="16">
        <v>35500000</v>
      </c>
      <c r="Q666" t="str">
        <f>IF(Table6[[#This Row],[Value]]&gt;=20000000,"out of budget",IF(Table6[[#This Row],[Value]]&gt;10000000,"negotiable",IF(Table6[[#This Row],[Value]]&lt;=10000000,"on the radar")))</f>
        <v>out of budget</v>
      </c>
    </row>
    <row r="667" spans="11:17" x14ac:dyDescent="0.25">
      <c r="K667" t="s">
        <v>589</v>
      </c>
      <c r="L667">
        <v>29</v>
      </c>
      <c r="M667">
        <v>85</v>
      </c>
      <c r="N667">
        <v>183</v>
      </c>
      <c r="O667">
        <v>82</v>
      </c>
      <c r="P667" s="16">
        <v>47500000</v>
      </c>
      <c r="Q667" t="str">
        <f>IF(Table6[[#This Row],[Value]]&gt;=20000000,"out of budget",IF(Table6[[#This Row],[Value]]&gt;10000000,"negotiable",IF(Table6[[#This Row],[Value]]&lt;=10000000,"on the radar")))</f>
        <v>out of budget</v>
      </c>
    </row>
    <row r="668" spans="11:17" x14ac:dyDescent="0.25">
      <c r="K668" t="s">
        <v>590</v>
      </c>
      <c r="L668">
        <v>27</v>
      </c>
      <c r="M668">
        <v>83</v>
      </c>
      <c r="N668">
        <v>182</v>
      </c>
      <c r="O668">
        <v>76</v>
      </c>
      <c r="P668" s="16">
        <v>38500000</v>
      </c>
      <c r="Q668" t="str">
        <f>IF(Table6[[#This Row],[Value]]&gt;=20000000,"out of budget",IF(Table6[[#This Row],[Value]]&gt;10000000,"negotiable",IF(Table6[[#This Row],[Value]]&lt;=10000000,"on the radar")))</f>
        <v>out of budget</v>
      </c>
    </row>
    <row r="669" spans="11:17" x14ac:dyDescent="0.25">
      <c r="K669" t="s">
        <v>591</v>
      </c>
      <c r="L669">
        <v>28</v>
      </c>
      <c r="M669">
        <v>81</v>
      </c>
      <c r="N669">
        <v>185</v>
      </c>
      <c r="O669">
        <v>74</v>
      </c>
      <c r="P669" s="16">
        <v>25000000</v>
      </c>
      <c r="Q669" t="str">
        <f>IF(Table6[[#This Row],[Value]]&gt;=20000000,"out of budget",IF(Table6[[#This Row],[Value]]&gt;10000000,"negotiable",IF(Table6[[#This Row],[Value]]&lt;=10000000,"on the radar")))</f>
        <v>out of budget</v>
      </c>
    </row>
    <row r="670" spans="11:17" x14ac:dyDescent="0.25">
      <c r="K670" t="s">
        <v>592</v>
      </c>
      <c r="L670">
        <v>27</v>
      </c>
      <c r="M670">
        <v>80</v>
      </c>
      <c r="N670">
        <v>177</v>
      </c>
      <c r="O670">
        <v>68</v>
      </c>
      <c r="P670" s="16">
        <v>22500000</v>
      </c>
      <c r="Q670" t="str">
        <f>IF(Table6[[#This Row],[Value]]&gt;=20000000,"out of budget",IF(Table6[[#This Row],[Value]]&gt;10000000,"negotiable",IF(Table6[[#This Row],[Value]]&lt;=10000000,"on the radar")))</f>
        <v>out of budget</v>
      </c>
    </row>
    <row r="671" spans="11:17" x14ac:dyDescent="0.25">
      <c r="K671" t="s">
        <v>593</v>
      </c>
      <c r="L671">
        <v>26</v>
      </c>
      <c r="M671">
        <v>79</v>
      </c>
      <c r="N671">
        <v>183</v>
      </c>
      <c r="O671">
        <v>74</v>
      </c>
      <c r="P671" s="16">
        <v>18500000</v>
      </c>
      <c r="Q671" t="str">
        <f>IF(Table6[[#This Row],[Value]]&gt;=20000000,"out of budget",IF(Table6[[#This Row],[Value]]&gt;10000000,"negotiable",IF(Table6[[#This Row],[Value]]&lt;=10000000,"on the radar")))</f>
        <v>negotiable</v>
      </c>
    </row>
    <row r="672" spans="11:17" x14ac:dyDescent="0.25">
      <c r="K672" t="s">
        <v>594</v>
      </c>
      <c r="L672">
        <v>25</v>
      </c>
      <c r="M672">
        <v>76</v>
      </c>
      <c r="N672">
        <v>195</v>
      </c>
      <c r="O672">
        <v>96</v>
      </c>
      <c r="P672" s="16">
        <v>7500000</v>
      </c>
      <c r="Q672" t="str">
        <f>IF(Table6[[#This Row],[Value]]&gt;=20000000,"out of budget",IF(Table6[[#This Row],[Value]]&gt;10000000,"negotiable",IF(Table6[[#This Row],[Value]]&lt;=10000000,"on the radar")))</f>
        <v>on the radar</v>
      </c>
    </row>
    <row r="673" spans="11:17" x14ac:dyDescent="0.25">
      <c r="K673" t="s">
        <v>595</v>
      </c>
      <c r="L673">
        <v>27</v>
      </c>
      <c r="M673">
        <v>83</v>
      </c>
      <c r="N673">
        <v>186</v>
      </c>
      <c r="O673">
        <v>77</v>
      </c>
      <c r="P673" s="16">
        <v>42000000</v>
      </c>
      <c r="Q673" t="str">
        <f>IF(Table6[[#This Row],[Value]]&gt;=20000000,"out of budget",IF(Table6[[#This Row],[Value]]&gt;10000000,"negotiable",IF(Table6[[#This Row],[Value]]&lt;=10000000,"on the radar")))</f>
        <v>out of budget</v>
      </c>
    </row>
    <row r="674" spans="11:17" x14ac:dyDescent="0.25">
      <c r="K674" t="s">
        <v>596</v>
      </c>
      <c r="L674">
        <v>27</v>
      </c>
      <c r="M674">
        <v>82</v>
      </c>
      <c r="N674">
        <v>187</v>
      </c>
      <c r="O674">
        <v>91</v>
      </c>
      <c r="P674" s="16">
        <v>30500000</v>
      </c>
      <c r="Q674" t="str">
        <f>IF(Table6[[#This Row],[Value]]&gt;=20000000,"out of budget",IF(Table6[[#This Row],[Value]]&gt;10000000,"negotiable",IF(Table6[[#This Row],[Value]]&lt;=10000000,"on the radar")))</f>
        <v>out of budget</v>
      </c>
    </row>
    <row r="675" spans="11:17" x14ac:dyDescent="0.25">
      <c r="K675" t="s">
        <v>597</v>
      </c>
      <c r="L675">
        <v>25</v>
      </c>
      <c r="M675">
        <v>79</v>
      </c>
      <c r="N675">
        <v>190</v>
      </c>
      <c r="O675">
        <v>86</v>
      </c>
      <c r="P675" s="16">
        <v>22000000</v>
      </c>
      <c r="Q675" t="str">
        <f>IF(Table6[[#This Row],[Value]]&gt;=20000000,"out of budget",IF(Table6[[#This Row],[Value]]&gt;10000000,"negotiable",IF(Table6[[#This Row],[Value]]&lt;=10000000,"on the radar")))</f>
        <v>out of budget</v>
      </c>
    </row>
    <row r="676" spans="11:17" x14ac:dyDescent="0.25">
      <c r="K676" t="s">
        <v>598</v>
      </c>
      <c r="L676">
        <v>25</v>
      </c>
      <c r="M676">
        <v>81</v>
      </c>
      <c r="N676">
        <v>174</v>
      </c>
      <c r="O676">
        <v>71</v>
      </c>
      <c r="P676" s="16">
        <v>33000000</v>
      </c>
      <c r="Q676" t="str">
        <f>IF(Table6[[#This Row],[Value]]&gt;=20000000,"out of budget",IF(Table6[[#This Row],[Value]]&gt;10000000,"negotiable",IF(Table6[[#This Row],[Value]]&lt;=10000000,"on the radar")))</f>
        <v>out of budget</v>
      </c>
    </row>
    <row r="677" spans="11:17" x14ac:dyDescent="0.25">
      <c r="K677" t="s">
        <v>599</v>
      </c>
      <c r="L677">
        <v>26</v>
      </c>
      <c r="M677">
        <v>76</v>
      </c>
      <c r="N677">
        <v>181</v>
      </c>
      <c r="O677">
        <v>75</v>
      </c>
      <c r="P677" s="16">
        <v>0</v>
      </c>
      <c r="Q677" t="str">
        <f>IF(Table6[[#This Row],[Value]]&gt;=20000000,"out of budget",IF(Table6[[#This Row],[Value]]&gt;10000000,"negotiable",IF(Table6[[#This Row],[Value]]&lt;=10000000,"on the radar")))</f>
        <v>on the radar</v>
      </c>
    </row>
    <row r="678" spans="11:17" x14ac:dyDescent="0.25">
      <c r="K678" t="s">
        <v>600</v>
      </c>
      <c r="L678">
        <v>25</v>
      </c>
      <c r="M678">
        <v>81</v>
      </c>
      <c r="N678">
        <v>174</v>
      </c>
      <c r="O678">
        <v>76</v>
      </c>
      <c r="P678" s="16">
        <v>29000000</v>
      </c>
      <c r="Q678" t="str">
        <f>IF(Table6[[#This Row],[Value]]&gt;=20000000,"out of budget",IF(Table6[[#This Row],[Value]]&gt;10000000,"negotiable",IF(Table6[[#This Row],[Value]]&lt;=10000000,"on the radar")))</f>
        <v>out of budget</v>
      </c>
    </row>
    <row r="679" spans="11:17" x14ac:dyDescent="0.25">
      <c r="K679" t="s">
        <v>601</v>
      </c>
      <c r="L679">
        <v>24</v>
      </c>
      <c r="M679">
        <v>70</v>
      </c>
      <c r="N679">
        <v>191</v>
      </c>
      <c r="O679">
        <v>81</v>
      </c>
      <c r="P679" s="16">
        <v>2400000</v>
      </c>
      <c r="Q679" t="str">
        <f>IF(Table6[[#This Row],[Value]]&gt;=20000000,"out of budget",IF(Table6[[#This Row],[Value]]&gt;10000000,"negotiable",IF(Table6[[#This Row],[Value]]&lt;=10000000,"on the radar")))</f>
        <v>on the radar</v>
      </c>
    </row>
    <row r="680" spans="11:17" x14ac:dyDescent="0.25">
      <c r="K680" t="s">
        <v>602</v>
      </c>
      <c r="L680">
        <v>25</v>
      </c>
      <c r="M680">
        <v>80</v>
      </c>
      <c r="N680">
        <v>187</v>
      </c>
      <c r="O680">
        <v>83</v>
      </c>
      <c r="P680" s="16">
        <v>25500000</v>
      </c>
      <c r="Q680" t="str">
        <f>IF(Table6[[#This Row],[Value]]&gt;=20000000,"out of budget",IF(Table6[[#This Row],[Value]]&gt;10000000,"negotiable",IF(Table6[[#This Row],[Value]]&lt;=10000000,"on the radar")))</f>
        <v>out of budget</v>
      </c>
    </row>
    <row r="681" spans="11:17" x14ac:dyDescent="0.25">
      <c r="K681" t="s">
        <v>603</v>
      </c>
      <c r="L681">
        <v>24</v>
      </c>
      <c r="M681">
        <v>77</v>
      </c>
      <c r="N681">
        <v>190</v>
      </c>
      <c r="O681">
        <v>76</v>
      </c>
      <c r="P681" s="16">
        <v>14500000</v>
      </c>
      <c r="Q681" t="str">
        <f>IF(Table6[[#This Row],[Value]]&gt;=20000000,"out of budget",IF(Table6[[#This Row],[Value]]&gt;10000000,"negotiable",IF(Table6[[#This Row],[Value]]&lt;=10000000,"on the radar")))</f>
        <v>negotiable</v>
      </c>
    </row>
    <row r="682" spans="11:17" x14ac:dyDescent="0.25">
      <c r="K682" t="s">
        <v>604</v>
      </c>
      <c r="L682">
        <v>23</v>
      </c>
      <c r="M682">
        <v>66</v>
      </c>
      <c r="N682">
        <v>185</v>
      </c>
      <c r="O682">
        <v>79</v>
      </c>
      <c r="P682" s="16">
        <v>1000000</v>
      </c>
      <c r="Q682" t="str">
        <f>IF(Table6[[#This Row],[Value]]&gt;=20000000,"out of budget",IF(Table6[[#This Row],[Value]]&gt;10000000,"negotiable",IF(Table6[[#This Row],[Value]]&lt;=10000000,"on the radar")))</f>
        <v>on the radar</v>
      </c>
    </row>
    <row r="683" spans="11:17" x14ac:dyDescent="0.25">
      <c r="K683" t="s">
        <v>605</v>
      </c>
      <c r="L683">
        <v>25</v>
      </c>
      <c r="M683">
        <v>79</v>
      </c>
      <c r="N683">
        <v>195</v>
      </c>
      <c r="O683">
        <v>90</v>
      </c>
      <c r="P683" s="16">
        <v>20500000</v>
      </c>
      <c r="Q683" t="str">
        <f>IF(Table6[[#This Row],[Value]]&gt;=20000000,"out of budget",IF(Table6[[#This Row],[Value]]&gt;10000000,"negotiable",IF(Table6[[#This Row],[Value]]&lt;=10000000,"on the radar")))</f>
        <v>out of budget</v>
      </c>
    </row>
    <row r="684" spans="11:17" x14ac:dyDescent="0.25">
      <c r="K684" t="s">
        <v>606</v>
      </c>
      <c r="L684">
        <v>24</v>
      </c>
      <c r="M684">
        <v>77</v>
      </c>
      <c r="N684">
        <v>196</v>
      </c>
      <c r="O684">
        <v>90</v>
      </c>
      <c r="P684" s="16">
        <v>12000000</v>
      </c>
      <c r="Q684" t="str">
        <f>IF(Table6[[#This Row],[Value]]&gt;=20000000,"out of budget",IF(Table6[[#This Row],[Value]]&gt;10000000,"negotiable",IF(Table6[[#This Row],[Value]]&lt;=10000000,"on the radar")))</f>
        <v>negotiable</v>
      </c>
    </row>
    <row r="685" spans="11:17" x14ac:dyDescent="0.25">
      <c r="K685" t="s">
        <v>607</v>
      </c>
      <c r="L685">
        <v>23</v>
      </c>
      <c r="M685">
        <v>67</v>
      </c>
      <c r="N685">
        <v>185</v>
      </c>
      <c r="O685">
        <v>83</v>
      </c>
      <c r="P685" s="16">
        <v>1400000</v>
      </c>
      <c r="Q685" t="str">
        <f>IF(Table6[[#This Row],[Value]]&gt;=20000000,"out of budget",IF(Table6[[#This Row],[Value]]&gt;10000000,"negotiable",IF(Table6[[#This Row],[Value]]&lt;=10000000,"on the radar")))</f>
        <v>on the radar</v>
      </c>
    </row>
    <row r="686" spans="11:17" x14ac:dyDescent="0.25">
      <c r="K686" t="s">
        <v>608</v>
      </c>
      <c r="L686">
        <v>23</v>
      </c>
      <c r="M686">
        <v>78</v>
      </c>
      <c r="N686">
        <v>185</v>
      </c>
      <c r="O686">
        <v>76</v>
      </c>
      <c r="P686" s="16">
        <v>21000000</v>
      </c>
      <c r="Q686" t="str">
        <f>IF(Table6[[#This Row],[Value]]&gt;=20000000,"out of budget",IF(Table6[[#This Row],[Value]]&gt;10000000,"negotiable",IF(Table6[[#This Row],[Value]]&lt;=10000000,"on the radar")))</f>
        <v>out of budget</v>
      </c>
    </row>
    <row r="687" spans="11:17" x14ac:dyDescent="0.25">
      <c r="K687" t="s">
        <v>609</v>
      </c>
      <c r="L687">
        <v>22</v>
      </c>
      <c r="M687">
        <v>77</v>
      </c>
      <c r="N687">
        <v>175</v>
      </c>
      <c r="O687">
        <v>70</v>
      </c>
      <c r="P687" s="16">
        <v>15000000</v>
      </c>
      <c r="Q687" t="str">
        <f>IF(Table6[[#This Row],[Value]]&gt;=20000000,"out of budget",IF(Table6[[#This Row],[Value]]&gt;10000000,"negotiable",IF(Table6[[#This Row],[Value]]&lt;=10000000,"on the radar")))</f>
        <v>negotiable</v>
      </c>
    </row>
    <row r="688" spans="11:17" x14ac:dyDescent="0.25">
      <c r="K688" t="s">
        <v>610</v>
      </c>
      <c r="L688">
        <v>23</v>
      </c>
      <c r="M688">
        <v>86</v>
      </c>
      <c r="N688">
        <v>181</v>
      </c>
      <c r="O688">
        <v>79</v>
      </c>
      <c r="P688" s="16">
        <v>84000000</v>
      </c>
      <c r="Q688" t="str">
        <f>IF(Table6[[#This Row],[Value]]&gt;=20000000,"out of budget",IF(Table6[[#This Row],[Value]]&gt;10000000,"negotiable",IF(Table6[[#This Row],[Value]]&lt;=10000000,"on the radar")))</f>
        <v>out of budget</v>
      </c>
    </row>
    <row r="689" spans="11:17" x14ac:dyDescent="0.25">
      <c r="K689" t="s">
        <v>611</v>
      </c>
      <c r="L689">
        <v>22</v>
      </c>
      <c r="M689">
        <v>78</v>
      </c>
      <c r="N689">
        <v>182</v>
      </c>
      <c r="O689">
        <v>82</v>
      </c>
      <c r="P689" s="16">
        <v>20500000</v>
      </c>
      <c r="Q689" t="str">
        <f>IF(Table6[[#This Row],[Value]]&gt;=20000000,"out of budget",IF(Table6[[#This Row],[Value]]&gt;10000000,"negotiable",IF(Table6[[#This Row],[Value]]&lt;=10000000,"on the radar")))</f>
        <v>out of budget</v>
      </c>
    </row>
    <row r="690" spans="11:17" x14ac:dyDescent="0.25">
      <c r="K690" t="s">
        <v>612</v>
      </c>
      <c r="L690">
        <v>22</v>
      </c>
      <c r="M690">
        <v>75</v>
      </c>
      <c r="N690">
        <v>175</v>
      </c>
      <c r="O690">
        <v>64</v>
      </c>
      <c r="P690" s="16">
        <v>8500000</v>
      </c>
      <c r="Q690" t="str">
        <f>IF(Table6[[#This Row],[Value]]&gt;=20000000,"out of budget",IF(Table6[[#This Row],[Value]]&gt;10000000,"negotiable",IF(Table6[[#This Row],[Value]]&lt;=10000000,"on the radar")))</f>
        <v>on the radar</v>
      </c>
    </row>
    <row r="691" spans="11:17" x14ac:dyDescent="0.25">
      <c r="K691" t="s">
        <v>613</v>
      </c>
      <c r="L691">
        <v>23</v>
      </c>
      <c r="M691">
        <v>79</v>
      </c>
      <c r="N691">
        <v>180</v>
      </c>
      <c r="O691">
        <v>73</v>
      </c>
      <c r="P691" s="16">
        <v>26500000</v>
      </c>
      <c r="Q691" t="str">
        <f>IF(Table6[[#This Row],[Value]]&gt;=20000000,"out of budget",IF(Table6[[#This Row],[Value]]&gt;10000000,"negotiable",IF(Table6[[#This Row],[Value]]&lt;=10000000,"on the radar")))</f>
        <v>out of budget</v>
      </c>
    </row>
    <row r="692" spans="11:17" x14ac:dyDescent="0.25">
      <c r="K692" t="s">
        <v>614</v>
      </c>
      <c r="L692">
        <v>23</v>
      </c>
      <c r="M692">
        <v>76</v>
      </c>
      <c r="N692">
        <v>192</v>
      </c>
      <c r="O692">
        <v>88</v>
      </c>
      <c r="P692" s="16">
        <v>14000000</v>
      </c>
      <c r="Q692" t="str">
        <f>IF(Table6[[#This Row],[Value]]&gt;=20000000,"out of budget",IF(Table6[[#This Row],[Value]]&gt;10000000,"negotiable",IF(Table6[[#This Row],[Value]]&lt;=10000000,"on the radar")))</f>
        <v>negotiable</v>
      </c>
    </row>
    <row r="693" spans="11:17" x14ac:dyDescent="0.25">
      <c r="K693" t="s">
        <v>615</v>
      </c>
      <c r="L693">
        <v>22</v>
      </c>
      <c r="M693">
        <v>74</v>
      </c>
      <c r="N693">
        <v>183</v>
      </c>
      <c r="O693">
        <v>72</v>
      </c>
      <c r="P693" s="16">
        <v>6500000</v>
      </c>
      <c r="Q693" t="str">
        <f>IF(Table6[[#This Row],[Value]]&gt;=20000000,"out of budget",IF(Table6[[#This Row],[Value]]&gt;10000000,"negotiable",IF(Table6[[#This Row],[Value]]&lt;=10000000,"on the radar")))</f>
        <v>on the radar</v>
      </c>
    </row>
    <row r="694" spans="11:17" x14ac:dyDescent="0.25">
      <c r="K694" t="s">
        <v>616</v>
      </c>
      <c r="L694">
        <v>22</v>
      </c>
      <c r="M694">
        <v>76</v>
      </c>
      <c r="N694">
        <v>186</v>
      </c>
      <c r="O694">
        <v>78</v>
      </c>
      <c r="P694" s="16">
        <v>11000000</v>
      </c>
      <c r="Q694" t="str">
        <f>IF(Table6[[#This Row],[Value]]&gt;=20000000,"out of budget",IF(Table6[[#This Row],[Value]]&gt;10000000,"negotiable",IF(Table6[[#This Row],[Value]]&lt;=10000000,"on the radar")))</f>
        <v>negotiable</v>
      </c>
    </row>
    <row r="695" spans="11:17" x14ac:dyDescent="0.25">
      <c r="K695" t="s">
        <v>617</v>
      </c>
      <c r="L695">
        <v>21</v>
      </c>
      <c r="M695">
        <v>75</v>
      </c>
      <c r="N695">
        <v>175</v>
      </c>
      <c r="O695">
        <v>74</v>
      </c>
      <c r="P695" s="16">
        <v>12500000</v>
      </c>
      <c r="Q695" t="str">
        <f>IF(Table6[[#This Row],[Value]]&gt;=20000000,"out of budget",IF(Table6[[#This Row],[Value]]&gt;10000000,"negotiable",IF(Table6[[#This Row],[Value]]&lt;=10000000,"on the radar")))</f>
        <v>negotiable</v>
      </c>
    </row>
    <row r="696" spans="11:17" x14ac:dyDescent="0.25">
      <c r="K696" t="s">
        <v>618</v>
      </c>
      <c r="L696">
        <v>22</v>
      </c>
      <c r="M696">
        <v>75</v>
      </c>
      <c r="N696">
        <v>177</v>
      </c>
      <c r="O696">
        <v>69</v>
      </c>
      <c r="P696" s="16">
        <v>12500000</v>
      </c>
      <c r="Q696" t="str">
        <f>IF(Table6[[#This Row],[Value]]&gt;=20000000,"out of budget",IF(Table6[[#This Row],[Value]]&gt;10000000,"negotiable",IF(Table6[[#This Row],[Value]]&lt;=10000000,"on the radar")))</f>
        <v>negotiable</v>
      </c>
    </row>
    <row r="697" spans="11:17" x14ac:dyDescent="0.25">
      <c r="K697" t="s">
        <v>619</v>
      </c>
      <c r="L697">
        <v>21</v>
      </c>
      <c r="M697">
        <v>76</v>
      </c>
      <c r="N697">
        <v>185</v>
      </c>
      <c r="O697">
        <v>72</v>
      </c>
      <c r="P697" s="16">
        <v>11500000</v>
      </c>
      <c r="Q697" t="str">
        <f>IF(Table6[[#This Row],[Value]]&gt;=20000000,"out of budget",IF(Table6[[#This Row],[Value]]&gt;10000000,"negotiable",IF(Table6[[#This Row],[Value]]&lt;=10000000,"on the radar")))</f>
        <v>negotiable</v>
      </c>
    </row>
    <row r="698" spans="11:17" x14ac:dyDescent="0.25">
      <c r="K698" t="s">
        <v>620</v>
      </c>
      <c r="L698">
        <v>23</v>
      </c>
      <c r="M698">
        <v>71</v>
      </c>
      <c r="N698">
        <v>173</v>
      </c>
      <c r="O698">
        <v>67</v>
      </c>
      <c r="P698" s="16">
        <v>2800000</v>
      </c>
      <c r="Q698" t="str">
        <f>IF(Table6[[#This Row],[Value]]&gt;=20000000,"out of budget",IF(Table6[[#This Row],[Value]]&gt;10000000,"negotiable",IF(Table6[[#This Row],[Value]]&lt;=10000000,"on the radar")))</f>
        <v>on the radar</v>
      </c>
    </row>
    <row r="699" spans="11:17" x14ac:dyDescent="0.25">
      <c r="K699" t="s">
        <v>498</v>
      </c>
      <c r="L699">
        <v>22</v>
      </c>
      <c r="M699">
        <v>78</v>
      </c>
      <c r="N699">
        <v>183</v>
      </c>
      <c r="O699">
        <v>79</v>
      </c>
      <c r="P699" s="16">
        <v>14500000</v>
      </c>
      <c r="Q699" t="str">
        <f>IF(Table6[[#This Row],[Value]]&gt;=20000000,"out of budget",IF(Table6[[#This Row],[Value]]&gt;10000000,"negotiable",IF(Table6[[#This Row],[Value]]&lt;=10000000,"on the radar")))</f>
        <v>negotiable</v>
      </c>
    </row>
    <row r="700" spans="11:17" x14ac:dyDescent="0.25">
      <c r="K700" t="s">
        <v>621</v>
      </c>
      <c r="L700">
        <v>20</v>
      </c>
      <c r="M700">
        <v>73</v>
      </c>
      <c r="N700">
        <v>185</v>
      </c>
      <c r="O700">
        <v>74</v>
      </c>
      <c r="P700" s="16">
        <v>6500000</v>
      </c>
      <c r="Q700" t="str">
        <f>IF(Table6[[#This Row],[Value]]&gt;=20000000,"out of budget",IF(Table6[[#This Row],[Value]]&gt;10000000,"negotiable",IF(Table6[[#This Row],[Value]]&lt;=10000000,"on the radar")))</f>
        <v>on the radar</v>
      </c>
    </row>
    <row r="701" spans="11:17" x14ac:dyDescent="0.25">
      <c r="K701" t="s">
        <v>622</v>
      </c>
      <c r="L701">
        <v>23</v>
      </c>
      <c r="M701">
        <v>75</v>
      </c>
      <c r="N701">
        <v>178</v>
      </c>
      <c r="O701">
        <v>78</v>
      </c>
      <c r="P701" s="16">
        <v>9000000</v>
      </c>
      <c r="Q701" t="str">
        <f>IF(Table6[[#This Row],[Value]]&gt;=20000000,"out of budget",IF(Table6[[#This Row],[Value]]&gt;10000000,"negotiable",IF(Table6[[#This Row],[Value]]&lt;=10000000,"on the radar")))</f>
        <v>on the radar</v>
      </c>
    </row>
    <row r="702" spans="11:17" x14ac:dyDescent="0.25">
      <c r="K702" t="s">
        <v>623</v>
      </c>
      <c r="L702">
        <v>25</v>
      </c>
      <c r="M702">
        <v>78</v>
      </c>
      <c r="N702">
        <v>173</v>
      </c>
      <c r="O702">
        <v>68</v>
      </c>
      <c r="P702" s="16">
        <v>17000000</v>
      </c>
      <c r="Q702" t="str">
        <f>IF(Table6[[#This Row],[Value]]&gt;=20000000,"out of budget",IF(Table6[[#This Row],[Value]]&gt;10000000,"negotiable",IF(Table6[[#This Row],[Value]]&lt;=10000000,"on the radar")))</f>
        <v>negotiable</v>
      </c>
    </row>
    <row r="703" spans="11:17" x14ac:dyDescent="0.25">
      <c r="K703" t="s">
        <v>624</v>
      </c>
      <c r="L703">
        <v>21</v>
      </c>
      <c r="M703">
        <v>79</v>
      </c>
      <c r="N703">
        <v>189</v>
      </c>
      <c r="O703">
        <v>78</v>
      </c>
      <c r="P703" s="16">
        <v>23000000</v>
      </c>
      <c r="Q703" t="str">
        <f>IF(Table6[[#This Row],[Value]]&gt;=20000000,"out of budget",IF(Table6[[#This Row],[Value]]&gt;10000000,"negotiable",IF(Table6[[#This Row],[Value]]&lt;=10000000,"on the radar")))</f>
        <v>out of budget</v>
      </c>
    </row>
    <row r="704" spans="11:17" x14ac:dyDescent="0.25">
      <c r="K704" t="s">
        <v>625</v>
      </c>
      <c r="L704">
        <v>20</v>
      </c>
      <c r="M704">
        <v>74</v>
      </c>
      <c r="N704">
        <v>183</v>
      </c>
      <c r="O704">
        <v>78</v>
      </c>
      <c r="P704" s="16">
        <v>8500000</v>
      </c>
      <c r="Q704" t="str">
        <f>IF(Table6[[#This Row],[Value]]&gt;=20000000,"out of budget",IF(Table6[[#This Row],[Value]]&gt;10000000,"negotiable",IF(Table6[[#This Row],[Value]]&lt;=10000000,"on the radar")))</f>
        <v>on the radar</v>
      </c>
    </row>
    <row r="705" spans="11:17" x14ac:dyDescent="0.25">
      <c r="K705" t="s">
        <v>626</v>
      </c>
      <c r="L705">
        <v>21</v>
      </c>
      <c r="M705">
        <v>74</v>
      </c>
      <c r="N705">
        <v>184</v>
      </c>
      <c r="O705">
        <v>76</v>
      </c>
      <c r="P705" s="16">
        <v>7000000</v>
      </c>
      <c r="Q705" t="str">
        <f>IF(Table6[[#This Row],[Value]]&gt;=20000000,"out of budget",IF(Table6[[#This Row],[Value]]&gt;10000000,"negotiable",IF(Table6[[#This Row],[Value]]&lt;=10000000,"on the radar")))</f>
        <v>on the radar</v>
      </c>
    </row>
    <row r="706" spans="11:17" x14ac:dyDescent="0.25">
      <c r="K706" t="s">
        <v>627</v>
      </c>
      <c r="L706">
        <v>23</v>
      </c>
      <c r="M706">
        <v>81</v>
      </c>
      <c r="N706">
        <v>191</v>
      </c>
      <c r="O706">
        <v>83</v>
      </c>
      <c r="P706" s="16">
        <v>33000000</v>
      </c>
      <c r="Q706" t="str">
        <f>IF(Table6[[#This Row],[Value]]&gt;=20000000,"out of budget",IF(Table6[[#This Row],[Value]]&gt;10000000,"negotiable",IF(Table6[[#This Row],[Value]]&lt;=10000000,"on the radar")))</f>
        <v>out of budget</v>
      </c>
    </row>
    <row r="707" spans="11:17" x14ac:dyDescent="0.25">
      <c r="K707" t="s">
        <v>628</v>
      </c>
      <c r="L707">
        <v>21</v>
      </c>
      <c r="M707">
        <v>69</v>
      </c>
      <c r="N707">
        <v>183</v>
      </c>
      <c r="O707">
        <v>77</v>
      </c>
      <c r="P707" s="16">
        <v>2000000</v>
      </c>
      <c r="Q707" t="str">
        <f>IF(Table6[[#This Row],[Value]]&gt;=20000000,"out of budget",IF(Table6[[#This Row],[Value]]&gt;10000000,"negotiable",IF(Table6[[#This Row],[Value]]&lt;=10000000,"on the radar")))</f>
        <v>on the radar</v>
      </c>
    </row>
    <row r="708" spans="11:17" x14ac:dyDescent="0.25">
      <c r="K708" t="s">
        <v>503</v>
      </c>
      <c r="L708">
        <v>21</v>
      </c>
      <c r="M708">
        <v>74</v>
      </c>
      <c r="N708">
        <v>189</v>
      </c>
      <c r="O708">
        <v>71</v>
      </c>
      <c r="P708" s="16">
        <v>8000000</v>
      </c>
      <c r="Q708" t="str">
        <f>IF(Table6[[#This Row],[Value]]&gt;=20000000,"out of budget",IF(Table6[[#This Row],[Value]]&gt;10000000,"negotiable",IF(Table6[[#This Row],[Value]]&lt;=10000000,"on the radar")))</f>
        <v>on the radar</v>
      </c>
    </row>
    <row r="709" spans="11:17" x14ac:dyDescent="0.25">
      <c r="K709" t="s">
        <v>629</v>
      </c>
      <c r="L709">
        <v>21</v>
      </c>
      <c r="M709">
        <v>71</v>
      </c>
      <c r="N709">
        <v>170</v>
      </c>
      <c r="O709">
        <v>59</v>
      </c>
      <c r="P709" s="16">
        <v>4200000</v>
      </c>
      <c r="Q709" t="str">
        <f>IF(Table6[[#This Row],[Value]]&gt;=20000000,"out of budget",IF(Table6[[#This Row],[Value]]&gt;10000000,"negotiable",IF(Table6[[#This Row],[Value]]&lt;=10000000,"on the radar")))</f>
        <v>on the radar</v>
      </c>
    </row>
    <row r="710" spans="11:17" x14ac:dyDescent="0.25">
      <c r="K710" t="s">
        <v>630</v>
      </c>
      <c r="L710">
        <v>23</v>
      </c>
      <c r="M710">
        <v>71</v>
      </c>
      <c r="N710">
        <v>186</v>
      </c>
      <c r="O710">
        <v>86</v>
      </c>
      <c r="P710" s="16">
        <v>2600000</v>
      </c>
      <c r="Q710" t="str">
        <f>IF(Table6[[#This Row],[Value]]&gt;=20000000,"out of budget",IF(Table6[[#This Row],[Value]]&gt;10000000,"negotiable",IF(Table6[[#This Row],[Value]]&lt;=10000000,"on the radar")))</f>
        <v>on the radar</v>
      </c>
    </row>
    <row r="711" spans="11:17" x14ac:dyDescent="0.25">
      <c r="K711" t="s">
        <v>631</v>
      </c>
      <c r="L711">
        <v>24</v>
      </c>
      <c r="M711">
        <v>72</v>
      </c>
      <c r="N711">
        <v>170</v>
      </c>
      <c r="O711">
        <v>68</v>
      </c>
      <c r="P711" s="16">
        <v>0</v>
      </c>
      <c r="Q711" t="str">
        <f>IF(Table6[[#This Row],[Value]]&gt;=20000000,"out of budget",IF(Table6[[#This Row],[Value]]&gt;10000000,"negotiable",IF(Table6[[#This Row],[Value]]&lt;=10000000,"on the radar")))</f>
        <v>on the radar</v>
      </c>
    </row>
    <row r="712" spans="11:17" x14ac:dyDescent="0.25">
      <c r="K712" t="s">
        <v>632</v>
      </c>
      <c r="L712">
        <v>23</v>
      </c>
      <c r="M712">
        <v>77</v>
      </c>
      <c r="N712">
        <v>182</v>
      </c>
      <c r="O712">
        <v>77</v>
      </c>
      <c r="P712" s="16">
        <v>20000000</v>
      </c>
      <c r="Q712" t="str">
        <f>IF(Table6[[#This Row],[Value]]&gt;=20000000,"out of budget",IF(Table6[[#This Row],[Value]]&gt;10000000,"negotiable",IF(Table6[[#This Row],[Value]]&lt;=10000000,"on the radar")))</f>
        <v>out of budget</v>
      </c>
    </row>
    <row r="713" spans="11:17" x14ac:dyDescent="0.25">
      <c r="K713" t="s">
        <v>511</v>
      </c>
      <c r="L713">
        <v>20</v>
      </c>
      <c r="M713">
        <v>75</v>
      </c>
      <c r="N713">
        <v>177</v>
      </c>
      <c r="O713">
        <v>68</v>
      </c>
      <c r="P713" s="16">
        <v>12500000</v>
      </c>
      <c r="Q713" t="str">
        <f>IF(Table6[[#This Row],[Value]]&gt;=20000000,"out of budget",IF(Table6[[#This Row],[Value]]&gt;10000000,"negotiable",IF(Table6[[#This Row],[Value]]&lt;=10000000,"on the radar")))</f>
        <v>negotiable</v>
      </c>
    </row>
    <row r="714" spans="11:17" x14ac:dyDescent="0.25">
      <c r="K714" t="s">
        <v>633</v>
      </c>
      <c r="L714">
        <v>21</v>
      </c>
      <c r="M714">
        <v>72</v>
      </c>
      <c r="N714">
        <v>191</v>
      </c>
      <c r="O714">
        <v>80</v>
      </c>
      <c r="P714" s="16">
        <v>5500000</v>
      </c>
      <c r="Q714" t="str">
        <f>IF(Table6[[#This Row],[Value]]&gt;=20000000,"out of budget",IF(Table6[[#This Row],[Value]]&gt;10000000,"negotiable",IF(Table6[[#This Row],[Value]]&lt;=10000000,"on the radar")))</f>
        <v>on the radar</v>
      </c>
    </row>
    <row r="715" spans="11:17" x14ac:dyDescent="0.25">
      <c r="K715" t="s">
        <v>634</v>
      </c>
      <c r="L715">
        <v>19</v>
      </c>
      <c r="M715">
        <v>64</v>
      </c>
      <c r="N715">
        <v>179</v>
      </c>
      <c r="O715">
        <v>73</v>
      </c>
      <c r="P715" s="16">
        <v>1400000</v>
      </c>
      <c r="Q715" t="str">
        <f>IF(Table6[[#This Row],[Value]]&gt;=20000000,"out of budget",IF(Table6[[#This Row],[Value]]&gt;10000000,"negotiable",IF(Table6[[#This Row],[Value]]&lt;=10000000,"on the radar")))</f>
        <v>on the radar</v>
      </c>
    </row>
    <row r="716" spans="11:17" x14ac:dyDescent="0.25">
      <c r="K716" t="s">
        <v>635</v>
      </c>
      <c r="L716">
        <v>22</v>
      </c>
      <c r="M716">
        <v>72</v>
      </c>
      <c r="N716">
        <v>185</v>
      </c>
      <c r="O716">
        <v>79</v>
      </c>
      <c r="P716" s="16">
        <v>7000000</v>
      </c>
      <c r="Q716" t="str">
        <f>IF(Table6[[#This Row],[Value]]&gt;=20000000,"out of budget",IF(Table6[[#This Row],[Value]]&gt;10000000,"negotiable",IF(Table6[[#This Row],[Value]]&lt;=10000000,"on the radar")))</f>
        <v>on the radar</v>
      </c>
    </row>
    <row r="717" spans="11:17" x14ac:dyDescent="0.25">
      <c r="K717" t="s">
        <v>636</v>
      </c>
      <c r="L717">
        <v>22</v>
      </c>
      <c r="M717">
        <v>76</v>
      </c>
      <c r="N717">
        <v>184</v>
      </c>
      <c r="O717">
        <v>79</v>
      </c>
      <c r="P717" s="16">
        <v>10500000</v>
      </c>
      <c r="Q717" t="str">
        <f>IF(Table6[[#This Row],[Value]]&gt;=20000000,"out of budget",IF(Table6[[#This Row],[Value]]&gt;10000000,"negotiable",IF(Table6[[#This Row],[Value]]&lt;=10000000,"on the radar")))</f>
        <v>negotiable</v>
      </c>
    </row>
    <row r="718" spans="11:17" x14ac:dyDescent="0.25">
      <c r="K718" t="s">
        <v>637</v>
      </c>
      <c r="L718">
        <v>21</v>
      </c>
      <c r="M718">
        <v>76</v>
      </c>
      <c r="N718">
        <v>180</v>
      </c>
      <c r="O718">
        <v>65</v>
      </c>
      <c r="P718" s="16">
        <v>11500000</v>
      </c>
      <c r="Q718" t="str">
        <f>IF(Table6[[#This Row],[Value]]&gt;=20000000,"out of budget",IF(Table6[[#This Row],[Value]]&gt;10000000,"negotiable",IF(Table6[[#This Row],[Value]]&lt;=10000000,"on the radar")))</f>
        <v>negotiable</v>
      </c>
    </row>
    <row r="719" spans="11:17" x14ac:dyDescent="0.25">
      <c r="K719" t="s">
        <v>638</v>
      </c>
      <c r="L719">
        <v>20</v>
      </c>
      <c r="M719">
        <v>67</v>
      </c>
      <c r="N719">
        <v>181</v>
      </c>
      <c r="O719">
        <v>71</v>
      </c>
      <c r="P719" s="16">
        <v>2500000</v>
      </c>
      <c r="Q719" t="str">
        <f>IF(Table6[[#This Row],[Value]]&gt;=20000000,"out of budget",IF(Table6[[#This Row],[Value]]&gt;10000000,"negotiable",IF(Table6[[#This Row],[Value]]&lt;=10000000,"on the radar")))</f>
        <v>on the radar</v>
      </c>
    </row>
    <row r="720" spans="11:17" x14ac:dyDescent="0.25">
      <c r="K720" t="s">
        <v>639</v>
      </c>
      <c r="L720">
        <v>19</v>
      </c>
      <c r="M720">
        <v>64</v>
      </c>
      <c r="N720">
        <v>179</v>
      </c>
      <c r="O720">
        <v>70</v>
      </c>
      <c r="P720" s="16">
        <v>1500000</v>
      </c>
      <c r="Q720" t="str">
        <f>IF(Table6[[#This Row],[Value]]&gt;=20000000,"out of budget",IF(Table6[[#This Row],[Value]]&gt;10000000,"negotiable",IF(Table6[[#This Row],[Value]]&lt;=10000000,"on the radar")))</f>
        <v>on the radar</v>
      </c>
    </row>
    <row r="721" spans="11:17" x14ac:dyDescent="0.25">
      <c r="K721" t="s">
        <v>640</v>
      </c>
      <c r="L721">
        <v>20</v>
      </c>
      <c r="M721">
        <v>70</v>
      </c>
      <c r="N721">
        <v>181</v>
      </c>
      <c r="O721">
        <v>73</v>
      </c>
      <c r="P721" s="16">
        <v>3800000</v>
      </c>
      <c r="Q721" t="str">
        <f>IF(Table6[[#This Row],[Value]]&gt;=20000000,"out of budget",IF(Table6[[#This Row],[Value]]&gt;10000000,"negotiable",IF(Table6[[#This Row],[Value]]&lt;=10000000,"on the radar")))</f>
        <v>on the radar</v>
      </c>
    </row>
    <row r="722" spans="11:17" x14ac:dyDescent="0.25">
      <c r="K722" t="s">
        <v>641</v>
      </c>
      <c r="L722">
        <v>37</v>
      </c>
      <c r="M722">
        <v>79</v>
      </c>
      <c r="N722">
        <v>171</v>
      </c>
      <c r="O722">
        <v>68</v>
      </c>
      <c r="P722" s="16">
        <v>5500000</v>
      </c>
      <c r="Q722" t="str">
        <f>IF(Table6[[#This Row],[Value]]&gt;=20000000,"out of budget",IF(Table6[[#This Row],[Value]]&gt;10000000,"negotiable",IF(Table6[[#This Row],[Value]]&lt;=10000000,"on the radar")))</f>
        <v>on the radar</v>
      </c>
    </row>
    <row r="723" spans="11:17" x14ac:dyDescent="0.25">
      <c r="K723" t="s">
        <v>642</v>
      </c>
      <c r="L723">
        <v>36</v>
      </c>
      <c r="M723">
        <v>83</v>
      </c>
      <c r="N723">
        <v>173</v>
      </c>
      <c r="O723">
        <v>67</v>
      </c>
      <c r="P723" s="16">
        <v>12000000</v>
      </c>
      <c r="Q723" t="str">
        <f>IF(Table6[[#This Row],[Value]]&gt;=20000000,"out of budget",IF(Table6[[#This Row],[Value]]&gt;10000000,"negotiable",IF(Table6[[#This Row],[Value]]&lt;=10000000,"on the radar")))</f>
        <v>negotiable</v>
      </c>
    </row>
    <row r="724" spans="11:17" x14ac:dyDescent="0.25">
      <c r="K724" t="s">
        <v>643</v>
      </c>
      <c r="L724">
        <v>36</v>
      </c>
      <c r="M724">
        <v>83</v>
      </c>
      <c r="N724">
        <v>193</v>
      </c>
      <c r="O724">
        <v>91</v>
      </c>
      <c r="P724" s="16">
        <v>12500000</v>
      </c>
      <c r="Q724" t="str">
        <f>IF(Table6[[#This Row],[Value]]&gt;=20000000,"out of budget",IF(Table6[[#This Row],[Value]]&gt;10000000,"negotiable",IF(Table6[[#This Row],[Value]]&lt;=10000000,"on the radar")))</f>
        <v>negotiable</v>
      </c>
    </row>
    <row r="725" spans="11:17" x14ac:dyDescent="0.25">
      <c r="K725" t="s">
        <v>644</v>
      </c>
      <c r="L725">
        <v>34</v>
      </c>
      <c r="M725">
        <v>80</v>
      </c>
      <c r="N725">
        <v>194</v>
      </c>
      <c r="O725">
        <v>85</v>
      </c>
      <c r="P725" s="16">
        <v>7000000</v>
      </c>
      <c r="Q725" t="str">
        <f>IF(Table6[[#This Row],[Value]]&gt;=20000000,"out of budget",IF(Table6[[#This Row],[Value]]&gt;10000000,"negotiable",IF(Table6[[#This Row],[Value]]&lt;=10000000,"on the radar")))</f>
        <v>on the radar</v>
      </c>
    </row>
    <row r="726" spans="11:17" x14ac:dyDescent="0.25">
      <c r="K726" t="s">
        <v>645</v>
      </c>
      <c r="L726">
        <v>30</v>
      </c>
      <c r="M726">
        <v>81</v>
      </c>
      <c r="N726">
        <v>181</v>
      </c>
      <c r="O726">
        <v>79</v>
      </c>
      <c r="P726" s="16">
        <v>25500000</v>
      </c>
      <c r="Q726" t="str">
        <f>IF(Table6[[#This Row],[Value]]&gt;=20000000,"out of budget",IF(Table6[[#This Row],[Value]]&gt;10000000,"negotiable",IF(Table6[[#This Row],[Value]]&lt;=10000000,"on the radar")))</f>
        <v>out of budget</v>
      </c>
    </row>
    <row r="727" spans="11:17" x14ac:dyDescent="0.25">
      <c r="K727" t="s">
        <v>646</v>
      </c>
      <c r="L727">
        <v>30</v>
      </c>
      <c r="M727">
        <v>83</v>
      </c>
      <c r="N727">
        <v>191</v>
      </c>
      <c r="O727">
        <v>81</v>
      </c>
      <c r="P727" s="16">
        <v>30000000</v>
      </c>
      <c r="Q727" t="str">
        <f>IF(Table6[[#This Row],[Value]]&gt;=20000000,"out of budget",IF(Table6[[#This Row],[Value]]&gt;10000000,"negotiable",IF(Table6[[#This Row],[Value]]&lt;=10000000,"on the radar")))</f>
        <v>out of budget</v>
      </c>
    </row>
    <row r="728" spans="11:17" x14ac:dyDescent="0.25">
      <c r="K728" t="s">
        <v>531</v>
      </c>
      <c r="L728">
        <v>32</v>
      </c>
      <c r="M728">
        <v>69</v>
      </c>
      <c r="N728">
        <v>192</v>
      </c>
      <c r="O728">
        <v>80</v>
      </c>
      <c r="P728" s="16">
        <v>700000</v>
      </c>
      <c r="Q728" t="str">
        <f>IF(Table6[[#This Row],[Value]]&gt;=20000000,"out of budget",IF(Table6[[#This Row],[Value]]&gt;10000000,"negotiable",IF(Table6[[#This Row],[Value]]&lt;=10000000,"on the radar")))</f>
        <v>on the radar</v>
      </c>
    </row>
    <row r="729" spans="11:17" x14ac:dyDescent="0.25">
      <c r="K729" t="s">
        <v>532</v>
      </c>
      <c r="L729">
        <v>28</v>
      </c>
      <c r="M729">
        <v>82</v>
      </c>
      <c r="N729">
        <v>172</v>
      </c>
      <c r="O729">
        <v>69</v>
      </c>
      <c r="P729" s="16">
        <v>30500000</v>
      </c>
      <c r="Q729" t="str">
        <f>IF(Table6[[#This Row],[Value]]&gt;=20000000,"out of budget",IF(Table6[[#This Row],[Value]]&gt;10000000,"negotiable",IF(Table6[[#This Row],[Value]]&lt;=10000000,"on the radar")))</f>
        <v>out of budget</v>
      </c>
    </row>
    <row r="730" spans="11:17" x14ac:dyDescent="0.25">
      <c r="K730" t="s">
        <v>647</v>
      </c>
      <c r="L730">
        <v>31</v>
      </c>
      <c r="M730">
        <v>89</v>
      </c>
      <c r="N730">
        <v>193</v>
      </c>
      <c r="O730">
        <v>92</v>
      </c>
      <c r="P730" s="16">
        <v>70500000</v>
      </c>
      <c r="Q730" t="str">
        <f>IF(Table6[[#This Row],[Value]]&gt;=20000000,"out of budget",IF(Table6[[#This Row],[Value]]&gt;10000000,"negotiable",IF(Table6[[#This Row],[Value]]&lt;=10000000,"on the radar")))</f>
        <v>out of budget</v>
      </c>
    </row>
    <row r="731" spans="11:17" x14ac:dyDescent="0.25">
      <c r="K731" t="s">
        <v>648</v>
      </c>
      <c r="L731">
        <v>26</v>
      </c>
      <c r="M731">
        <v>81</v>
      </c>
      <c r="N731">
        <v>189</v>
      </c>
      <c r="O731">
        <v>77</v>
      </c>
      <c r="P731" s="16">
        <v>25000000</v>
      </c>
      <c r="Q731" t="str">
        <f>IF(Table6[[#This Row],[Value]]&gt;=20000000,"out of budget",IF(Table6[[#This Row],[Value]]&gt;10000000,"negotiable",IF(Table6[[#This Row],[Value]]&lt;=10000000,"on the radar")))</f>
        <v>out of budget</v>
      </c>
    </row>
    <row r="732" spans="11:17" x14ac:dyDescent="0.25">
      <c r="K732" t="s">
        <v>649</v>
      </c>
      <c r="L732">
        <v>25</v>
      </c>
      <c r="M732">
        <v>78</v>
      </c>
      <c r="N732">
        <v>181</v>
      </c>
      <c r="O732">
        <v>85</v>
      </c>
      <c r="P732" s="16">
        <v>18000000</v>
      </c>
      <c r="Q732" t="str">
        <f>IF(Table6[[#This Row],[Value]]&gt;=20000000,"out of budget",IF(Table6[[#This Row],[Value]]&gt;10000000,"negotiable",IF(Table6[[#This Row],[Value]]&lt;=10000000,"on the radar")))</f>
        <v>negotiable</v>
      </c>
    </row>
    <row r="733" spans="11:17" x14ac:dyDescent="0.25">
      <c r="K733" t="s">
        <v>650</v>
      </c>
      <c r="L733">
        <v>26</v>
      </c>
      <c r="M733">
        <v>79</v>
      </c>
      <c r="N733">
        <v>169</v>
      </c>
      <c r="O733">
        <v>66</v>
      </c>
      <c r="P733" s="16">
        <v>20500000</v>
      </c>
      <c r="Q733" t="str">
        <f>IF(Table6[[#This Row],[Value]]&gt;=20000000,"out of budget",IF(Table6[[#This Row],[Value]]&gt;10000000,"negotiable",IF(Table6[[#This Row],[Value]]&lt;=10000000,"on the radar")))</f>
        <v>out of budget</v>
      </c>
    </row>
    <row r="734" spans="11:17" x14ac:dyDescent="0.25">
      <c r="K734" t="s">
        <v>651</v>
      </c>
      <c r="L734">
        <v>24</v>
      </c>
      <c r="M734">
        <v>80</v>
      </c>
      <c r="N734">
        <v>184</v>
      </c>
      <c r="O734">
        <v>77</v>
      </c>
      <c r="P734" s="16">
        <v>27000000</v>
      </c>
      <c r="Q734" t="str">
        <f>IF(Table6[[#This Row],[Value]]&gt;=20000000,"out of budget",IF(Table6[[#This Row],[Value]]&gt;10000000,"negotiable",IF(Table6[[#This Row],[Value]]&lt;=10000000,"on the radar")))</f>
        <v>out of budget</v>
      </c>
    </row>
    <row r="735" spans="11:17" x14ac:dyDescent="0.25">
      <c r="K735" t="s">
        <v>602</v>
      </c>
      <c r="L735">
        <v>25</v>
      </c>
      <c r="M735">
        <v>80</v>
      </c>
      <c r="N735">
        <v>187</v>
      </c>
      <c r="O735">
        <v>83</v>
      </c>
      <c r="P735" s="16">
        <v>25500000</v>
      </c>
      <c r="Q735" t="str">
        <f>IF(Table6[[#This Row],[Value]]&gt;=20000000,"out of budget",IF(Table6[[#This Row],[Value]]&gt;10000000,"negotiable",IF(Table6[[#This Row],[Value]]&lt;=10000000,"on the radar")))</f>
        <v>out of budget</v>
      </c>
    </row>
    <row r="736" spans="11:17" x14ac:dyDescent="0.25">
      <c r="K736" t="s">
        <v>652</v>
      </c>
      <c r="L736">
        <v>24</v>
      </c>
      <c r="M736">
        <v>75</v>
      </c>
      <c r="N736">
        <v>175</v>
      </c>
      <c r="O736">
        <v>69</v>
      </c>
      <c r="P736" s="16">
        <v>7500000</v>
      </c>
      <c r="Q736" t="str">
        <f>IF(Table6[[#This Row],[Value]]&gt;=20000000,"out of budget",IF(Table6[[#This Row],[Value]]&gt;10000000,"negotiable",IF(Table6[[#This Row],[Value]]&lt;=10000000,"on the radar")))</f>
        <v>on the radar</v>
      </c>
    </row>
    <row r="737" spans="11:17" x14ac:dyDescent="0.25">
      <c r="K737" t="s">
        <v>653</v>
      </c>
      <c r="L737">
        <v>24</v>
      </c>
      <c r="M737">
        <v>77</v>
      </c>
      <c r="N737">
        <v>175</v>
      </c>
      <c r="O737">
        <v>66</v>
      </c>
      <c r="P737" s="16">
        <v>14500000</v>
      </c>
      <c r="Q737" t="str">
        <f>IF(Table6[[#This Row],[Value]]&gt;=20000000,"out of budget",IF(Table6[[#This Row],[Value]]&gt;10000000,"negotiable",IF(Table6[[#This Row],[Value]]&lt;=10000000,"on the radar")))</f>
        <v>negotiable</v>
      </c>
    </row>
    <row r="738" spans="11:17" x14ac:dyDescent="0.25">
      <c r="K738" t="s">
        <v>654</v>
      </c>
      <c r="L738">
        <v>25</v>
      </c>
      <c r="M738">
        <v>77</v>
      </c>
      <c r="N738">
        <v>176</v>
      </c>
      <c r="O738">
        <v>72</v>
      </c>
      <c r="P738" s="16">
        <v>13000000</v>
      </c>
      <c r="Q738" t="str">
        <f>IF(Table6[[#This Row],[Value]]&gt;=20000000,"out of budget",IF(Table6[[#This Row],[Value]]&gt;10000000,"negotiable",IF(Table6[[#This Row],[Value]]&lt;=10000000,"on the radar")))</f>
        <v>negotiable</v>
      </c>
    </row>
    <row r="739" spans="11:17" x14ac:dyDescent="0.25">
      <c r="K739" t="s">
        <v>655</v>
      </c>
      <c r="L739">
        <v>24</v>
      </c>
      <c r="M739">
        <v>73</v>
      </c>
      <c r="N739">
        <v>189</v>
      </c>
      <c r="O739">
        <v>82</v>
      </c>
      <c r="P739" s="16">
        <v>0</v>
      </c>
      <c r="Q739" t="str">
        <f>IF(Table6[[#This Row],[Value]]&gt;=20000000,"out of budget",IF(Table6[[#This Row],[Value]]&gt;10000000,"negotiable",IF(Table6[[#This Row],[Value]]&lt;=10000000,"on the radar")))</f>
        <v>on the radar</v>
      </c>
    </row>
    <row r="740" spans="11:17" x14ac:dyDescent="0.25">
      <c r="K740" t="s">
        <v>656</v>
      </c>
      <c r="L740">
        <v>23</v>
      </c>
      <c r="M740">
        <v>77</v>
      </c>
      <c r="N740">
        <v>177</v>
      </c>
      <c r="O740">
        <v>70</v>
      </c>
      <c r="P740" s="16">
        <v>15500000</v>
      </c>
      <c r="Q740" t="str">
        <f>IF(Table6[[#This Row],[Value]]&gt;=20000000,"out of budget",IF(Table6[[#This Row],[Value]]&gt;10000000,"negotiable",IF(Table6[[#This Row],[Value]]&lt;=10000000,"on the radar")))</f>
        <v>negotiable</v>
      </c>
    </row>
    <row r="741" spans="11:17" x14ac:dyDescent="0.25">
      <c r="K741" t="s">
        <v>615</v>
      </c>
      <c r="L741">
        <v>22</v>
      </c>
      <c r="M741">
        <v>74</v>
      </c>
      <c r="N741">
        <v>183</v>
      </c>
      <c r="O741">
        <v>72</v>
      </c>
      <c r="P741" s="16">
        <v>6500000</v>
      </c>
      <c r="Q741" t="str">
        <f>IF(Table6[[#This Row],[Value]]&gt;=20000000,"out of budget",IF(Table6[[#This Row],[Value]]&gt;10000000,"negotiable",IF(Table6[[#This Row],[Value]]&lt;=10000000,"on the radar")))</f>
        <v>on the radar</v>
      </c>
    </row>
    <row r="742" spans="11:17" x14ac:dyDescent="0.25">
      <c r="K742" t="s">
        <v>657</v>
      </c>
      <c r="L742">
        <v>21</v>
      </c>
      <c r="M742">
        <v>71</v>
      </c>
      <c r="N742">
        <v>163</v>
      </c>
      <c r="O742">
        <v>61</v>
      </c>
      <c r="P742" s="16">
        <v>4000000</v>
      </c>
      <c r="Q742" t="str">
        <f>IF(Table6[[#This Row],[Value]]&gt;=20000000,"out of budget",IF(Table6[[#This Row],[Value]]&gt;10000000,"negotiable",IF(Table6[[#This Row],[Value]]&lt;=10000000,"on the radar")))</f>
        <v>on the radar</v>
      </c>
    </row>
    <row r="743" spans="11:17" x14ac:dyDescent="0.25">
      <c r="K743" t="s">
        <v>658</v>
      </c>
      <c r="L743">
        <v>22</v>
      </c>
      <c r="M743">
        <v>74</v>
      </c>
      <c r="N743">
        <v>185</v>
      </c>
      <c r="O743">
        <v>71</v>
      </c>
      <c r="P743" s="16">
        <v>6500000</v>
      </c>
      <c r="Q743" t="str">
        <f>IF(Table6[[#This Row],[Value]]&gt;=20000000,"out of budget",IF(Table6[[#This Row],[Value]]&gt;10000000,"negotiable",IF(Table6[[#This Row],[Value]]&lt;=10000000,"on the radar")))</f>
        <v>on the radar</v>
      </c>
    </row>
    <row r="744" spans="11:17" x14ac:dyDescent="0.25">
      <c r="K744" t="s">
        <v>659</v>
      </c>
      <c r="L744">
        <v>23</v>
      </c>
      <c r="M744">
        <v>79</v>
      </c>
      <c r="N744">
        <v>184</v>
      </c>
      <c r="O744">
        <v>76</v>
      </c>
      <c r="P744" s="16">
        <v>22000000</v>
      </c>
      <c r="Q744" t="str">
        <f>IF(Table6[[#This Row],[Value]]&gt;=20000000,"out of budget",IF(Table6[[#This Row],[Value]]&gt;10000000,"negotiable",IF(Table6[[#This Row],[Value]]&lt;=10000000,"on the radar")))</f>
        <v>out of budget</v>
      </c>
    </row>
    <row r="745" spans="11:17" x14ac:dyDescent="0.25">
      <c r="K745" t="s">
        <v>660</v>
      </c>
      <c r="L745">
        <v>21</v>
      </c>
      <c r="M745">
        <v>70</v>
      </c>
      <c r="N745">
        <v>175</v>
      </c>
      <c r="O745">
        <v>76</v>
      </c>
      <c r="P745" s="16">
        <v>3600000</v>
      </c>
      <c r="Q745" t="str">
        <f>IF(Table6[[#This Row],[Value]]&gt;=20000000,"out of budget",IF(Table6[[#This Row],[Value]]&gt;10000000,"negotiable",IF(Table6[[#This Row],[Value]]&lt;=10000000,"on the radar")))</f>
        <v>on the radar</v>
      </c>
    </row>
    <row r="746" spans="11:17" x14ac:dyDescent="0.25">
      <c r="K746" t="s">
        <v>661</v>
      </c>
      <c r="L746">
        <v>22</v>
      </c>
      <c r="M746">
        <v>75</v>
      </c>
      <c r="N746">
        <v>180</v>
      </c>
      <c r="O746">
        <v>75</v>
      </c>
      <c r="P746" s="16">
        <v>12500000</v>
      </c>
      <c r="Q746" t="str">
        <f>IF(Table6[[#This Row],[Value]]&gt;=20000000,"out of budget",IF(Table6[[#This Row],[Value]]&gt;10000000,"negotiable",IF(Table6[[#This Row],[Value]]&lt;=10000000,"on the radar")))</f>
        <v>negotiable</v>
      </c>
    </row>
    <row r="747" spans="11:17" x14ac:dyDescent="0.25">
      <c r="K747" t="s">
        <v>662</v>
      </c>
      <c r="L747">
        <v>22</v>
      </c>
      <c r="M747">
        <v>77</v>
      </c>
      <c r="N747">
        <v>175</v>
      </c>
      <c r="O747">
        <v>65</v>
      </c>
      <c r="P747" s="16">
        <v>17000000</v>
      </c>
      <c r="Q747" t="str">
        <f>IF(Table6[[#This Row],[Value]]&gt;=20000000,"out of budget",IF(Table6[[#This Row],[Value]]&gt;10000000,"negotiable",IF(Table6[[#This Row],[Value]]&lt;=10000000,"on the radar")))</f>
        <v>negotiable</v>
      </c>
    </row>
    <row r="748" spans="11:17" x14ac:dyDescent="0.25">
      <c r="K748" t="s">
        <v>663</v>
      </c>
      <c r="L748">
        <v>24</v>
      </c>
      <c r="M748">
        <v>80</v>
      </c>
      <c r="N748">
        <v>178</v>
      </c>
      <c r="O748">
        <v>70</v>
      </c>
      <c r="P748" s="16">
        <v>28500000</v>
      </c>
      <c r="Q748" t="str">
        <f>IF(Table6[[#This Row],[Value]]&gt;=20000000,"out of budget",IF(Table6[[#This Row],[Value]]&gt;10000000,"negotiable",IF(Table6[[#This Row],[Value]]&lt;=10000000,"on the radar")))</f>
        <v>out of budget</v>
      </c>
    </row>
    <row r="749" spans="11:17" x14ac:dyDescent="0.25">
      <c r="K749" t="s">
        <v>664</v>
      </c>
      <c r="L749">
        <v>23</v>
      </c>
      <c r="M749">
        <v>75</v>
      </c>
      <c r="N749">
        <v>176</v>
      </c>
      <c r="O749">
        <v>62</v>
      </c>
      <c r="P749" s="16">
        <v>9000000</v>
      </c>
      <c r="Q749" t="str">
        <f>IF(Table6[[#This Row],[Value]]&gt;=20000000,"out of budget",IF(Table6[[#This Row],[Value]]&gt;10000000,"negotiable",IF(Table6[[#This Row],[Value]]&lt;=10000000,"on the radar")))</f>
        <v>on the radar</v>
      </c>
    </row>
    <row r="750" spans="11:17" x14ac:dyDescent="0.25">
      <c r="K750" t="s">
        <v>665</v>
      </c>
      <c r="L750">
        <v>22</v>
      </c>
      <c r="M750">
        <v>75</v>
      </c>
      <c r="N750">
        <v>182</v>
      </c>
      <c r="O750">
        <v>75</v>
      </c>
      <c r="P750" s="16">
        <v>10500000</v>
      </c>
      <c r="Q750" t="str">
        <f>IF(Table6[[#This Row],[Value]]&gt;=20000000,"out of budget",IF(Table6[[#This Row],[Value]]&gt;10000000,"negotiable",IF(Table6[[#This Row],[Value]]&lt;=10000000,"on the radar")))</f>
        <v>negotiable</v>
      </c>
    </row>
    <row r="751" spans="11:17" x14ac:dyDescent="0.25">
      <c r="K751" t="s">
        <v>666</v>
      </c>
      <c r="L751">
        <v>22</v>
      </c>
      <c r="M751">
        <v>74</v>
      </c>
      <c r="N751">
        <v>174</v>
      </c>
      <c r="O751">
        <v>60</v>
      </c>
      <c r="P751" s="16">
        <v>8000000</v>
      </c>
      <c r="Q751" t="str">
        <f>IF(Table6[[#This Row],[Value]]&gt;=20000000,"out of budget",IF(Table6[[#This Row],[Value]]&gt;10000000,"negotiable",IF(Table6[[#This Row],[Value]]&lt;=10000000,"on the radar")))</f>
        <v>on the radar</v>
      </c>
    </row>
    <row r="752" spans="11:17" x14ac:dyDescent="0.25">
      <c r="K752" t="s">
        <v>667</v>
      </c>
      <c r="L752">
        <v>22</v>
      </c>
      <c r="M752">
        <v>74</v>
      </c>
      <c r="N752">
        <v>175</v>
      </c>
      <c r="O752">
        <v>68</v>
      </c>
      <c r="P752" s="16">
        <v>9500000</v>
      </c>
      <c r="Q752" t="str">
        <f>IF(Table6[[#This Row],[Value]]&gt;=20000000,"out of budget",IF(Table6[[#This Row],[Value]]&gt;10000000,"negotiable",IF(Table6[[#This Row],[Value]]&lt;=10000000,"on the radar")))</f>
        <v>on the radar</v>
      </c>
    </row>
    <row r="753" spans="11:17" x14ac:dyDescent="0.25">
      <c r="K753" t="s">
        <v>668</v>
      </c>
      <c r="L753">
        <v>22</v>
      </c>
      <c r="M753">
        <v>78</v>
      </c>
      <c r="N753">
        <v>190</v>
      </c>
      <c r="O753">
        <v>79</v>
      </c>
      <c r="P753" s="16">
        <v>20500000</v>
      </c>
      <c r="Q753" t="str">
        <f>IF(Table6[[#This Row],[Value]]&gt;=20000000,"out of budget",IF(Table6[[#This Row],[Value]]&gt;10000000,"negotiable",IF(Table6[[#This Row],[Value]]&lt;=10000000,"on the radar")))</f>
        <v>out of budget</v>
      </c>
    </row>
    <row r="754" spans="11:17" x14ac:dyDescent="0.25">
      <c r="K754" t="s">
        <v>669</v>
      </c>
      <c r="L754">
        <v>19</v>
      </c>
      <c r="M754">
        <v>73</v>
      </c>
      <c r="N754">
        <v>188</v>
      </c>
      <c r="O754">
        <v>73</v>
      </c>
      <c r="P754" s="16">
        <v>6000000</v>
      </c>
      <c r="Q754" t="str">
        <f>IF(Table6[[#This Row],[Value]]&gt;=20000000,"out of budget",IF(Table6[[#This Row],[Value]]&gt;10000000,"negotiable",IF(Table6[[#This Row],[Value]]&lt;=10000000,"on the radar")))</f>
        <v>on the radar</v>
      </c>
    </row>
    <row r="755" spans="11:17" x14ac:dyDescent="0.25">
      <c r="K755" t="s">
        <v>630</v>
      </c>
      <c r="L755">
        <v>23</v>
      </c>
      <c r="M755">
        <v>71</v>
      </c>
      <c r="N755">
        <v>186</v>
      </c>
      <c r="O755">
        <v>86</v>
      </c>
      <c r="P755" s="16">
        <v>2600000</v>
      </c>
      <c r="Q755" t="str">
        <f>IF(Table6[[#This Row],[Value]]&gt;=20000000,"out of budget",IF(Table6[[#This Row],[Value]]&gt;10000000,"negotiable",IF(Table6[[#This Row],[Value]]&lt;=10000000,"on the radar")))</f>
        <v>on the radar</v>
      </c>
    </row>
    <row r="756" spans="11:17" x14ac:dyDescent="0.25">
      <c r="K756" t="s">
        <v>670</v>
      </c>
      <c r="L756">
        <v>21</v>
      </c>
      <c r="M756">
        <v>72</v>
      </c>
      <c r="N756">
        <v>188</v>
      </c>
      <c r="O756">
        <v>77</v>
      </c>
      <c r="P756" s="16">
        <v>3500000</v>
      </c>
      <c r="Q756" t="str">
        <f>IF(Table6[[#This Row],[Value]]&gt;=20000000,"out of budget",IF(Table6[[#This Row],[Value]]&gt;10000000,"negotiable",IF(Table6[[#This Row],[Value]]&lt;=10000000,"on the radar")))</f>
        <v>on the radar</v>
      </c>
    </row>
    <row r="757" spans="11:17" x14ac:dyDescent="0.25">
      <c r="K757" t="s">
        <v>671</v>
      </c>
      <c r="L757">
        <v>21</v>
      </c>
      <c r="M757">
        <v>74</v>
      </c>
      <c r="N757">
        <v>180</v>
      </c>
      <c r="O757">
        <v>78</v>
      </c>
      <c r="P757" s="16">
        <v>9500000</v>
      </c>
      <c r="Q757" t="str">
        <f>IF(Table6[[#This Row],[Value]]&gt;=20000000,"out of budget",IF(Table6[[#This Row],[Value]]&gt;10000000,"negotiable",IF(Table6[[#This Row],[Value]]&lt;=10000000,"on the radar")))</f>
        <v>on the radar</v>
      </c>
    </row>
    <row r="758" spans="11:17" x14ac:dyDescent="0.25">
      <c r="K758" t="s">
        <v>672</v>
      </c>
      <c r="L758">
        <v>21</v>
      </c>
      <c r="M758">
        <v>75</v>
      </c>
      <c r="N758">
        <v>189</v>
      </c>
      <c r="O758">
        <v>70</v>
      </c>
      <c r="P758" s="16">
        <v>9000000</v>
      </c>
      <c r="Q758" t="str">
        <f>IF(Table6[[#This Row],[Value]]&gt;=20000000,"out of budget",IF(Table6[[#This Row],[Value]]&gt;10000000,"negotiable",IF(Table6[[#This Row],[Value]]&lt;=10000000,"on the radar")))</f>
        <v>on the radar</v>
      </c>
    </row>
    <row r="759" spans="11:17" x14ac:dyDescent="0.25">
      <c r="K759" t="s">
        <v>673</v>
      </c>
      <c r="L759">
        <v>20</v>
      </c>
      <c r="M759">
        <v>74</v>
      </c>
      <c r="N759">
        <v>181</v>
      </c>
      <c r="O759">
        <v>77</v>
      </c>
      <c r="P759" s="16">
        <v>6000000</v>
      </c>
      <c r="Q759" t="str">
        <f>IF(Table6[[#This Row],[Value]]&gt;=20000000,"out of budget",IF(Table6[[#This Row],[Value]]&gt;10000000,"negotiable",IF(Table6[[#This Row],[Value]]&lt;=10000000,"on the radar")))</f>
        <v>on the radar</v>
      </c>
    </row>
    <row r="760" spans="11:17" x14ac:dyDescent="0.25">
      <c r="K760" t="s">
        <v>674</v>
      </c>
      <c r="L760">
        <v>19</v>
      </c>
      <c r="M760">
        <v>68</v>
      </c>
      <c r="N760">
        <v>182</v>
      </c>
      <c r="O760">
        <v>75</v>
      </c>
      <c r="P760" s="16">
        <v>3100000</v>
      </c>
      <c r="Q760" t="str">
        <f>IF(Table6[[#This Row],[Value]]&gt;=20000000,"out of budget",IF(Table6[[#This Row],[Value]]&gt;10000000,"negotiable",IF(Table6[[#This Row],[Value]]&lt;=10000000,"on the radar")))</f>
        <v>on the radar</v>
      </c>
    </row>
    <row r="761" spans="11:17" x14ac:dyDescent="0.25">
      <c r="K761" t="s">
        <v>675</v>
      </c>
      <c r="L761">
        <v>20</v>
      </c>
      <c r="M761">
        <v>61</v>
      </c>
      <c r="N761">
        <v>194</v>
      </c>
      <c r="O761">
        <v>86</v>
      </c>
      <c r="P761" s="16">
        <v>675000</v>
      </c>
      <c r="Q761" t="str">
        <f>IF(Table6[[#This Row],[Value]]&gt;=20000000,"out of budget",IF(Table6[[#This Row],[Value]]&gt;10000000,"negotiable",IF(Table6[[#This Row],[Value]]&lt;=10000000,"on the radar")))</f>
        <v>on the radar</v>
      </c>
    </row>
    <row r="762" spans="11:17" x14ac:dyDescent="0.25">
      <c r="K762" t="s">
        <v>676</v>
      </c>
      <c r="L762">
        <v>22</v>
      </c>
      <c r="M762">
        <v>74</v>
      </c>
      <c r="N762">
        <v>178</v>
      </c>
      <c r="O762">
        <v>68</v>
      </c>
      <c r="P762" s="16">
        <v>9500000</v>
      </c>
      <c r="Q762" t="str">
        <f>IF(Table6[[#This Row],[Value]]&gt;=20000000,"out of budget",IF(Table6[[#This Row],[Value]]&gt;10000000,"negotiable",IF(Table6[[#This Row],[Value]]&lt;=10000000,"on the radar")))</f>
        <v>on the radar</v>
      </c>
    </row>
    <row r="763" spans="11:17" x14ac:dyDescent="0.25">
      <c r="K763" t="s">
        <v>677</v>
      </c>
      <c r="L763">
        <v>20</v>
      </c>
      <c r="M763">
        <v>71</v>
      </c>
      <c r="N763">
        <v>182</v>
      </c>
      <c r="O763">
        <v>70</v>
      </c>
      <c r="P763" s="16">
        <v>4500000</v>
      </c>
      <c r="Q763" t="str">
        <f>IF(Table6[[#This Row],[Value]]&gt;=20000000,"out of budget",IF(Table6[[#This Row],[Value]]&gt;10000000,"negotiable",IF(Table6[[#This Row],[Value]]&lt;=10000000,"on the radar")))</f>
        <v>on the radar</v>
      </c>
    </row>
    <row r="764" spans="11:17" x14ac:dyDescent="0.25">
      <c r="K764" t="s">
        <v>678</v>
      </c>
      <c r="L764">
        <v>22</v>
      </c>
      <c r="M764">
        <v>74</v>
      </c>
      <c r="N764">
        <v>189</v>
      </c>
      <c r="O764">
        <v>76</v>
      </c>
      <c r="P764" s="16">
        <v>11000000</v>
      </c>
      <c r="Q764" t="str">
        <f>IF(Table6[[#This Row],[Value]]&gt;=20000000,"out of budget",IF(Table6[[#This Row],[Value]]&gt;10000000,"negotiable",IF(Table6[[#This Row],[Value]]&lt;=10000000,"on the radar")))</f>
        <v>negotiable</v>
      </c>
    </row>
    <row r="765" spans="11:17" x14ac:dyDescent="0.25">
      <c r="K765" t="s">
        <v>679</v>
      </c>
      <c r="L765">
        <v>19</v>
      </c>
      <c r="M765">
        <v>71</v>
      </c>
      <c r="N765">
        <v>189</v>
      </c>
      <c r="O765">
        <v>83</v>
      </c>
      <c r="P765" s="16">
        <v>3900000</v>
      </c>
      <c r="Q765" t="str">
        <f>IF(Table6[[#This Row],[Value]]&gt;=20000000,"out of budget",IF(Table6[[#This Row],[Value]]&gt;10000000,"negotiable",IF(Table6[[#This Row],[Value]]&lt;=10000000,"on the radar")))</f>
        <v>on the radar</v>
      </c>
    </row>
    <row r="766" spans="11:17" x14ac:dyDescent="0.25">
      <c r="K766" t="s">
        <v>680</v>
      </c>
      <c r="L766">
        <v>18</v>
      </c>
      <c r="M766">
        <v>65</v>
      </c>
      <c r="N766">
        <v>180</v>
      </c>
      <c r="O766">
        <v>75</v>
      </c>
      <c r="P766" s="16">
        <v>1800000</v>
      </c>
      <c r="Q766" t="str">
        <f>IF(Table6[[#This Row],[Value]]&gt;=20000000,"out of budget",IF(Table6[[#This Row],[Value]]&gt;10000000,"negotiable",IF(Table6[[#This Row],[Value]]&lt;=10000000,"on the radar")))</f>
        <v>on the radar</v>
      </c>
    </row>
    <row r="767" spans="11:17" x14ac:dyDescent="0.25">
      <c r="K767" t="s">
        <v>681</v>
      </c>
      <c r="L767">
        <v>19</v>
      </c>
      <c r="M767">
        <v>69</v>
      </c>
      <c r="N767">
        <v>191</v>
      </c>
      <c r="O767">
        <v>81</v>
      </c>
      <c r="P767" s="16">
        <v>2800000</v>
      </c>
      <c r="Q767" t="str">
        <f>IF(Table6[[#This Row],[Value]]&gt;=20000000,"out of budget",IF(Table6[[#This Row],[Value]]&gt;10000000,"negotiable",IF(Table6[[#This Row],[Value]]&lt;=10000000,"on the radar")))</f>
        <v>on the radar</v>
      </c>
    </row>
    <row r="768" spans="11:17" x14ac:dyDescent="0.25">
      <c r="K768" t="s">
        <v>682</v>
      </c>
      <c r="L768">
        <v>20</v>
      </c>
      <c r="M768">
        <v>74</v>
      </c>
      <c r="N768">
        <v>182</v>
      </c>
      <c r="O768">
        <v>73</v>
      </c>
      <c r="P768" s="16">
        <v>9500000</v>
      </c>
      <c r="Q768" t="str">
        <f>IF(Table6[[#This Row],[Value]]&gt;=20000000,"out of budget",IF(Table6[[#This Row],[Value]]&gt;10000000,"negotiable",IF(Table6[[#This Row],[Value]]&lt;=10000000,"on the radar")))</f>
        <v>on the radar</v>
      </c>
    </row>
    <row r="769" spans="11:17" x14ac:dyDescent="0.25">
      <c r="K769" t="s">
        <v>683</v>
      </c>
      <c r="L769">
        <v>18</v>
      </c>
      <c r="M769">
        <v>66</v>
      </c>
      <c r="N769">
        <v>178</v>
      </c>
      <c r="O769">
        <v>70</v>
      </c>
      <c r="P769" s="16">
        <v>2200000</v>
      </c>
      <c r="Q769" t="str">
        <f>IF(Table6[[#This Row],[Value]]&gt;=20000000,"out of budget",IF(Table6[[#This Row],[Value]]&gt;10000000,"negotiable",IF(Table6[[#This Row],[Value]]&lt;=10000000,"on the radar")))</f>
        <v>on the radar</v>
      </c>
    </row>
    <row r="770" spans="11:17" x14ac:dyDescent="0.25">
      <c r="K770" t="s">
        <v>684</v>
      </c>
      <c r="L770">
        <v>22</v>
      </c>
      <c r="M770">
        <v>76</v>
      </c>
      <c r="N770">
        <v>182</v>
      </c>
      <c r="O770">
        <v>72</v>
      </c>
      <c r="P770" s="16">
        <v>15500000</v>
      </c>
      <c r="Q770" t="str">
        <f>IF(Table6[[#This Row],[Value]]&gt;=20000000,"out of budget",IF(Table6[[#This Row],[Value]]&gt;10000000,"negotiable",IF(Table6[[#This Row],[Value]]&lt;=10000000,"on the radar")))</f>
        <v>negotiable</v>
      </c>
    </row>
    <row r="771" spans="11:17" x14ac:dyDescent="0.25">
      <c r="K771" t="s">
        <v>685</v>
      </c>
      <c r="L771">
        <v>25</v>
      </c>
      <c r="M771">
        <v>78</v>
      </c>
      <c r="N771">
        <v>190</v>
      </c>
      <c r="O771">
        <v>80</v>
      </c>
      <c r="P771" s="16">
        <v>17500000</v>
      </c>
      <c r="Q771" t="str">
        <f>IF(Table6[[#This Row],[Value]]&gt;=20000000,"out of budget",IF(Table6[[#This Row],[Value]]&gt;10000000,"negotiable",IF(Table6[[#This Row],[Value]]&lt;=10000000,"on the radar")))</f>
        <v>negotiable</v>
      </c>
    </row>
    <row r="772" spans="11:17" x14ac:dyDescent="0.25">
      <c r="K772" t="s">
        <v>686</v>
      </c>
      <c r="L772">
        <v>20</v>
      </c>
      <c r="M772">
        <v>70</v>
      </c>
      <c r="N772">
        <v>183</v>
      </c>
      <c r="O772">
        <v>73</v>
      </c>
      <c r="P772" s="16">
        <v>3300000</v>
      </c>
      <c r="Q772" t="str">
        <f>IF(Table6[[#This Row],[Value]]&gt;=20000000,"out of budget",IF(Table6[[#This Row],[Value]]&gt;10000000,"negotiable",IF(Table6[[#This Row],[Value]]&lt;=10000000,"on the radar")))</f>
        <v>on the radar</v>
      </c>
    </row>
    <row r="773" spans="11:17" x14ac:dyDescent="0.25">
      <c r="K773" t="s">
        <v>687</v>
      </c>
      <c r="L773">
        <v>18</v>
      </c>
      <c r="M773">
        <v>66</v>
      </c>
      <c r="N773">
        <v>191</v>
      </c>
      <c r="O773">
        <v>82</v>
      </c>
      <c r="P773" s="16">
        <v>2400000</v>
      </c>
      <c r="Q773" t="str">
        <f>IF(Table6[[#This Row],[Value]]&gt;=20000000,"out of budget",IF(Table6[[#This Row],[Value]]&gt;10000000,"negotiable",IF(Table6[[#This Row],[Value]]&lt;=10000000,"on the radar")))</f>
        <v>on the radar</v>
      </c>
    </row>
    <row r="774" spans="11:17" x14ac:dyDescent="0.25">
      <c r="K774" t="s">
        <v>688</v>
      </c>
      <c r="L774">
        <v>22</v>
      </c>
      <c r="M774">
        <v>73</v>
      </c>
      <c r="N774">
        <v>173</v>
      </c>
      <c r="O774">
        <v>74</v>
      </c>
      <c r="P774" s="16">
        <v>7000000</v>
      </c>
      <c r="Q774" t="str">
        <f>IF(Table6[[#This Row],[Value]]&gt;=20000000,"out of budget",IF(Table6[[#This Row],[Value]]&gt;10000000,"negotiable",IF(Table6[[#This Row],[Value]]&lt;=10000000,"on the radar")))</f>
        <v>on the radar</v>
      </c>
    </row>
    <row r="775" spans="11:17" x14ac:dyDescent="0.25">
      <c r="K775" t="s">
        <v>689</v>
      </c>
      <c r="L775">
        <v>19</v>
      </c>
      <c r="M775">
        <v>70</v>
      </c>
      <c r="N775">
        <v>175</v>
      </c>
      <c r="O775">
        <v>75</v>
      </c>
      <c r="P775" s="16">
        <v>3400000</v>
      </c>
      <c r="Q775" t="str">
        <f>IF(Table6[[#This Row],[Value]]&gt;=20000000,"out of budget",IF(Table6[[#This Row],[Value]]&gt;10000000,"negotiable",IF(Table6[[#This Row],[Value]]&lt;=10000000,"on the radar")))</f>
        <v>on the radar</v>
      </c>
    </row>
    <row r="776" spans="11:17" x14ac:dyDescent="0.25">
      <c r="K776" t="s">
        <v>690</v>
      </c>
      <c r="L776">
        <v>19</v>
      </c>
      <c r="M776">
        <v>73</v>
      </c>
      <c r="N776">
        <v>185</v>
      </c>
      <c r="O776">
        <v>75</v>
      </c>
      <c r="P776" s="16">
        <v>7000000</v>
      </c>
      <c r="Q776" t="str">
        <f>IF(Table6[[#This Row],[Value]]&gt;=20000000,"out of budget",IF(Table6[[#This Row],[Value]]&gt;10000000,"negotiable",IF(Table6[[#This Row],[Value]]&lt;=10000000,"on the radar")))</f>
        <v>on the radar</v>
      </c>
    </row>
    <row r="777" spans="11:17" x14ac:dyDescent="0.25">
      <c r="K777" t="s">
        <v>577</v>
      </c>
      <c r="L777">
        <v>18</v>
      </c>
      <c r="M777">
        <v>66</v>
      </c>
      <c r="N777">
        <v>180</v>
      </c>
      <c r="O777">
        <v>74</v>
      </c>
      <c r="P777" s="16">
        <v>2100000</v>
      </c>
      <c r="Q777" t="str">
        <f>IF(Table6[[#This Row],[Value]]&gt;=20000000,"out of budget",IF(Table6[[#This Row],[Value]]&gt;10000000,"negotiable",IF(Table6[[#This Row],[Value]]&lt;=10000000,"on the radar")))</f>
        <v>on the radar</v>
      </c>
    </row>
    <row r="778" spans="11:17" x14ac:dyDescent="0.25">
      <c r="K778" t="s">
        <v>691</v>
      </c>
      <c r="L778">
        <v>20</v>
      </c>
      <c r="M778">
        <v>74</v>
      </c>
      <c r="N778">
        <v>178</v>
      </c>
      <c r="O778">
        <v>70</v>
      </c>
      <c r="P778" s="16">
        <v>9500000</v>
      </c>
      <c r="Q778" t="str">
        <f>IF(Table6[[#This Row],[Value]]&gt;=20000000,"out of budget",IF(Table6[[#This Row],[Value]]&gt;10000000,"negotiable",IF(Table6[[#This Row],[Value]]&lt;=10000000,"on the radar")))</f>
        <v>on the radar</v>
      </c>
    </row>
    <row r="779" spans="11:17" x14ac:dyDescent="0.25">
      <c r="K779" t="s">
        <v>692</v>
      </c>
      <c r="L779">
        <v>17</v>
      </c>
      <c r="M779">
        <v>64</v>
      </c>
      <c r="N779">
        <v>181</v>
      </c>
      <c r="O779">
        <v>75</v>
      </c>
      <c r="P779" s="16">
        <v>1400000</v>
      </c>
      <c r="Q779" t="str">
        <f>IF(Table6[[#This Row],[Value]]&gt;=20000000,"out of budget",IF(Table6[[#This Row],[Value]]&gt;10000000,"negotiable",IF(Table6[[#This Row],[Value]]&lt;=10000000,"on the radar")))</f>
        <v>on the radar</v>
      </c>
    </row>
    <row r="780" spans="11:17" x14ac:dyDescent="0.25">
      <c r="K780" t="s">
        <v>693</v>
      </c>
      <c r="L780">
        <v>18</v>
      </c>
      <c r="M780">
        <v>64</v>
      </c>
      <c r="N780">
        <v>172</v>
      </c>
      <c r="O780">
        <v>78</v>
      </c>
      <c r="P780" s="16">
        <v>1400000</v>
      </c>
      <c r="Q780" t="str">
        <f>IF(Table6[[#This Row],[Value]]&gt;=20000000,"out of budget",IF(Table6[[#This Row],[Value]]&gt;10000000,"negotiable",IF(Table6[[#This Row],[Value]]&lt;=10000000,"on the radar")))</f>
        <v>on the radar</v>
      </c>
    </row>
    <row r="781" spans="11:17" x14ac:dyDescent="0.25">
      <c r="K781" t="s">
        <v>694</v>
      </c>
      <c r="L781">
        <v>18</v>
      </c>
      <c r="M781">
        <v>66</v>
      </c>
      <c r="N781">
        <v>185</v>
      </c>
      <c r="O781">
        <v>75</v>
      </c>
      <c r="P781" s="16">
        <v>2200000</v>
      </c>
      <c r="Q781" t="str">
        <f>IF(Table6[[#This Row],[Value]]&gt;=20000000,"out of budget",IF(Table6[[#This Row],[Value]]&gt;10000000,"negotiable",IF(Table6[[#This Row],[Value]]&lt;=10000000,"on the radar")))</f>
        <v>on the radar</v>
      </c>
    </row>
    <row r="782" spans="11:17" x14ac:dyDescent="0.25">
      <c r="K782" t="s">
        <v>695</v>
      </c>
      <c r="L782">
        <v>37</v>
      </c>
      <c r="M782">
        <v>74</v>
      </c>
      <c r="N782">
        <v>177</v>
      </c>
      <c r="O782">
        <v>72</v>
      </c>
      <c r="P782" s="16">
        <v>1400000</v>
      </c>
      <c r="Q782" t="str">
        <f>IF(Table6[[#This Row],[Value]]&gt;=20000000,"out of budget",IF(Table6[[#This Row],[Value]]&gt;10000000,"negotiable",IF(Table6[[#This Row],[Value]]&lt;=10000000,"on the radar")))</f>
        <v>on the radar</v>
      </c>
    </row>
    <row r="783" spans="11:17" x14ac:dyDescent="0.25">
      <c r="K783" t="s">
        <v>696</v>
      </c>
      <c r="L783">
        <v>34</v>
      </c>
      <c r="M783">
        <v>81</v>
      </c>
      <c r="N783">
        <v>190</v>
      </c>
      <c r="O783">
        <v>86</v>
      </c>
      <c r="P783" s="16">
        <v>8500000</v>
      </c>
      <c r="Q783" t="str">
        <f>IF(Table6[[#This Row],[Value]]&gt;=20000000,"out of budget",IF(Table6[[#This Row],[Value]]&gt;10000000,"negotiable",IF(Table6[[#This Row],[Value]]&lt;=10000000,"on the radar")))</f>
        <v>on the radar</v>
      </c>
    </row>
    <row r="784" spans="11:17" x14ac:dyDescent="0.25">
      <c r="K784" t="s">
        <v>697</v>
      </c>
      <c r="L784">
        <v>34</v>
      </c>
      <c r="M784">
        <v>84</v>
      </c>
      <c r="N784">
        <v>182</v>
      </c>
      <c r="O784">
        <v>74</v>
      </c>
      <c r="P784" s="16">
        <v>19500000</v>
      </c>
      <c r="Q784" t="str">
        <f>IF(Table6[[#This Row],[Value]]&gt;=20000000,"out of budget",IF(Table6[[#This Row],[Value]]&gt;10000000,"negotiable",IF(Table6[[#This Row],[Value]]&lt;=10000000,"on the radar")))</f>
        <v>negotiable</v>
      </c>
    </row>
    <row r="785" spans="11:17" x14ac:dyDescent="0.25">
      <c r="K785" t="s">
        <v>698</v>
      </c>
      <c r="L785">
        <v>33</v>
      </c>
      <c r="M785">
        <v>82</v>
      </c>
      <c r="N785">
        <v>185</v>
      </c>
      <c r="O785">
        <v>76</v>
      </c>
      <c r="P785" s="16">
        <v>19000000</v>
      </c>
      <c r="Q785" t="str">
        <f>IF(Table6[[#This Row],[Value]]&gt;=20000000,"out of budget",IF(Table6[[#This Row],[Value]]&gt;10000000,"negotiable",IF(Table6[[#This Row],[Value]]&lt;=10000000,"on the radar")))</f>
        <v>negotiable</v>
      </c>
    </row>
    <row r="786" spans="11:17" x14ac:dyDescent="0.25">
      <c r="K786" t="s">
        <v>699</v>
      </c>
      <c r="L786">
        <v>31</v>
      </c>
      <c r="M786">
        <v>84</v>
      </c>
      <c r="N786">
        <v>176</v>
      </c>
      <c r="O786">
        <v>75</v>
      </c>
      <c r="P786" s="16">
        <v>29500000</v>
      </c>
      <c r="Q786" t="str">
        <f>IF(Table6[[#This Row],[Value]]&gt;=20000000,"out of budget",IF(Table6[[#This Row],[Value]]&gt;10000000,"negotiable",IF(Table6[[#This Row],[Value]]&lt;=10000000,"on the radar")))</f>
        <v>out of budget</v>
      </c>
    </row>
    <row r="787" spans="11:17" x14ac:dyDescent="0.25">
      <c r="K787" t="s">
        <v>700</v>
      </c>
      <c r="L787">
        <v>29</v>
      </c>
      <c r="M787">
        <v>78</v>
      </c>
      <c r="N787">
        <v>175</v>
      </c>
      <c r="O787">
        <v>70</v>
      </c>
      <c r="P787" s="16">
        <v>13500000</v>
      </c>
      <c r="Q787" t="str">
        <f>IF(Table6[[#This Row],[Value]]&gt;=20000000,"out of budget",IF(Table6[[#This Row],[Value]]&gt;10000000,"negotiable",IF(Table6[[#This Row],[Value]]&lt;=10000000,"on the radar")))</f>
        <v>negotiable</v>
      </c>
    </row>
    <row r="788" spans="11:17" x14ac:dyDescent="0.25">
      <c r="K788" t="s">
        <v>701</v>
      </c>
      <c r="L788">
        <v>30</v>
      </c>
      <c r="M788">
        <v>85</v>
      </c>
      <c r="N788">
        <v>165</v>
      </c>
      <c r="O788">
        <v>60</v>
      </c>
      <c r="P788" s="16">
        <v>65000000</v>
      </c>
      <c r="Q788" t="str">
        <f>IF(Table6[[#This Row],[Value]]&gt;=20000000,"out of budget",IF(Table6[[#This Row],[Value]]&gt;10000000,"negotiable",IF(Table6[[#This Row],[Value]]&lt;=10000000,"on the radar")))</f>
        <v>out of budget</v>
      </c>
    </row>
    <row r="789" spans="11:17" x14ac:dyDescent="0.25">
      <c r="K789" t="s">
        <v>702</v>
      </c>
      <c r="L789">
        <v>32</v>
      </c>
      <c r="M789">
        <v>84</v>
      </c>
      <c r="N789">
        <v>186</v>
      </c>
      <c r="O789">
        <v>93</v>
      </c>
      <c r="P789" s="16">
        <v>27500000</v>
      </c>
      <c r="Q789" t="str">
        <f>IF(Table6[[#This Row],[Value]]&gt;=20000000,"out of budget",IF(Table6[[#This Row],[Value]]&gt;10000000,"negotiable",IF(Table6[[#This Row],[Value]]&lt;=10000000,"on the radar")))</f>
        <v>out of budget</v>
      </c>
    </row>
    <row r="790" spans="11:17" x14ac:dyDescent="0.25">
      <c r="K790" t="s">
        <v>703</v>
      </c>
      <c r="L790">
        <v>30</v>
      </c>
      <c r="M790">
        <v>80</v>
      </c>
      <c r="N790">
        <v>193</v>
      </c>
      <c r="O790">
        <v>100</v>
      </c>
      <c r="P790" s="16">
        <v>17500000</v>
      </c>
      <c r="Q790" t="str">
        <f>IF(Table6[[#This Row],[Value]]&gt;=20000000,"out of budget",IF(Table6[[#This Row],[Value]]&gt;10000000,"negotiable",IF(Table6[[#This Row],[Value]]&lt;=10000000,"on the radar")))</f>
        <v>negotiable</v>
      </c>
    </row>
    <row r="791" spans="11:17" x14ac:dyDescent="0.25">
      <c r="K791" t="s">
        <v>704</v>
      </c>
      <c r="L791">
        <v>29</v>
      </c>
      <c r="M791">
        <v>85</v>
      </c>
      <c r="N791">
        <v>188</v>
      </c>
      <c r="O791">
        <v>76</v>
      </c>
      <c r="P791" s="16">
        <v>49500000</v>
      </c>
      <c r="Q791" t="str">
        <f>IF(Table6[[#This Row],[Value]]&gt;=20000000,"out of budget",IF(Table6[[#This Row],[Value]]&gt;10000000,"negotiable",IF(Table6[[#This Row],[Value]]&lt;=10000000,"on the radar")))</f>
        <v>out of budget</v>
      </c>
    </row>
    <row r="792" spans="11:17" x14ac:dyDescent="0.25">
      <c r="K792" t="s">
        <v>705</v>
      </c>
      <c r="L792">
        <v>29</v>
      </c>
      <c r="M792">
        <v>82</v>
      </c>
      <c r="N792">
        <v>177</v>
      </c>
      <c r="O792">
        <v>80</v>
      </c>
      <c r="P792" s="16">
        <v>29500000</v>
      </c>
      <c r="Q792" t="str">
        <f>IF(Table6[[#This Row],[Value]]&gt;=20000000,"out of budget",IF(Table6[[#This Row],[Value]]&gt;10000000,"negotiable",IF(Table6[[#This Row],[Value]]&lt;=10000000,"on the radar")))</f>
        <v>out of budget</v>
      </c>
    </row>
    <row r="793" spans="11:17" x14ac:dyDescent="0.25">
      <c r="K793" t="s">
        <v>706</v>
      </c>
      <c r="L793">
        <v>32</v>
      </c>
      <c r="M793">
        <v>81</v>
      </c>
      <c r="N793">
        <v>173</v>
      </c>
      <c r="O793">
        <v>70</v>
      </c>
      <c r="P793" s="16">
        <v>18000000</v>
      </c>
      <c r="Q793" t="str">
        <f>IF(Table6[[#This Row],[Value]]&gt;=20000000,"out of budget",IF(Table6[[#This Row],[Value]]&gt;10000000,"negotiable",IF(Table6[[#This Row],[Value]]&lt;=10000000,"on the radar")))</f>
        <v>negotiable</v>
      </c>
    </row>
    <row r="794" spans="11:17" x14ac:dyDescent="0.25">
      <c r="K794" t="s">
        <v>536</v>
      </c>
      <c r="L794">
        <v>36</v>
      </c>
      <c r="M794">
        <v>76</v>
      </c>
      <c r="N794">
        <v>179</v>
      </c>
      <c r="O794">
        <v>74</v>
      </c>
      <c r="P794" s="16">
        <v>2600000</v>
      </c>
      <c r="Q794" t="str">
        <f>IF(Table6[[#This Row],[Value]]&gt;=20000000,"out of budget",IF(Table6[[#This Row],[Value]]&gt;10000000,"negotiable",IF(Table6[[#This Row],[Value]]&lt;=10000000,"on the radar")))</f>
        <v>on the radar</v>
      </c>
    </row>
    <row r="795" spans="11:17" x14ac:dyDescent="0.25">
      <c r="K795" t="s">
        <v>707</v>
      </c>
      <c r="L795">
        <v>28</v>
      </c>
      <c r="M795">
        <v>85</v>
      </c>
      <c r="N795">
        <v>183</v>
      </c>
      <c r="O795">
        <v>72</v>
      </c>
      <c r="P795" s="16">
        <v>54500000</v>
      </c>
      <c r="Q795" t="str">
        <f>IF(Table6[[#This Row],[Value]]&gt;=20000000,"out of budget",IF(Table6[[#This Row],[Value]]&gt;10000000,"negotiable",IF(Table6[[#This Row],[Value]]&lt;=10000000,"on the radar")))</f>
        <v>out of budget</v>
      </c>
    </row>
    <row r="796" spans="11:17" x14ac:dyDescent="0.25">
      <c r="K796" t="s">
        <v>708</v>
      </c>
      <c r="L796">
        <v>29</v>
      </c>
      <c r="M796">
        <v>74</v>
      </c>
      <c r="N796">
        <v>201</v>
      </c>
      <c r="O796">
        <v>98</v>
      </c>
      <c r="P796" s="16">
        <v>4200000</v>
      </c>
      <c r="Q796" t="str">
        <f>IF(Table6[[#This Row],[Value]]&gt;=20000000,"out of budget",IF(Table6[[#This Row],[Value]]&gt;10000000,"negotiable",IF(Table6[[#This Row],[Value]]&lt;=10000000,"on the radar")))</f>
        <v>on the radar</v>
      </c>
    </row>
    <row r="797" spans="11:17" x14ac:dyDescent="0.25">
      <c r="K797" t="s">
        <v>587</v>
      </c>
      <c r="L797">
        <v>27</v>
      </c>
      <c r="M797">
        <v>83</v>
      </c>
      <c r="N797">
        <v>195</v>
      </c>
      <c r="O797">
        <v>94</v>
      </c>
      <c r="P797" s="16">
        <v>36500000</v>
      </c>
      <c r="Q797" t="str">
        <f>IF(Table6[[#This Row],[Value]]&gt;=20000000,"out of budget",IF(Table6[[#This Row],[Value]]&gt;10000000,"negotiable",IF(Table6[[#This Row],[Value]]&lt;=10000000,"on the radar")))</f>
        <v>out of budget</v>
      </c>
    </row>
    <row r="798" spans="11:17" x14ac:dyDescent="0.25">
      <c r="K798" t="s">
        <v>709</v>
      </c>
      <c r="L798">
        <v>27</v>
      </c>
      <c r="M798">
        <v>85</v>
      </c>
      <c r="N798">
        <v>181</v>
      </c>
      <c r="O798">
        <v>75</v>
      </c>
      <c r="P798" s="16">
        <v>57500000</v>
      </c>
      <c r="Q798" t="str">
        <f>IF(Table6[[#This Row],[Value]]&gt;=20000000,"out of budget",IF(Table6[[#This Row],[Value]]&gt;10000000,"negotiable",IF(Table6[[#This Row],[Value]]&lt;=10000000,"on the radar")))</f>
        <v>out of budget</v>
      </c>
    </row>
    <row r="799" spans="11:17" x14ac:dyDescent="0.25">
      <c r="K799" t="s">
        <v>710</v>
      </c>
      <c r="L799">
        <v>28</v>
      </c>
      <c r="M799">
        <v>75</v>
      </c>
      <c r="N799">
        <v>188</v>
      </c>
      <c r="O799">
        <v>78</v>
      </c>
      <c r="P799" s="16">
        <v>6000000</v>
      </c>
      <c r="Q799" t="str">
        <f>IF(Table6[[#This Row],[Value]]&gt;=20000000,"out of budget",IF(Table6[[#This Row],[Value]]&gt;10000000,"negotiable",IF(Table6[[#This Row],[Value]]&lt;=10000000,"on the radar")))</f>
        <v>on the radar</v>
      </c>
    </row>
    <row r="800" spans="11:17" x14ac:dyDescent="0.25">
      <c r="K800" t="s">
        <v>711</v>
      </c>
      <c r="L800">
        <v>29</v>
      </c>
      <c r="M800">
        <v>82</v>
      </c>
      <c r="N800">
        <v>173</v>
      </c>
      <c r="O800">
        <v>75</v>
      </c>
      <c r="P800" s="16">
        <v>30000000</v>
      </c>
      <c r="Q800" t="str">
        <f>IF(Table6[[#This Row],[Value]]&gt;=20000000,"out of budget",IF(Table6[[#This Row],[Value]]&gt;10000000,"negotiable",IF(Table6[[#This Row],[Value]]&lt;=10000000,"on the radar")))</f>
        <v>out of budget</v>
      </c>
    </row>
    <row r="801" spans="11:17" x14ac:dyDescent="0.25">
      <c r="K801" t="s">
        <v>712</v>
      </c>
      <c r="L801">
        <v>27</v>
      </c>
      <c r="M801">
        <v>69</v>
      </c>
      <c r="N801">
        <v>194</v>
      </c>
      <c r="O801">
        <v>81</v>
      </c>
      <c r="P801" s="16">
        <v>1500000</v>
      </c>
      <c r="Q801" t="str">
        <f>IF(Table6[[#This Row],[Value]]&gt;=20000000,"out of budget",IF(Table6[[#This Row],[Value]]&gt;10000000,"negotiable",IF(Table6[[#This Row],[Value]]&lt;=10000000,"on the radar")))</f>
        <v>on the radar</v>
      </c>
    </row>
    <row r="802" spans="11:17" x14ac:dyDescent="0.25">
      <c r="K802" t="s">
        <v>713</v>
      </c>
      <c r="L802">
        <v>25</v>
      </c>
      <c r="M802">
        <v>79</v>
      </c>
      <c r="N802">
        <v>172</v>
      </c>
      <c r="O802">
        <v>70</v>
      </c>
      <c r="P802" s="16">
        <v>21500000</v>
      </c>
      <c r="Q802" t="str">
        <f>IF(Table6[[#This Row],[Value]]&gt;=20000000,"out of budget",IF(Table6[[#This Row],[Value]]&gt;10000000,"negotiable",IF(Table6[[#This Row],[Value]]&lt;=10000000,"on the radar")))</f>
        <v>out of budget</v>
      </c>
    </row>
    <row r="803" spans="11:17" x14ac:dyDescent="0.25">
      <c r="K803" t="s">
        <v>714</v>
      </c>
      <c r="L803">
        <v>26</v>
      </c>
      <c r="M803">
        <v>85</v>
      </c>
      <c r="N803">
        <v>178</v>
      </c>
      <c r="O803">
        <v>70</v>
      </c>
      <c r="P803" s="16">
        <v>64500000</v>
      </c>
      <c r="Q803" t="str">
        <f>IF(Table6[[#This Row],[Value]]&gt;=20000000,"out of budget",IF(Table6[[#This Row],[Value]]&gt;10000000,"negotiable",IF(Table6[[#This Row],[Value]]&lt;=10000000,"on the radar")))</f>
        <v>out of budget</v>
      </c>
    </row>
    <row r="804" spans="11:17" x14ac:dyDescent="0.25">
      <c r="K804" t="s">
        <v>715</v>
      </c>
      <c r="L804">
        <v>25</v>
      </c>
      <c r="M804">
        <v>77</v>
      </c>
      <c r="N804">
        <v>170</v>
      </c>
      <c r="O804">
        <v>66</v>
      </c>
      <c r="P804" s="16">
        <v>11500000</v>
      </c>
      <c r="Q804" t="str">
        <f>IF(Table6[[#This Row],[Value]]&gt;=20000000,"out of budget",IF(Table6[[#This Row],[Value]]&gt;10000000,"negotiable",IF(Table6[[#This Row],[Value]]&lt;=10000000,"on the radar")))</f>
        <v>negotiable</v>
      </c>
    </row>
    <row r="805" spans="11:17" x14ac:dyDescent="0.25">
      <c r="K805" t="s">
        <v>716</v>
      </c>
      <c r="L805">
        <v>27</v>
      </c>
      <c r="M805">
        <v>81</v>
      </c>
      <c r="N805">
        <v>189</v>
      </c>
      <c r="O805">
        <v>80</v>
      </c>
      <c r="P805" s="16">
        <v>27500000</v>
      </c>
      <c r="Q805" t="str">
        <f>IF(Table6[[#This Row],[Value]]&gt;=20000000,"out of budget",IF(Table6[[#This Row],[Value]]&gt;10000000,"negotiable",IF(Table6[[#This Row],[Value]]&lt;=10000000,"on the radar")))</f>
        <v>out of budget</v>
      </c>
    </row>
    <row r="806" spans="11:17" x14ac:dyDescent="0.25">
      <c r="K806" t="s">
        <v>717</v>
      </c>
      <c r="L806">
        <v>28</v>
      </c>
      <c r="M806">
        <v>78</v>
      </c>
      <c r="N806">
        <v>183</v>
      </c>
      <c r="O806">
        <v>73</v>
      </c>
      <c r="P806" s="16">
        <v>14000000</v>
      </c>
      <c r="Q806" t="str">
        <f>IF(Table6[[#This Row],[Value]]&gt;=20000000,"out of budget",IF(Table6[[#This Row],[Value]]&gt;10000000,"negotiable",IF(Table6[[#This Row],[Value]]&lt;=10000000,"on the radar")))</f>
        <v>negotiable</v>
      </c>
    </row>
    <row r="807" spans="11:17" x14ac:dyDescent="0.25">
      <c r="K807" t="s">
        <v>544</v>
      </c>
      <c r="L807">
        <v>25</v>
      </c>
      <c r="M807">
        <v>74</v>
      </c>
      <c r="N807">
        <v>165</v>
      </c>
      <c r="O807">
        <v>64</v>
      </c>
      <c r="P807" s="16">
        <v>0</v>
      </c>
      <c r="Q807" t="str">
        <f>IF(Table6[[#This Row],[Value]]&gt;=20000000,"out of budget",IF(Table6[[#This Row],[Value]]&gt;10000000,"negotiable",IF(Table6[[#This Row],[Value]]&lt;=10000000,"on the radar")))</f>
        <v>on the radar</v>
      </c>
    </row>
    <row r="808" spans="11:17" x14ac:dyDescent="0.25">
      <c r="K808" t="s">
        <v>718</v>
      </c>
      <c r="L808">
        <v>26</v>
      </c>
      <c r="M808">
        <v>77</v>
      </c>
      <c r="N808">
        <v>186</v>
      </c>
      <c r="O808">
        <v>76</v>
      </c>
      <c r="P808" s="16">
        <v>12000000</v>
      </c>
      <c r="Q808" t="str">
        <f>IF(Table6[[#This Row],[Value]]&gt;=20000000,"out of budget",IF(Table6[[#This Row],[Value]]&gt;10000000,"negotiable",IF(Table6[[#This Row],[Value]]&lt;=10000000,"on the radar")))</f>
        <v>negotiable</v>
      </c>
    </row>
    <row r="809" spans="11:17" x14ac:dyDescent="0.25">
      <c r="K809" t="s">
        <v>719</v>
      </c>
      <c r="L809">
        <v>26</v>
      </c>
      <c r="M809">
        <v>82</v>
      </c>
      <c r="N809">
        <v>187</v>
      </c>
      <c r="O809">
        <v>73</v>
      </c>
      <c r="P809" s="16">
        <v>39500000</v>
      </c>
      <c r="Q809" t="str">
        <f>IF(Table6[[#This Row],[Value]]&gt;=20000000,"out of budget",IF(Table6[[#This Row],[Value]]&gt;10000000,"negotiable",IF(Table6[[#This Row],[Value]]&lt;=10000000,"on the radar")))</f>
        <v>out of budget</v>
      </c>
    </row>
    <row r="810" spans="11:17" x14ac:dyDescent="0.25">
      <c r="K810" t="s">
        <v>720</v>
      </c>
      <c r="L810">
        <v>26</v>
      </c>
      <c r="M810">
        <v>77</v>
      </c>
      <c r="N810">
        <v>180</v>
      </c>
      <c r="O810">
        <v>71</v>
      </c>
      <c r="P810" s="16">
        <v>11500000</v>
      </c>
      <c r="Q810" t="str">
        <f>IF(Table6[[#This Row],[Value]]&gt;=20000000,"out of budget",IF(Table6[[#This Row],[Value]]&gt;10000000,"negotiable",IF(Table6[[#This Row],[Value]]&lt;=10000000,"on the radar")))</f>
        <v>negotiable</v>
      </c>
    </row>
    <row r="811" spans="11:17" x14ac:dyDescent="0.25">
      <c r="K811" t="s">
        <v>721</v>
      </c>
      <c r="L811">
        <v>24</v>
      </c>
      <c r="M811">
        <v>80</v>
      </c>
      <c r="N811">
        <v>183</v>
      </c>
      <c r="O811">
        <v>82</v>
      </c>
      <c r="P811" s="16">
        <v>29000000</v>
      </c>
      <c r="Q811" t="str">
        <f>IF(Table6[[#This Row],[Value]]&gt;=20000000,"out of budget",IF(Table6[[#This Row],[Value]]&gt;10000000,"negotiable",IF(Table6[[#This Row],[Value]]&lt;=10000000,"on the radar")))</f>
        <v>out of budget</v>
      </c>
    </row>
    <row r="812" spans="11:17" x14ac:dyDescent="0.25">
      <c r="K812" t="s">
        <v>722</v>
      </c>
      <c r="L812">
        <v>25</v>
      </c>
      <c r="M812">
        <v>78</v>
      </c>
      <c r="N812">
        <v>182</v>
      </c>
      <c r="O812">
        <v>70</v>
      </c>
      <c r="P812" s="16">
        <v>15500000</v>
      </c>
      <c r="Q812" t="str">
        <f>IF(Table6[[#This Row],[Value]]&gt;=20000000,"out of budget",IF(Table6[[#This Row],[Value]]&gt;10000000,"negotiable",IF(Table6[[#This Row],[Value]]&lt;=10000000,"on the radar")))</f>
        <v>negotiable</v>
      </c>
    </row>
    <row r="813" spans="11:17" x14ac:dyDescent="0.25">
      <c r="K813" t="s">
        <v>723</v>
      </c>
      <c r="L813">
        <v>26</v>
      </c>
      <c r="M813">
        <v>85</v>
      </c>
      <c r="N813">
        <v>190</v>
      </c>
      <c r="O813">
        <v>89</v>
      </c>
      <c r="P813" s="16">
        <v>47500000</v>
      </c>
      <c r="Q813" t="str">
        <f>IF(Table6[[#This Row],[Value]]&gt;=20000000,"out of budget",IF(Table6[[#This Row],[Value]]&gt;10000000,"negotiable",IF(Table6[[#This Row],[Value]]&lt;=10000000,"on the radar")))</f>
        <v>out of budget</v>
      </c>
    </row>
    <row r="814" spans="11:17" x14ac:dyDescent="0.25">
      <c r="K814" t="s">
        <v>724</v>
      </c>
      <c r="L814">
        <v>24</v>
      </c>
      <c r="M814">
        <v>79</v>
      </c>
      <c r="N814">
        <v>184</v>
      </c>
      <c r="O814">
        <v>75</v>
      </c>
      <c r="P814" s="16">
        <v>24000000</v>
      </c>
      <c r="Q814" t="str">
        <f>IF(Table6[[#This Row],[Value]]&gt;=20000000,"out of budget",IF(Table6[[#This Row],[Value]]&gt;10000000,"negotiable",IF(Table6[[#This Row],[Value]]&lt;=10000000,"on the radar")))</f>
        <v>out of budget</v>
      </c>
    </row>
    <row r="815" spans="11:17" x14ac:dyDescent="0.25">
      <c r="K815" t="s">
        <v>725</v>
      </c>
      <c r="L815">
        <v>20</v>
      </c>
      <c r="M815">
        <v>74</v>
      </c>
      <c r="N815">
        <v>179</v>
      </c>
      <c r="O815">
        <v>73</v>
      </c>
      <c r="P815" s="16">
        <v>9000000</v>
      </c>
      <c r="Q815" t="str">
        <f>IF(Table6[[#This Row],[Value]]&gt;=20000000,"out of budget",IF(Table6[[#This Row],[Value]]&gt;10000000,"negotiable",IF(Table6[[#This Row],[Value]]&lt;=10000000,"on the radar")))</f>
        <v>on the radar</v>
      </c>
    </row>
    <row r="816" spans="11:17" x14ac:dyDescent="0.25">
      <c r="K816" t="s">
        <v>726</v>
      </c>
      <c r="L816">
        <v>20</v>
      </c>
      <c r="M816">
        <v>69</v>
      </c>
      <c r="N816">
        <v>180</v>
      </c>
      <c r="O816">
        <v>66</v>
      </c>
      <c r="P816" s="16">
        <v>3400000</v>
      </c>
      <c r="Q816" t="str">
        <f>IF(Table6[[#This Row],[Value]]&gt;=20000000,"out of budget",IF(Table6[[#This Row],[Value]]&gt;10000000,"negotiable",IF(Table6[[#This Row],[Value]]&lt;=10000000,"on the radar")))</f>
        <v>on the radar</v>
      </c>
    </row>
    <row r="817" spans="11:17" x14ac:dyDescent="0.25">
      <c r="K817" t="s">
        <v>727</v>
      </c>
      <c r="L817">
        <v>20</v>
      </c>
      <c r="M817">
        <v>75</v>
      </c>
      <c r="N817">
        <v>193</v>
      </c>
      <c r="O817">
        <v>83</v>
      </c>
      <c r="P817" s="16">
        <v>10500000</v>
      </c>
      <c r="Q817" t="str">
        <f>IF(Table6[[#This Row],[Value]]&gt;=20000000,"out of budget",IF(Table6[[#This Row],[Value]]&gt;10000000,"negotiable",IF(Table6[[#This Row],[Value]]&lt;=10000000,"on the radar")))</f>
        <v>negotiable</v>
      </c>
    </row>
    <row r="818" spans="11:17" x14ac:dyDescent="0.25">
      <c r="K818" t="s">
        <v>728</v>
      </c>
      <c r="L818">
        <v>21</v>
      </c>
      <c r="M818">
        <v>76</v>
      </c>
      <c r="N818">
        <v>175</v>
      </c>
      <c r="O818">
        <v>65</v>
      </c>
      <c r="P818" s="16">
        <v>11500000</v>
      </c>
      <c r="Q818" t="str">
        <f>IF(Table6[[#This Row],[Value]]&gt;=20000000,"out of budget",IF(Table6[[#This Row],[Value]]&gt;10000000,"negotiable",IF(Table6[[#This Row],[Value]]&lt;=10000000,"on the radar")))</f>
        <v>negotiable</v>
      </c>
    </row>
    <row r="819" spans="11:17" x14ac:dyDescent="0.25">
      <c r="K819" t="s">
        <v>729</v>
      </c>
      <c r="L819">
        <v>19</v>
      </c>
      <c r="M819">
        <v>62</v>
      </c>
      <c r="N819">
        <v>175</v>
      </c>
      <c r="O819">
        <v>70</v>
      </c>
      <c r="P819" s="16">
        <v>1000000</v>
      </c>
      <c r="Q819" t="str">
        <f>IF(Table6[[#This Row],[Value]]&gt;=20000000,"out of budget",IF(Table6[[#This Row],[Value]]&gt;10000000,"negotiable",IF(Table6[[#This Row],[Value]]&lt;=10000000,"on the radar")))</f>
        <v>on the radar</v>
      </c>
    </row>
    <row r="820" spans="11:17" x14ac:dyDescent="0.25">
      <c r="K820" t="s">
        <v>730</v>
      </c>
      <c r="L820">
        <v>21</v>
      </c>
      <c r="M820">
        <v>72</v>
      </c>
      <c r="N820">
        <v>185</v>
      </c>
      <c r="O820">
        <v>74</v>
      </c>
      <c r="P820" s="16">
        <v>5500000</v>
      </c>
      <c r="Q820" t="str">
        <f>IF(Table6[[#This Row],[Value]]&gt;=20000000,"out of budget",IF(Table6[[#This Row],[Value]]&gt;10000000,"negotiable",IF(Table6[[#This Row],[Value]]&lt;=10000000,"on the radar")))</f>
        <v>on the radar</v>
      </c>
    </row>
    <row r="821" spans="11:17" x14ac:dyDescent="0.25">
      <c r="K821" t="s">
        <v>731</v>
      </c>
      <c r="L821">
        <v>21</v>
      </c>
      <c r="M821">
        <v>70</v>
      </c>
      <c r="N821">
        <v>190</v>
      </c>
      <c r="O821">
        <v>78</v>
      </c>
      <c r="P821" s="16">
        <v>3300000</v>
      </c>
      <c r="Q821" t="str">
        <f>IF(Table6[[#This Row],[Value]]&gt;=20000000,"out of budget",IF(Table6[[#This Row],[Value]]&gt;10000000,"negotiable",IF(Table6[[#This Row],[Value]]&lt;=10000000,"on the radar")))</f>
        <v>on the radar</v>
      </c>
    </row>
    <row r="822" spans="11:17" x14ac:dyDescent="0.25">
      <c r="K822" t="s">
        <v>732</v>
      </c>
      <c r="L822">
        <v>23</v>
      </c>
      <c r="M822">
        <v>75</v>
      </c>
      <c r="N822">
        <v>186</v>
      </c>
      <c r="O822">
        <v>76</v>
      </c>
      <c r="P822" s="16">
        <v>8000000</v>
      </c>
      <c r="Q822" t="str">
        <f>IF(Table6[[#This Row],[Value]]&gt;=20000000,"out of budget",IF(Table6[[#This Row],[Value]]&gt;10000000,"negotiable",IF(Table6[[#This Row],[Value]]&lt;=10000000,"on the radar")))</f>
        <v>on the radar</v>
      </c>
    </row>
    <row r="823" spans="11:17" x14ac:dyDescent="0.25">
      <c r="K823" t="s">
        <v>733</v>
      </c>
      <c r="L823">
        <v>23</v>
      </c>
      <c r="M823">
        <v>75</v>
      </c>
      <c r="N823">
        <v>186</v>
      </c>
      <c r="O823">
        <v>72</v>
      </c>
      <c r="P823" s="16">
        <v>6500000</v>
      </c>
      <c r="Q823" t="str">
        <f>IF(Table6[[#This Row],[Value]]&gt;=20000000,"out of budget",IF(Table6[[#This Row],[Value]]&gt;10000000,"negotiable",IF(Table6[[#This Row],[Value]]&lt;=10000000,"on the radar")))</f>
        <v>on the radar</v>
      </c>
    </row>
    <row r="824" spans="11:17" x14ac:dyDescent="0.25">
      <c r="K824" t="s">
        <v>734</v>
      </c>
      <c r="L824">
        <v>19</v>
      </c>
      <c r="M824">
        <v>71</v>
      </c>
      <c r="N824">
        <v>188</v>
      </c>
      <c r="O824">
        <v>85</v>
      </c>
      <c r="P824" s="16">
        <v>4300000</v>
      </c>
      <c r="Q824" t="str">
        <f>IF(Table6[[#This Row],[Value]]&gt;=20000000,"out of budget",IF(Table6[[#This Row],[Value]]&gt;10000000,"negotiable",IF(Table6[[#This Row],[Value]]&lt;=10000000,"on the radar")))</f>
        <v>on the radar</v>
      </c>
    </row>
    <row r="825" spans="11:17" x14ac:dyDescent="0.25">
      <c r="K825" t="s">
        <v>735</v>
      </c>
      <c r="L825">
        <v>23</v>
      </c>
      <c r="M825">
        <v>75</v>
      </c>
      <c r="N825">
        <v>192</v>
      </c>
      <c r="O825">
        <v>73</v>
      </c>
      <c r="P825" s="16">
        <v>11500000</v>
      </c>
      <c r="Q825" t="str">
        <f>IF(Table6[[#This Row],[Value]]&gt;=20000000,"out of budget",IF(Table6[[#This Row],[Value]]&gt;10000000,"negotiable",IF(Table6[[#This Row],[Value]]&lt;=10000000,"on the radar")))</f>
        <v>negotiable</v>
      </c>
    </row>
    <row r="826" spans="11:17" x14ac:dyDescent="0.25">
      <c r="K826" t="s">
        <v>736</v>
      </c>
      <c r="L826">
        <v>18</v>
      </c>
      <c r="M826">
        <v>65</v>
      </c>
      <c r="N826">
        <v>178</v>
      </c>
      <c r="O826">
        <v>65</v>
      </c>
      <c r="P826" s="16">
        <v>1700000</v>
      </c>
      <c r="Q826" t="str">
        <f>IF(Table6[[#This Row],[Value]]&gt;=20000000,"out of budget",IF(Table6[[#This Row],[Value]]&gt;10000000,"negotiable",IF(Table6[[#This Row],[Value]]&lt;=10000000,"on the radar")))</f>
        <v>on the radar</v>
      </c>
    </row>
    <row r="827" spans="11:17" x14ac:dyDescent="0.25">
      <c r="K827" t="s">
        <v>737</v>
      </c>
      <c r="L827">
        <v>17</v>
      </c>
      <c r="M827">
        <v>66</v>
      </c>
      <c r="N827">
        <v>185</v>
      </c>
      <c r="O827">
        <v>72</v>
      </c>
      <c r="P827" s="16">
        <v>2300000</v>
      </c>
      <c r="Q827" t="str">
        <f>IF(Table6[[#This Row],[Value]]&gt;=20000000,"out of budget",IF(Table6[[#This Row],[Value]]&gt;10000000,"negotiable",IF(Table6[[#This Row],[Value]]&lt;=10000000,"on the radar")))</f>
        <v>on the radar</v>
      </c>
    </row>
    <row r="828" spans="11:17" x14ac:dyDescent="0.25">
      <c r="K828" t="s">
        <v>738</v>
      </c>
      <c r="L828">
        <v>23</v>
      </c>
      <c r="M828">
        <v>74</v>
      </c>
      <c r="N828">
        <v>190</v>
      </c>
      <c r="O828">
        <v>92</v>
      </c>
      <c r="P828" s="16">
        <v>8500000</v>
      </c>
      <c r="Q828" t="str">
        <f>IF(Table6[[#This Row],[Value]]&gt;=20000000,"out of budget",IF(Table6[[#This Row],[Value]]&gt;10000000,"negotiable",IF(Table6[[#This Row],[Value]]&lt;=10000000,"on the radar")))</f>
        <v>on the radar</v>
      </c>
    </row>
    <row r="829" spans="11:17" x14ac:dyDescent="0.25">
      <c r="K829" t="s">
        <v>739</v>
      </c>
      <c r="L829">
        <v>18</v>
      </c>
      <c r="M829">
        <v>69</v>
      </c>
      <c r="N829">
        <v>182</v>
      </c>
      <c r="O829">
        <v>73</v>
      </c>
      <c r="P829" s="16">
        <v>3000000</v>
      </c>
      <c r="Q829" t="str">
        <f>IF(Table6[[#This Row],[Value]]&gt;=20000000,"out of budget",IF(Table6[[#This Row],[Value]]&gt;10000000,"negotiable",IF(Table6[[#This Row],[Value]]&lt;=10000000,"on the radar")))</f>
        <v>on the radar</v>
      </c>
    </row>
    <row r="830" spans="11:17" x14ac:dyDescent="0.25">
      <c r="K830" t="s">
        <v>740</v>
      </c>
      <c r="L830">
        <v>18</v>
      </c>
      <c r="M830">
        <v>68</v>
      </c>
      <c r="N830">
        <v>179</v>
      </c>
      <c r="O830">
        <v>73</v>
      </c>
      <c r="P830" s="16">
        <v>2800000</v>
      </c>
      <c r="Q830" t="str">
        <f>IF(Table6[[#This Row],[Value]]&gt;=20000000,"out of budget",IF(Table6[[#This Row],[Value]]&gt;10000000,"negotiable",IF(Table6[[#This Row],[Value]]&lt;=10000000,"on the radar")))</f>
        <v>on the radar</v>
      </c>
    </row>
    <row r="831" spans="11:17" x14ac:dyDescent="0.25">
      <c r="K831" t="s">
        <v>741</v>
      </c>
      <c r="L831">
        <v>18</v>
      </c>
      <c r="M831">
        <v>72</v>
      </c>
      <c r="N831">
        <v>178</v>
      </c>
      <c r="O831">
        <v>72</v>
      </c>
      <c r="P831" s="16">
        <v>4300000</v>
      </c>
      <c r="Q831" t="str">
        <f>IF(Table6[[#This Row],[Value]]&gt;=20000000,"out of budget",IF(Table6[[#This Row],[Value]]&gt;10000000,"negotiable",IF(Table6[[#This Row],[Value]]&lt;=10000000,"on the radar")))</f>
        <v>on the radar</v>
      </c>
    </row>
    <row r="832" spans="11:17" x14ac:dyDescent="0.25">
      <c r="K832" t="s">
        <v>742</v>
      </c>
      <c r="L832">
        <v>19</v>
      </c>
      <c r="M832">
        <v>71</v>
      </c>
      <c r="N832">
        <v>192</v>
      </c>
      <c r="O832">
        <v>81</v>
      </c>
      <c r="P832" s="16">
        <v>4099999.9999999995</v>
      </c>
      <c r="Q832" t="str">
        <f>IF(Table6[[#This Row],[Value]]&gt;=20000000,"out of budget",IF(Table6[[#This Row],[Value]]&gt;10000000,"negotiable",IF(Table6[[#This Row],[Value]]&lt;=10000000,"on the radar")))</f>
        <v>on the radar</v>
      </c>
    </row>
    <row r="833" spans="11:17" x14ac:dyDescent="0.25">
      <c r="K833" t="s">
        <v>743</v>
      </c>
      <c r="L833">
        <v>18</v>
      </c>
      <c r="M833">
        <v>61</v>
      </c>
      <c r="N833">
        <v>180</v>
      </c>
      <c r="O833">
        <v>76</v>
      </c>
      <c r="P833" s="16">
        <v>900000</v>
      </c>
      <c r="Q833" t="str">
        <f>IF(Table6[[#This Row],[Value]]&gt;=20000000,"out of budget",IF(Table6[[#This Row],[Value]]&gt;10000000,"negotiable",IF(Table6[[#This Row],[Value]]&lt;=10000000,"on the radar")))</f>
        <v>on the radar</v>
      </c>
    </row>
    <row r="834" spans="11:17" x14ac:dyDescent="0.25">
      <c r="K834" t="s">
        <v>744</v>
      </c>
      <c r="L834">
        <v>18</v>
      </c>
      <c r="M834">
        <v>62</v>
      </c>
      <c r="N834">
        <v>178</v>
      </c>
      <c r="O834">
        <v>67</v>
      </c>
      <c r="P834" s="16">
        <v>1000000</v>
      </c>
      <c r="Q834" t="str">
        <f>IF(Table6[[#This Row],[Value]]&gt;=20000000,"out of budget",IF(Table6[[#This Row],[Value]]&gt;10000000,"negotiable",IF(Table6[[#This Row],[Value]]&lt;=10000000,"on the radar")))</f>
        <v>on the radar</v>
      </c>
    </row>
    <row r="835" spans="11:17" x14ac:dyDescent="0.25">
      <c r="K835" t="s">
        <v>745</v>
      </c>
      <c r="L835">
        <v>19</v>
      </c>
      <c r="M835">
        <v>72</v>
      </c>
      <c r="N835">
        <v>185</v>
      </c>
      <c r="O835">
        <v>78</v>
      </c>
      <c r="P835" s="16">
        <v>5000000</v>
      </c>
      <c r="Q835" t="str">
        <f>IF(Table6[[#This Row],[Value]]&gt;=20000000,"out of budget",IF(Table6[[#This Row],[Value]]&gt;10000000,"negotiable",IF(Table6[[#This Row],[Value]]&lt;=10000000,"on the radar")))</f>
        <v>on the radar</v>
      </c>
    </row>
    <row r="836" spans="11:17" x14ac:dyDescent="0.25">
      <c r="K836" t="s">
        <v>691</v>
      </c>
      <c r="L836">
        <v>20</v>
      </c>
      <c r="M836">
        <v>74</v>
      </c>
      <c r="N836">
        <v>178</v>
      </c>
      <c r="O836">
        <v>70</v>
      </c>
      <c r="P836" s="16">
        <v>9500000</v>
      </c>
      <c r="Q836" t="str">
        <f>IF(Table6[[#This Row],[Value]]&gt;=20000000,"out of budget",IF(Table6[[#This Row],[Value]]&gt;10000000,"negotiable",IF(Table6[[#This Row],[Value]]&lt;=10000000,"on the radar")))</f>
        <v>on the radar</v>
      </c>
    </row>
    <row r="837" spans="11:17" x14ac:dyDescent="0.25">
      <c r="K837" t="s">
        <v>746</v>
      </c>
      <c r="L837">
        <v>20</v>
      </c>
      <c r="M837">
        <v>72</v>
      </c>
      <c r="N837">
        <v>190</v>
      </c>
      <c r="O837">
        <v>80</v>
      </c>
      <c r="P837" s="16">
        <v>4800000</v>
      </c>
      <c r="Q837" t="str">
        <f>IF(Table6[[#This Row],[Value]]&gt;=20000000,"out of budget",IF(Table6[[#This Row],[Value]]&gt;10000000,"negotiable",IF(Table6[[#This Row],[Value]]&lt;=10000000,"on the radar")))</f>
        <v>on the radar</v>
      </c>
    </row>
    <row r="838" spans="11:17" x14ac:dyDescent="0.25">
      <c r="K838" t="s">
        <v>747</v>
      </c>
      <c r="L838">
        <v>18</v>
      </c>
      <c r="M838">
        <v>64</v>
      </c>
      <c r="N838">
        <v>178</v>
      </c>
      <c r="O838">
        <v>67</v>
      </c>
      <c r="P838" s="16">
        <v>1500000</v>
      </c>
      <c r="Q838" t="str">
        <f>IF(Table6[[#This Row],[Value]]&gt;=20000000,"out of budget",IF(Table6[[#This Row],[Value]]&gt;10000000,"negotiable",IF(Table6[[#This Row],[Value]]&lt;=10000000,"on the radar")))</f>
        <v>on the radar</v>
      </c>
    </row>
    <row r="839" spans="11:17" x14ac:dyDescent="0.25">
      <c r="K839" t="s">
        <v>748</v>
      </c>
      <c r="L839">
        <v>18</v>
      </c>
      <c r="M839">
        <v>63</v>
      </c>
      <c r="N839">
        <v>186</v>
      </c>
      <c r="O839">
        <v>81</v>
      </c>
      <c r="P839" s="16">
        <v>1100000</v>
      </c>
      <c r="Q839" t="str">
        <f>IF(Table6[[#This Row],[Value]]&gt;=20000000,"out of budget",IF(Table6[[#This Row],[Value]]&gt;10000000,"negotiable",IF(Table6[[#This Row],[Value]]&lt;=10000000,"on the radar")))</f>
        <v>on the radar</v>
      </c>
    </row>
    <row r="840" spans="11:17" x14ac:dyDescent="0.25">
      <c r="K840" t="s">
        <v>749</v>
      </c>
      <c r="L840">
        <v>18</v>
      </c>
      <c r="M840">
        <v>66</v>
      </c>
      <c r="N840">
        <v>179</v>
      </c>
      <c r="O840">
        <v>70</v>
      </c>
      <c r="P840" s="16">
        <v>2100000</v>
      </c>
      <c r="Q840" t="str">
        <f>IF(Table6[[#This Row],[Value]]&gt;=20000000,"out of budget",IF(Table6[[#This Row],[Value]]&gt;10000000,"negotiable",IF(Table6[[#This Row],[Value]]&lt;=10000000,"on the radar")))</f>
        <v>on the radar</v>
      </c>
    </row>
    <row r="841" spans="11:17" x14ac:dyDescent="0.25">
      <c r="K841" t="s">
        <v>750</v>
      </c>
      <c r="L841">
        <v>16</v>
      </c>
      <c r="M841">
        <v>64</v>
      </c>
      <c r="N841">
        <v>185</v>
      </c>
      <c r="O841">
        <v>78</v>
      </c>
      <c r="P841" s="16">
        <v>1400000</v>
      </c>
      <c r="Q841" t="str">
        <f>IF(Table6[[#This Row],[Value]]&gt;=20000000,"out of budget",IF(Table6[[#This Row],[Value]]&gt;10000000,"negotiable",IF(Table6[[#This Row],[Value]]&lt;=10000000,"on the radar")))</f>
        <v>on the radar</v>
      </c>
    </row>
    <row r="842" spans="11:17" x14ac:dyDescent="0.25">
      <c r="K842" t="s">
        <v>751</v>
      </c>
      <c r="L842">
        <v>26</v>
      </c>
      <c r="M842">
        <v>80</v>
      </c>
      <c r="N842">
        <v>188</v>
      </c>
      <c r="O842">
        <v>77</v>
      </c>
      <c r="P842" s="16">
        <v>24500000</v>
      </c>
      <c r="Q842" t="str">
        <f>IF(Table6[[#This Row],[Value]]&gt;=20000000,"out of budget",IF(Table6[[#This Row],[Value]]&gt;10000000,"negotiable",IF(Table6[[#This Row],[Value]]&lt;=10000000,"on the radar")))</f>
        <v>out of budget</v>
      </c>
    </row>
    <row r="843" spans="11:17" x14ac:dyDescent="0.25">
      <c r="K843" t="s">
        <v>752</v>
      </c>
      <c r="L843">
        <v>27</v>
      </c>
      <c r="M843">
        <v>80</v>
      </c>
      <c r="N843">
        <v>178</v>
      </c>
      <c r="O843">
        <v>69</v>
      </c>
      <c r="P843" s="16">
        <v>23000000</v>
      </c>
      <c r="Q843" t="str">
        <f>IF(Table6[[#This Row],[Value]]&gt;=20000000,"out of budget",IF(Table6[[#This Row],[Value]]&gt;10000000,"negotiable",IF(Table6[[#This Row],[Value]]&lt;=10000000,"on the radar")))</f>
        <v>out of budget</v>
      </c>
    </row>
    <row r="844" spans="11:17" x14ac:dyDescent="0.25">
      <c r="K844" t="s">
        <v>753</v>
      </c>
      <c r="L844">
        <v>25</v>
      </c>
      <c r="M844">
        <v>75</v>
      </c>
      <c r="N844">
        <v>177</v>
      </c>
      <c r="O844">
        <v>70</v>
      </c>
      <c r="P844" s="16">
        <v>7500000</v>
      </c>
      <c r="Q844" t="str">
        <f>IF(Table6[[#This Row],[Value]]&gt;=20000000,"out of budget",IF(Table6[[#This Row],[Value]]&gt;10000000,"negotiable",IF(Table6[[#This Row],[Value]]&lt;=10000000,"on the radar")))</f>
        <v>on the radar</v>
      </c>
    </row>
    <row r="845" spans="11:17" x14ac:dyDescent="0.25">
      <c r="K845" t="s">
        <v>754</v>
      </c>
      <c r="L845">
        <v>26</v>
      </c>
      <c r="M845">
        <v>76</v>
      </c>
      <c r="N845">
        <v>173</v>
      </c>
      <c r="O845">
        <v>62</v>
      </c>
      <c r="P845" s="16">
        <v>8000000</v>
      </c>
      <c r="Q845" t="str">
        <f>IF(Table6[[#This Row],[Value]]&gt;=20000000,"out of budget",IF(Table6[[#This Row],[Value]]&gt;10000000,"negotiable",IF(Table6[[#This Row],[Value]]&lt;=10000000,"on the radar")))</f>
        <v>on the radar</v>
      </c>
    </row>
    <row r="846" spans="11:17" x14ac:dyDescent="0.25">
      <c r="K846" t="s">
        <v>755</v>
      </c>
      <c r="L846">
        <v>26</v>
      </c>
      <c r="M846">
        <v>67</v>
      </c>
      <c r="N846">
        <v>186</v>
      </c>
      <c r="O846">
        <v>84</v>
      </c>
      <c r="P846" s="16">
        <v>1200000</v>
      </c>
      <c r="Q846" t="str">
        <f>IF(Table6[[#This Row],[Value]]&gt;=20000000,"out of budget",IF(Table6[[#This Row],[Value]]&gt;10000000,"negotiable",IF(Table6[[#This Row],[Value]]&lt;=10000000,"on the radar")))</f>
        <v>on the radar</v>
      </c>
    </row>
    <row r="847" spans="11:17" x14ac:dyDescent="0.25">
      <c r="K847" t="s">
        <v>756</v>
      </c>
      <c r="L847">
        <v>25</v>
      </c>
      <c r="M847">
        <v>72</v>
      </c>
      <c r="N847">
        <v>178</v>
      </c>
      <c r="O847">
        <v>64</v>
      </c>
      <c r="P847" s="16">
        <v>2700000</v>
      </c>
      <c r="Q847" t="str">
        <f>IF(Table6[[#This Row],[Value]]&gt;=20000000,"out of budget",IF(Table6[[#This Row],[Value]]&gt;10000000,"negotiable",IF(Table6[[#This Row],[Value]]&lt;=10000000,"on the radar")))</f>
        <v>on the radar</v>
      </c>
    </row>
    <row r="848" spans="11:17" x14ac:dyDescent="0.25">
      <c r="K848" t="s">
        <v>757</v>
      </c>
      <c r="L848">
        <v>29</v>
      </c>
      <c r="M848">
        <v>79</v>
      </c>
      <c r="N848">
        <v>172</v>
      </c>
      <c r="O848">
        <v>81</v>
      </c>
      <c r="P848" s="16">
        <v>17500000</v>
      </c>
      <c r="Q848" t="str">
        <f>IF(Table6[[#This Row],[Value]]&gt;=20000000,"out of budget",IF(Table6[[#This Row],[Value]]&gt;10000000,"negotiable",IF(Table6[[#This Row],[Value]]&lt;=10000000,"on the radar")))</f>
        <v>negotiable</v>
      </c>
    </row>
    <row r="849" spans="11:17" x14ac:dyDescent="0.25">
      <c r="K849" t="s">
        <v>758</v>
      </c>
      <c r="L849">
        <v>26</v>
      </c>
      <c r="M849">
        <v>79</v>
      </c>
      <c r="N849">
        <v>190</v>
      </c>
      <c r="O849">
        <v>81</v>
      </c>
      <c r="P849" s="16">
        <v>20500000</v>
      </c>
      <c r="Q849" t="str">
        <f>IF(Table6[[#This Row],[Value]]&gt;=20000000,"out of budget",IF(Table6[[#This Row],[Value]]&gt;10000000,"negotiable",IF(Table6[[#This Row],[Value]]&lt;=10000000,"on the radar")))</f>
        <v>out of budget</v>
      </c>
    </row>
    <row r="850" spans="11:17" x14ac:dyDescent="0.25">
      <c r="K850" t="s">
        <v>759</v>
      </c>
      <c r="L850">
        <v>26</v>
      </c>
      <c r="M850">
        <v>82</v>
      </c>
      <c r="N850">
        <v>183</v>
      </c>
      <c r="O850">
        <v>74</v>
      </c>
      <c r="P850" s="16">
        <v>34000000</v>
      </c>
      <c r="Q850" t="str">
        <f>IF(Table6[[#This Row],[Value]]&gt;=20000000,"out of budget",IF(Table6[[#This Row],[Value]]&gt;10000000,"negotiable",IF(Table6[[#This Row],[Value]]&lt;=10000000,"on the radar")))</f>
        <v>out of budget</v>
      </c>
    </row>
    <row r="851" spans="11:17" x14ac:dyDescent="0.25">
      <c r="K851" t="s">
        <v>760</v>
      </c>
      <c r="L851">
        <v>25</v>
      </c>
      <c r="M851">
        <v>77</v>
      </c>
      <c r="N851">
        <v>189</v>
      </c>
      <c r="O851">
        <v>85</v>
      </c>
      <c r="P851" s="16">
        <v>14000000</v>
      </c>
      <c r="Q851" t="str">
        <f>IF(Table6[[#This Row],[Value]]&gt;=20000000,"out of budget",IF(Table6[[#This Row],[Value]]&gt;10000000,"negotiable",IF(Table6[[#This Row],[Value]]&lt;=10000000,"on the radar")))</f>
        <v>negotiable</v>
      </c>
    </row>
    <row r="852" spans="11:17" x14ac:dyDescent="0.25">
      <c r="K852" t="s">
        <v>761</v>
      </c>
      <c r="L852">
        <v>25</v>
      </c>
      <c r="M852">
        <v>77</v>
      </c>
      <c r="N852">
        <v>180</v>
      </c>
      <c r="O852">
        <v>77</v>
      </c>
      <c r="P852" s="16">
        <v>12500000</v>
      </c>
      <c r="Q852" t="str">
        <f>IF(Table6[[#This Row],[Value]]&gt;=20000000,"out of budget",IF(Table6[[#This Row],[Value]]&gt;10000000,"negotiable",IF(Table6[[#This Row],[Value]]&lt;=10000000,"on the radar")))</f>
        <v>negotiable</v>
      </c>
    </row>
    <row r="853" spans="11:17" x14ac:dyDescent="0.25">
      <c r="K853" t="s">
        <v>762</v>
      </c>
      <c r="L853">
        <v>26</v>
      </c>
      <c r="M853">
        <v>81</v>
      </c>
      <c r="N853">
        <v>184</v>
      </c>
      <c r="O853">
        <v>71</v>
      </c>
      <c r="P853" s="16">
        <v>32500000</v>
      </c>
      <c r="Q853" t="str">
        <f>IF(Table6[[#This Row],[Value]]&gt;=20000000,"out of budget",IF(Table6[[#This Row],[Value]]&gt;10000000,"negotiable",IF(Table6[[#This Row],[Value]]&lt;=10000000,"on the radar")))</f>
        <v>out of budget</v>
      </c>
    </row>
    <row r="854" spans="11:17" x14ac:dyDescent="0.25">
      <c r="K854" t="s">
        <v>763</v>
      </c>
      <c r="L854">
        <v>24</v>
      </c>
      <c r="M854">
        <v>73</v>
      </c>
      <c r="N854">
        <v>191</v>
      </c>
      <c r="O854">
        <v>82</v>
      </c>
      <c r="P854" s="16">
        <v>3500000</v>
      </c>
      <c r="Q854" t="str">
        <f>IF(Table6[[#This Row],[Value]]&gt;=20000000,"out of budget",IF(Table6[[#This Row],[Value]]&gt;10000000,"negotiable",IF(Table6[[#This Row],[Value]]&lt;=10000000,"on the radar")))</f>
        <v>on the radar</v>
      </c>
    </row>
    <row r="855" spans="11:17" x14ac:dyDescent="0.25">
      <c r="K855" t="s">
        <v>764</v>
      </c>
      <c r="L855">
        <v>24</v>
      </c>
      <c r="M855">
        <v>77</v>
      </c>
      <c r="N855">
        <v>166</v>
      </c>
      <c r="O855">
        <v>68</v>
      </c>
      <c r="P855" s="16">
        <v>14000000</v>
      </c>
      <c r="Q855" t="str">
        <f>IF(Table6[[#This Row],[Value]]&gt;=20000000,"out of budget",IF(Table6[[#This Row],[Value]]&gt;10000000,"negotiable",IF(Table6[[#This Row],[Value]]&lt;=10000000,"on the radar")))</f>
        <v>negotiable</v>
      </c>
    </row>
    <row r="856" spans="11:17" x14ac:dyDescent="0.25">
      <c r="K856" t="s">
        <v>765</v>
      </c>
      <c r="L856">
        <v>26</v>
      </c>
      <c r="M856">
        <v>79</v>
      </c>
      <c r="N856">
        <v>185</v>
      </c>
      <c r="O856">
        <v>74</v>
      </c>
      <c r="P856" s="16">
        <v>19500000</v>
      </c>
      <c r="Q856" t="str">
        <f>IF(Table6[[#This Row],[Value]]&gt;=20000000,"out of budget",IF(Table6[[#This Row],[Value]]&gt;10000000,"negotiable",IF(Table6[[#This Row],[Value]]&lt;=10000000,"on the radar")))</f>
        <v>negotiable</v>
      </c>
    </row>
    <row r="857" spans="11:17" x14ac:dyDescent="0.25">
      <c r="K857" t="s">
        <v>766</v>
      </c>
      <c r="L857">
        <v>25</v>
      </c>
      <c r="M857">
        <v>81</v>
      </c>
      <c r="N857">
        <v>191</v>
      </c>
      <c r="O857">
        <v>77</v>
      </c>
      <c r="P857" s="16">
        <v>31000000</v>
      </c>
      <c r="Q857" t="str">
        <f>IF(Table6[[#This Row],[Value]]&gt;=20000000,"out of budget",IF(Table6[[#This Row],[Value]]&gt;10000000,"negotiable",IF(Table6[[#This Row],[Value]]&lt;=10000000,"on the radar")))</f>
        <v>out of budget</v>
      </c>
    </row>
    <row r="858" spans="11:17" x14ac:dyDescent="0.25">
      <c r="K858" t="s">
        <v>767</v>
      </c>
      <c r="L858">
        <v>25</v>
      </c>
      <c r="M858">
        <v>79</v>
      </c>
      <c r="N858">
        <v>187</v>
      </c>
      <c r="O858">
        <v>82</v>
      </c>
      <c r="P858" s="16">
        <v>19000000</v>
      </c>
      <c r="Q858" t="str">
        <f>IF(Table6[[#This Row],[Value]]&gt;=20000000,"out of budget",IF(Table6[[#This Row],[Value]]&gt;10000000,"negotiable",IF(Table6[[#This Row],[Value]]&lt;=10000000,"on the radar")))</f>
        <v>negotiable</v>
      </c>
    </row>
    <row r="859" spans="11:17" x14ac:dyDescent="0.25">
      <c r="K859" t="s">
        <v>768</v>
      </c>
      <c r="L859">
        <v>25</v>
      </c>
      <c r="M859">
        <v>77</v>
      </c>
      <c r="N859">
        <v>185</v>
      </c>
      <c r="O859">
        <v>70</v>
      </c>
      <c r="P859" s="16">
        <v>14000000</v>
      </c>
      <c r="Q859" t="str">
        <f>IF(Table6[[#This Row],[Value]]&gt;=20000000,"out of budget",IF(Table6[[#This Row],[Value]]&gt;10000000,"negotiable",IF(Table6[[#This Row],[Value]]&lt;=10000000,"on the radar")))</f>
        <v>negotiable</v>
      </c>
    </row>
    <row r="860" spans="11:17" x14ac:dyDescent="0.25">
      <c r="K860" t="s">
        <v>769</v>
      </c>
      <c r="L860">
        <v>24</v>
      </c>
      <c r="M860">
        <v>77</v>
      </c>
      <c r="N860">
        <v>171</v>
      </c>
      <c r="O860">
        <v>67</v>
      </c>
      <c r="P860" s="16">
        <v>16000000</v>
      </c>
      <c r="Q860" t="str">
        <f>IF(Table6[[#This Row],[Value]]&gt;=20000000,"out of budget",IF(Table6[[#This Row],[Value]]&gt;10000000,"negotiable",IF(Table6[[#This Row],[Value]]&lt;=10000000,"on the radar")))</f>
        <v>negotiable</v>
      </c>
    </row>
    <row r="861" spans="11:17" x14ac:dyDescent="0.25">
      <c r="K861" t="s">
        <v>770</v>
      </c>
      <c r="L861">
        <v>24</v>
      </c>
      <c r="M861">
        <v>80</v>
      </c>
      <c r="N861">
        <v>190</v>
      </c>
      <c r="O861">
        <v>85</v>
      </c>
      <c r="P861" s="16">
        <v>25500000</v>
      </c>
      <c r="Q861" t="str">
        <f>IF(Table6[[#This Row],[Value]]&gt;=20000000,"out of budget",IF(Table6[[#This Row],[Value]]&gt;10000000,"negotiable",IF(Table6[[#This Row],[Value]]&lt;=10000000,"on the radar")))</f>
        <v>out of budget</v>
      </c>
    </row>
    <row r="862" spans="11:17" x14ac:dyDescent="0.25">
      <c r="K862" t="s">
        <v>771</v>
      </c>
      <c r="L862">
        <v>23</v>
      </c>
      <c r="M862">
        <v>74</v>
      </c>
      <c r="N862">
        <v>168</v>
      </c>
      <c r="O862">
        <v>58</v>
      </c>
      <c r="P862" s="16">
        <v>0</v>
      </c>
      <c r="Q862" t="str">
        <f>IF(Table6[[#This Row],[Value]]&gt;=20000000,"out of budget",IF(Table6[[#This Row],[Value]]&gt;10000000,"negotiable",IF(Table6[[#This Row],[Value]]&lt;=10000000,"on the radar")))</f>
        <v>on the radar</v>
      </c>
    </row>
    <row r="863" spans="11:17" x14ac:dyDescent="0.25">
      <c r="K863" t="s">
        <v>772</v>
      </c>
      <c r="L863">
        <v>23</v>
      </c>
      <c r="M863">
        <v>75</v>
      </c>
      <c r="N863">
        <v>193</v>
      </c>
      <c r="O863">
        <v>79</v>
      </c>
      <c r="P863" s="16">
        <v>11500000</v>
      </c>
      <c r="Q863" t="str">
        <f>IF(Table6[[#This Row],[Value]]&gt;=20000000,"out of budget",IF(Table6[[#This Row],[Value]]&gt;10000000,"negotiable",IF(Table6[[#This Row],[Value]]&lt;=10000000,"on the radar")))</f>
        <v>negotiable</v>
      </c>
    </row>
    <row r="864" spans="11:17" x14ac:dyDescent="0.25">
      <c r="K864" t="s">
        <v>773</v>
      </c>
      <c r="L864">
        <v>26</v>
      </c>
      <c r="M864">
        <v>80</v>
      </c>
      <c r="N864">
        <v>173</v>
      </c>
      <c r="O864">
        <v>72</v>
      </c>
      <c r="P864" s="16">
        <v>23000000</v>
      </c>
      <c r="Q864" t="str">
        <f>IF(Table6[[#This Row],[Value]]&gt;=20000000,"out of budget",IF(Table6[[#This Row],[Value]]&gt;10000000,"negotiable",IF(Table6[[#This Row],[Value]]&lt;=10000000,"on the radar")))</f>
        <v>out of budget</v>
      </c>
    </row>
    <row r="865" spans="11:17" x14ac:dyDescent="0.25">
      <c r="K865" t="s">
        <v>774</v>
      </c>
      <c r="L865">
        <v>25</v>
      </c>
      <c r="M865">
        <v>78</v>
      </c>
      <c r="N865">
        <v>185</v>
      </c>
      <c r="O865">
        <v>84</v>
      </c>
      <c r="P865" s="16">
        <v>19000000</v>
      </c>
      <c r="Q865" t="str">
        <f>IF(Table6[[#This Row],[Value]]&gt;=20000000,"out of budget",IF(Table6[[#This Row],[Value]]&gt;10000000,"negotiable",IF(Table6[[#This Row],[Value]]&lt;=10000000,"on the radar")))</f>
        <v>negotiable</v>
      </c>
    </row>
    <row r="866" spans="11:17" x14ac:dyDescent="0.25">
      <c r="K866" t="s">
        <v>775</v>
      </c>
      <c r="L866">
        <v>26</v>
      </c>
      <c r="M866">
        <v>84</v>
      </c>
      <c r="N866">
        <v>187</v>
      </c>
      <c r="O866">
        <v>84</v>
      </c>
      <c r="P866" s="16">
        <v>49000000</v>
      </c>
      <c r="Q866" t="str">
        <f>IF(Table6[[#This Row],[Value]]&gt;=20000000,"out of budget",IF(Table6[[#This Row],[Value]]&gt;10000000,"negotiable",IF(Table6[[#This Row],[Value]]&lt;=10000000,"on the radar")))</f>
        <v>out of budget</v>
      </c>
    </row>
    <row r="867" spans="11:17" x14ac:dyDescent="0.25">
      <c r="K867" t="s">
        <v>776</v>
      </c>
      <c r="L867">
        <v>23</v>
      </c>
      <c r="M867">
        <v>81</v>
      </c>
      <c r="N867">
        <v>178</v>
      </c>
      <c r="O867">
        <v>74</v>
      </c>
      <c r="P867" s="16">
        <v>36500000</v>
      </c>
      <c r="Q867" t="str">
        <f>IF(Table6[[#This Row],[Value]]&gt;=20000000,"out of budget",IF(Table6[[#This Row],[Value]]&gt;10000000,"negotiable",IF(Table6[[#This Row],[Value]]&lt;=10000000,"on the radar")))</f>
        <v>out of budget</v>
      </c>
    </row>
    <row r="868" spans="11:17" x14ac:dyDescent="0.25">
      <c r="K868" t="s">
        <v>777</v>
      </c>
      <c r="L868">
        <v>22</v>
      </c>
      <c r="M868">
        <v>75</v>
      </c>
      <c r="N868">
        <v>178</v>
      </c>
      <c r="O868">
        <v>74</v>
      </c>
      <c r="P868" s="16">
        <v>12500000</v>
      </c>
      <c r="Q868" t="str">
        <f>IF(Table6[[#This Row],[Value]]&gt;=20000000,"out of budget",IF(Table6[[#This Row],[Value]]&gt;10000000,"negotiable",IF(Table6[[#This Row],[Value]]&lt;=10000000,"on the radar")))</f>
        <v>negotiable</v>
      </c>
    </row>
    <row r="869" spans="11:17" x14ac:dyDescent="0.25">
      <c r="K869" t="s">
        <v>778</v>
      </c>
      <c r="L869">
        <v>22</v>
      </c>
      <c r="M869">
        <v>76</v>
      </c>
      <c r="N869">
        <v>168</v>
      </c>
      <c r="O869">
        <v>56</v>
      </c>
      <c r="P869" s="16">
        <v>15000000</v>
      </c>
      <c r="Q869" t="str">
        <f>IF(Table6[[#This Row],[Value]]&gt;=20000000,"out of budget",IF(Table6[[#This Row],[Value]]&gt;10000000,"negotiable",IF(Table6[[#This Row],[Value]]&lt;=10000000,"on the radar")))</f>
        <v>negotiable</v>
      </c>
    </row>
    <row r="870" spans="11:17" x14ac:dyDescent="0.25">
      <c r="K870" t="s">
        <v>779</v>
      </c>
      <c r="L870">
        <v>25</v>
      </c>
      <c r="M870">
        <v>81</v>
      </c>
      <c r="N870">
        <v>180</v>
      </c>
      <c r="O870">
        <v>72</v>
      </c>
      <c r="P870" s="16">
        <v>31000000</v>
      </c>
      <c r="Q870" t="str">
        <f>IF(Table6[[#This Row],[Value]]&gt;=20000000,"out of budget",IF(Table6[[#This Row],[Value]]&gt;10000000,"negotiable",IF(Table6[[#This Row],[Value]]&lt;=10000000,"on the radar")))</f>
        <v>out of budget</v>
      </c>
    </row>
    <row r="871" spans="11:17" x14ac:dyDescent="0.25">
      <c r="K871" t="s">
        <v>654</v>
      </c>
      <c r="L871">
        <v>25</v>
      </c>
      <c r="M871">
        <v>77</v>
      </c>
      <c r="N871">
        <v>176</v>
      </c>
      <c r="O871">
        <v>72</v>
      </c>
      <c r="P871" s="16">
        <v>13000000</v>
      </c>
      <c r="Q871" t="str">
        <f>IF(Table6[[#This Row],[Value]]&gt;=20000000,"out of budget",IF(Table6[[#This Row],[Value]]&gt;10000000,"negotiable",IF(Table6[[#This Row],[Value]]&lt;=10000000,"on the radar")))</f>
        <v>negotiable</v>
      </c>
    </row>
    <row r="872" spans="11:17" x14ac:dyDescent="0.25">
      <c r="K872" t="s">
        <v>780</v>
      </c>
      <c r="L872">
        <v>24</v>
      </c>
      <c r="M872">
        <v>74</v>
      </c>
      <c r="N872">
        <v>183</v>
      </c>
      <c r="O872">
        <v>71</v>
      </c>
      <c r="P872" s="16">
        <v>6000000</v>
      </c>
      <c r="Q872" t="str">
        <f>IF(Table6[[#This Row],[Value]]&gt;=20000000,"out of budget",IF(Table6[[#This Row],[Value]]&gt;10000000,"negotiable",IF(Table6[[#This Row],[Value]]&lt;=10000000,"on the radar")))</f>
        <v>on the radar</v>
      </c>
    </row>
    <row r="873" spans="11:17" x14ac:dyDescent="0.25">
      <c r="K873" t="s">
        <v>781</v>
      </c>
      <c r="L873">
        <v>23</v>
      </c>
      <c r="M873">
        <v>75</v>
      </c>
      <c r="N873">
        <v>185</v>
      </c>
      <c r="O873">
        <v>76</v>
      </c>
      <c r="P873" s="16">
        <v>11500000</v>
      </c>
      <c r="Q873" t="str">
        <f>IF(Table6[[#This Row],[Value]]&gt;=20000000,"out of budget",IF(Table6[[#This Row],[Value]]&gt;10000000,"negotiable",IF(Table6[[#This Row],[Value]]&lt;=10000000,"on the radar")))</f>
        <v>negotiable</v>
      </c>
    </row>
    <row r="874" spans="11:17" x14ac:dyDescent="0.25">
      <c r="K874" t="s">
        <v>782</v>
      </c>
      <c r="L874">
        <v>30</v>
      </c>
      <c r="M874">
        <v>81</v>
      </c>
      <c r="N874">
        <v>185</v>
      </c>
      <c r="O874">
        <v>83</v>
      </c>
      <c r="P874" s="16">
        <v>25500000</v>
      </c>
      <c r="Q874" t="str">
        <f>IF(Table6[[#This Row],[Value]]&gt;=20000000,"out of budget",IF(Table6[[#This Row],[Value]]&gt;10000000,"negotiable",IF(Table6[[#This Row],[Value]]&lt;=10000000,"on the radar")))</f>
        <v>out of budget</v>
      </c>
    </row>
    <row r="875" spans="11:17" x14ac:dyDescent="0.25">
      <c r="K875" t="s">
        <v>783</v>
      </c>
      <c r="L875">
        <v>23</v>
      </c>
      <c r="M875">
        <v>75</v>
      </c>
      <c r="N875">
        <v>183</v>
      </c>
      <c r="O875">
        <v>73</v>
      </c>
      <c r="P875" s="16">
        <v>8500000</v>
      </c>
      <c r="Q875" t="str">
        <f>IF(Table6[[#This Row],[Value]]&gt;=20000000,"out of budget",IF(Table6[[#This Row],[Value]]&gt;10000000,"negotiable",IF(Table6[[#This Row],[Value]]&lt;=10000000,"on the radar")))</f>
        <v>on the radar</v>
      </c>
    </row>
    <row r="876" spans="11:17" x14ac:dyDescent="0.25">
      <c r="K876" t="s">
        <v>655</v>
      </c>
      <c r="L876">
        <v>24</v>
      </c>
      <c r="M876">
        <v>73</v>
      </c>
      <c r="N876">
        <v>189</v>
      </c>
      <c r="O876">
        <v>82</v>
      </c>
      <c r="P876" s="16">
        <v>0</v>
      </c>
      <c r="Q876" t="str">
        <f>IF(Table6[[#This Row],[Value]]&gt;=20000000,"out of budget",IF(Table6[[#This Row],[Value]]&gt;10000000,"negotiable",IF(Table6[[#This Row],[Value]]&lt;=10000000,"on the radar")))</f>
        <v>on the radar</v>
      </c>
    </row>
    <row r="877" spans="11:17" x14ac:dyDescent="0.25">
      <c r="K877" t="s">
        <v>784</v>
      </c>
      <c r="L877">
        <v>21</v>
      </c>
      <c r="M877">
        <v>73</v>
      </c>
      <c r="N877">
        <v>170</v>
      </c>
      <c r="O877">
        <v>61</v>
      </c>
      <c r="P877" s="16">
        <v>7000000</v>
      </c>
      <c r="Q877" t="str">
        <f>IF(Table6[[#This Row],[Value]]&gt;=20000000,"out of budget",IF(Table6[[#This Row],[Value]]&gt;10000000,"negotiable",IF(Table6[[#This Row],[Value]]&lt;=10000000,"on the radar")))</f>
        <v>on the radar</v>
      </c>
    </row>
    <row r="878" spans="11:17" x14ac:dyDescent="0.25">
      <c r="K878" t="s">
        <v>785</v>
      </c>
      <c r="L878">
        <v>23</v>
      </c>
      <c r="M878">
        <v>78</v>
      </c>
      <c r="N878">
        <v>169</v>
      </c>
      <c r="O878">
        <v>56</v>
      </c>
      <c r="P878" s="16">
        <v>16000000</v>
      </c>
      <c r="Q878" t="str">
        <f>IF(Table6[[#This Row],[Value]]&gt;=20000000,"out of budget",IF(Table6[[#This Row],[Value]]&gt;10000000,"negotiable",IF(Table6[[#This Row],[Value]]&lt;=10000000,"on the radar")))</f>
        <v>negotiable</v>
      </c>
    </row>
    <row r="879" spans="11:17" x14ac:dyDescent="0.25">
      <c r="K879" t="s">
        <v>786</v>
      </c>
      <c r="L879">
        <v>22</v>
      </c>
      <c r="M879">
        <v>74</v>
      </c>
      <c r="N879">
        <v>180</v>
      </c>
      <c r="O879">
        <v>75</v>
      </c>
      <c r="P879" s="16">
        <v>8500000</v>
      </c>
      <c r="Q879" t="str">
        <f>IF(Table6[[#This Row],[Value]]&gt;=20000000,"out of budget",IF(Table6[[#This Row],[Value]]&gt;10000000,"negotiable",IF(Table6[[#This Row],[Value]]&lt;=10000000,"on the radar")))</f>
        <v>on the radar</v>
      </c>
    </row>
    <row r="880" spans="11:17" x14ac:dyDescent="0.25">
      <c r="K880" t="s">
        <v>656</v>
      </c>
      <c r="L880">
        <v>23</v>
      </c>
      <c r="M880">
        <v>77</v>
      </c>
      <c r="N880">
        <v>177</v>
      </c>
      <c r="O880">
        <v>70</v>
      </c>
      <c r="P880" s="16">
        <v>15500000</v>
      </c>
      <c r="Q880" t="str">
        <f>IF(Table6[[#This Row],[Value]]&gt;=20000000,"out of budget",IF(Table6[[#This Row],[Value]]&gt;10000000,"negotiable",IF(Table6[[#This Row],[Value]]&lt;=10000000,"on the radar")))</f>
        <v>negotiable</v>
      </c>
    </row>
    <row r="881" spans="11:17" x14ac:dyDescent="0.25">
      <c r="K881" t="s">
        <v>787</v>
      </c>
      <c r="L881">
        <v>23</v>
      </c>
      <c r="M881">
        <v>77</v>
      </c>
      <c r="N881">
        <v>183</v>
      </c>
      <c r="O881">
        <v>68</v>
      </c>
      <c r="P881" s="16">
        <v>15000000</v>
      </c>
      <c r="Q881" t="str">
        <f>IF(Table6[[#This Row],[Value]]&gt;=20000000,"out of budget",IF(Table6[[#This Row],[Value]]&gt;10000000,"negotiable",IF(Table6[[#This Row],[Value]]&lt;=10000000,"on the radar")))</f>
        <v>negotiable</v>
      </c>
    </row>
    <row r="882" spans="11:17" x14ac:dyDescent="0.25">
      <c r="K882" t="s">
        <v>788</v>
      </c>
      <c r="L882">
        <v>25</v>
      </c>
      <c r="M882">
        <v>76</v>
      </c>
      <c r="N882">
        <v>176</v>
      </c>
      <c r="O882">
        <v>69</v>
      </c>
      <c r="P882" s="16">
        <v>10000000</v>
      </c>
      <c r="Q882" t="str">
        <f>IF(Table6[[#This Row],[Value]]&gt;=20000000,"out of budget",IF(Table6[[#This Row],[Value]]&gt;10000000,"negotiable",IF(Table6[[#This Row],[Value]]&lt;=10000000,"on the radar")))</f>
        <v>on the radar</v>
      </c>
    </row>
    <row r="883" spans="11:17" x14ac:dyDescent="0.25">
      <c r="K883" t="s">
        <v>789</v>
      </c>
      <c r="L883">
        <v>21</v>
      </c>
      <c r="M883">
        <v>71</v>
      </c>
      <c r="N883">
        <v>177</v>
      </c>
      <c r="O883">
        <v>66</v>
      </c>
      <c r="P883" s="16">
        <v>4000000</v>
      </c>
      <c r="Q883" t="str">
        <f>IF(Table6[[#This Row],[Value]]&gt;=20000000,"out of budget",IF(Table6[[#This Row],[Value]]&gt;10000000,"negotiable",IF(Table6[[#This Row],[Value]]&lt;=10000000,"on the radar")))</f>
        <v>on the radar</v>
      </c>
    </row>
    <row r="884" spans="11:17" x14ac:dyDescent="0.25">
      <c r="K884" t="s">
        <v>790</v>
      </c>
      <c r="L884">
        <v>20</v>
      </c>
      <c r="M884">
        <v>69</v>
      </c>
      <c r="N884">
        <v>167</v>
      </c>
      <c r="O884">
        <v>65</v>
      </c>
      <c r="P884" s="16">
        <v>3100000</v>
      </c>
      <c r="Q884" t="str">
        <f>IF(Table6[[#This Row],[Value]]&gt;=20000000,"out of budget",IF(Table6[[#This Row],[Value]]&gt;10000000,"negotiable",IF(Table6[[#This Row],[Value]]&lt;=10000000,"on the radar")))</f>
        <v>on the radar</v>
      </c>
    </row>
    <row r="885" spans="11:17" x14ac:dyDescent="0.25">
      <c r="K885" t="s">
        <v>791</v>
      </c>
      <c r="L885">
        <v>22</v>
      </c>
      <c r="M885">
        <v>74</v>
      </c>
      <c r="N885">
        <v>183</v>
      </c>
      <c r="O885">
        <v>90</v>
      </c>
      <c r="P885" s="16">
        <v>9500000</v>
      </c>
      <c r="Q885" t="str">
        <f>IF(Table6[[#This Row],[Value]]&gt;=20000000,"out of budget",IF(Table6[[#This Row],[Value]]&gt;10000000,"negotiable",IF(Table6[[#This Row],[Value]]&lt;=10000000,"on the radar")))</f>
        <v>on the radar</v>
      </c>
    </row>
    <row r="886" spans="11:17" x14ac:dyDescent="0.25">
      <c r="K886" t="s">
        <v>792</v>
      </c>
      <c r="L886">
        <v>23</v>
      </c>
      <c r="M886">
        <v>75</v>
      </c>
      <c r="N886">
        <v>188</v>
      </c>
      <c r="O886">
        <v>85</v>
      </c>
      <c r="P886" s="16">
        <v>8000000</v>
      </c>
      <c r="Q886" t="str">
        <f>IF(Table6[[#This Row],[Value]]&gt;=20000000,"out of budget",IF(Table6[[#This Row],[Value]]&gt;10000000,"negotiable",IF(Table6[[#This Row],[Value]]&lt;=10000000,"on the radar")))</f>
        <v>on the radar</v>
      </c>
    </row>
    <row r="887" spans="11:17" x14ac:dyDescent="0.25">
      <c r="K887" t="s">
        <v>793</v>
      </c>
      <c r="L887">
        <v>23</v>
      </c>
      <c r="M887">
        <v>75</v>
      </c>
      <c r="N887">
        <v>175</v>
      </c>
      <c r="O887">
        <v>70</v>
      </c>
      <c r="P887" s="16">
        <v>8500000</v>
      </c>
      <c r="Q887" t="str">
        <f>IF(Table6[[#This Row],[Value]]&gt;=20000000,"out of budget",IF(Table6[[#This Row],[Value]]&gt;10000000,"negotiable",IF(Table6[[#This Row],[Value]]&lt;=10000000,"on the radar")))</f>
        <v>on the radar</v>
      </c>
    </row>
    <row r="888" spans="11:17" x14ac:dyDescent="0.25">
      <c r="K888" t="s">
        <v>664</v>
      </c>
      <c r="L888">
        <v>23</v>
      </c>
      <c r="M888">
        <v>75</v>
      </c>
      <c r="N888">
        <v>176</v>
      </c>
      <c r="O888">
        <v>62</v>
      </c>
      <c r="P888" s="16">
        <v>9000000</v>
      </c>
      <c r="Q888" t="str">
        <f>IF(Table6[[#This Row],[Value]]&gt;=20000000,"out of budget",IF(Table6[[#This Row],[Value]]&gt;10000000,"negotiable",IF(Table6[[#This Row],[Value]]&lt;=10000000,"on the radar")))</f>
        <v>on the radar</v>
      </c>
    </row>
    <row r="889" spans="11:17" x14ac:dyDescent="0.25">
      <c r="K889" t="s">
        <v>794</v>
      </c>
      <c r="L889">
        <v>20</v>
      </c>
      <c r="M889">
        <v>74</v>
      </c>
      <c r="N889">
        <v>179</v>
      </c>
      <c r="O889">
        <v>77</v>
      </c>
      <c r="P889" s="16">
        <v>9500000</v>
      </c>
      <c r="Q889" t="str">
        <f>IF(Table6[[#This Row],[Value]]&gt;=20000000,"out of budget",IF(Table6[[#This Row],[Value]]&gt;10000000,"negotiable",IF(Table6[[#This Row],[Value]]&lt;=10000000,"on the radar")))</f>
        <v>on the radar</v>
      </c>
    </row>
    <row r="890" spans="11:17" x14ac:dyDescent="0.25">
      <c r="K890" t="s">
        <v>795</v>
      </c>
      <c r="L890">
        <v>22</v>
      </c>
      <c r="M890">
        <v>78</v>
      </c>
      <c r="N890">
        <v>192</v>
      </c>
      <c r="O890">
        <v>79</v>
      </c>
      <c r="P890" s="16">
        <v>22500000</v>
      </c>
      <c r="Q890" t="str">
        <f>IF(Table6[[#This Row],[Value]]&gt;=20000000,"out of budget",IF(Table6[[#This Row],[Value]]&gt;10000000,"negotiable",IF(Table6[[#This Row],[Value]]&lt;=10000000,"on the radar")))</f>
        <v>out of budget</v>
      </c>
    </row>
    <row r="891" spans="11:17" x14ac:dyDescent="0.25">
      <c r="K891" t="s">
        <v>796</v>
      </c>
      <c r="L891">
        <v>20</v>
      </c>
      <c r="M891">
        <v>71</v>
      </c>
      <c r="N891">
        <v>170</v>
      </c>
      <c r="O891">
        <v>61</v>
      </c>
      <c r="P891" s="16">
        <v>3900000</v>
      </c>
      <c r="Q891" t="str">
        <f>IF(Table6[[#This Row],[Value]]&gt;=20000000,"out of budget",IF(Table6[[#This Row],[Value]]&gt;10000000,"negotiable",IF(Table6[[#This Row],[Value]]&lt;=10000000,"on the radar")))</f>
        <v>on the radar</v>
      </c>
    </row>
    <row r="892" spans="11:17" x14ac:dyDescent="0.25">
      <c r="K892" t="s">
        <v>797</v>
      </c>
      <c r="L892">
        <v>25</v>
      </c>
      <c r="M892">
        <v>79</v>
      </c>
      <c r="N892">
        <v>194</v>
      </c>
      <c r="O892">
        <v>88</v>
      </c>
      <c r="P892" s="16">
        <v>20000000</v>
      </c>
      <c r="Q892" t="str">
        <f>IF(Table6[[#This Row],[Value]]&gt;=20000000,"out of budget",IF(Table6[[#This Row],[Value]]&gt;10000000,"negotiable",IF(Table6[[#This Row],[Value]]&lt;=10000000,"on the radar")))</f>
        <v>out of budget</v>
      </c>
    </row>
    <row r="893" spans="11:17" x14ac:dyDescent="0.25">
      <c r="K893" t="s">
        <v>668</v>
      </c>
      <c r="L893">
        <v>22</v>
      </c>
      <c r="M893">
        <v>78</v>
      </c>
      <c r="N893">
        <v>190</v>
      </c>
      <c r="O893">
        <v>79</v>
      </c>
      <c r="P893" s="16">
        <v>20500000</v>
      </c>
      <c r="Q893" t="str">
        <f>IF(Table6[[#This Row],[Value]]&gt;=20000000,"out of budget",IF(Table6[[#This Row],[Value]]&gt;10000000,"negotiable",IF(Table6[[#This Row],[Value]]&lt;=10000000,"on the radar")))</f>
        <v>out of budget</v>
      </c>
    </row>
    <row r="894" spans="11:17" x14ac:dyDescent="0.25">
      <c r="K894" t="s">
        <v>798</v>
      </c>
      <c r="L894">
        <v>24</v>
      </c>
      <c r="M894">
        <v>80</v>
      </c>
      <c r="N894">
        <v>185</v>
      </c>
      <c r="O894">
        <v>75</v>
      </c>
      <c r="P894" s="16">
        <v>30000000</v>
      </c>
      <c r="Q894" t="str">
        <f>IF(Table6[[#This Row],[Value]]&gt;=20000000,"out of budget",IF(Table6[[#This Row],[Value]]&gt;10000000,"negotiable",IF(Table6[[#This Row],[Value]]&lt;=10000000,"on the radar")))</f>
        <v>out of budget</v>
      </c>
    </row>
    <row r="895" spans="11:17" x14ac:dyDescent="0.25">
      <c r="K895" t="s">
        <v>799</v>
      </c>
      <c r="L895">
        <v>21</v>
      </c>
      <c r="M895">
        <v>71</v>
      </c>
      <c r="N895">
        <v>175</v>
      </c>
      <c r="O895">
        <v>65</v>
      </c>
      <c r="P895" s="16">
        <v>4200000</v>
      </c>
      <c r="Q895" t="str">
        <f>IF(Table6[[#This Row],[Value]]&gt;=20000000,"out of budget",IF(Table6[[#This Row],[Value]]&gt;10000000,"negotiable",IF(Table6[[#This Row],[Value]]&lt;=10000000,"on the radar")))</f>
        <v>on the radar</v>
      </c>
    </row>
    <row r="896" spans="11:17" x14ac:dyDescent="0.25">
      <c r="K896" t="s">
        <v>800</v>
      </c>
      <c r="L896">
        <v>21</v>
      </c>
      <c r="M896">
        <v>73</v>
      </c>
      <c r="N896">
        <v>182</v>
      </c>
      <c r="O896">
        <v>73</v>
      </c>
      <c r="P896" s="16">
        <v>7000000</v>
      </c>
      <c r="Q896" t="str">
        <f>IF(Table6[[#This Row],[Value]]&gt;=20000000,"out of budget",IF(Table6[[#This Row],[Value]]&gt;10000000,"negotiable",IF(Table6[[#This Row],[Value]]&lt;=10000000,"on the radar")))</f>
        <v>on the radar</v>
      </c>
    </row>
    <row r="897" spans="11:17" x14ac:dyDescent="0.25">
      <c r="K897" t="s">
        <v>801</v>
      </c>
      <c r="L897">
        <v>21</v>
      </c>
      <c r="M897">
        <v>76</v>
      </c>
      <c r="N897">
        <v>182</v>
      </c>
      <c r="O897">
        <v>77</v>
      </c>
      <c r="P897" s="16">
        <v>12000000</v>
      </c>
      <c r="Q897" t="str">
        <f>IF(Table6[[#This Row],[Value]]&gt;=20000000,"out of budget",IF(Table6[[#This Row],[Value]]&gt;10000000,"negotiable",IF(Table6[[#This Row],[Value]]&lt;=10000000,"on the radar")))</f>
        <v>negotiable</v>
      </c>
    </row>
    <row r="898" spans="11:17" x14ac:dyDescent="0.25">
      <c r="K898" t="s">
        <v>802</v>
      </c>
      <c r="L898">
        <v>21</v>
      </c>
      <c r="M898">
        <v>73</v>
      </c>
      <c r="N898">
        <v>175</v>
      </c>
      <c r="O898">
        <v>70</v>
      </c>
      <c r="P898" s="16">
        <v>6000000</v>
      </c>
      <c r="Q898" t="str">
        <f>IF(Table6[[#This Row],[Value]]&gt;=20000000,"out of budget",IF(Table6[[#This Row],[Value]]&gt;10000000,"negotiable",IF(Table6[[#This Row],[Value]]&lt;=10000000,"on the radar")))</f>
        <v>on the radar</v>
      </c>
    </row>
    <row r="899" spans="11:17" x14ac:dyDescent="0.25">
      <c r="K899" t="s">
        <v>803</v>
      </c>
      <c r="L899">
        <v>21</v>
      </c>
      <c r="M899">
        <v>73</v>
      </c>
      <c r="N899">
        <v>181</v>
      </c>
      <c r="O899">
        <v>78</v>
      </c>
      <c r="P899" s="16">
        <v>4400000</v>
      </c>
      <c r="Q899" t="str">
        <f>IF(Table6[[#This Row],[Value]]&gt;=20000000,"out of budget",IF(Table6[[#This Row],[Value]]&gt;10000000,"negotiable",IF(Table6[[#This Row],[Value]]&lt;=10000000,"on the radar")))</f>
        <v>on the radar</v>
      </c>
    </row>
    <row r="900" spans="11:17" x14ac:dyDescent="0.25">
      <c r="K900" t="s">
        <v>804</v>
      </c>
      <c r="L900">
        <v>21</v>
      </c>
      <c r="M900">
        <v>77</v>
      </c>
      <c r="N900">
        <v>174</v>
      </c>
      <c r="O900">
        <v>69</v>
      </c>
      <c r="P900" s="16">
        <v>17000000</v>
      </c>
      <c r="Q900" t="str">
        <f>IF(Table6[[#This Row],[Value]]&gt;=20000000,"out of budget",IF(Table6[[#This Row],[Value]]&gt;10000000,"negotiable",IF(Table6[[#This Row],[Value]]&lt;=10000000,"on the radar")))</f>
        <v>negotiable</v>
      </c>
    </row>
    <row r="901" spans="11:17" x14ac:dyDescent="0.25">
      <c r="K901" t="s">
        <v>805</v>
      </c>
      <c r="L901">
        <v>21</v>
      </c>
      <c r="M901">
        <v>76</v>
      </c>
      <c r="N901">
        <v>180</v>
      </c>
      <c r="O901">
        <v>73</v>
      </c>
      <c r="P901" s="16">
        <v>11500000</v>
      </c>
      <c r="Q901" t="str">
        <f>IF(Table6[[#This Row],[Value]]&gt;=20000000,"out of budget",IF(Table6[[#This Row],[Value]]&gt;10000000,"negotiable",IF(Table6[[#This Row],[Value]]&lt;=10000000,"on the radar")))</f>
        <v>negotiable</v>
      </c>
    </row>
    <row r="902" spans="11:17" x14ac:dyDescent="0.25">
      <c r="K902" t="s">
        <v>806</v>
      </c>
      <c r="L902">
        <v>44</v>
      </c>
      <c r="M902">
        <v>77</v>
      </c>
      <c r="N902">
        <v>192</v>
      </c>
      <c r="O902">
        <v>92</v>
      </c>
      <c r="P902" s="16">
        <v>1200000</v>
      </c>
      <c r="Q902" t="str">
        <f>IF(Table6[[#This Row],[Value]]&gt;=20000000,"out of budget",IF(Table6[[#This Row],[Value]]&gt;10000000,"negotiable",IF(Table6[[#This Row],[Value]]&lt;=10000000,"on the radar")))</f>
        <v>on the radar</v>
      </c>
    </row>
    <row r="903" spans="11:17" x14ac:dyDescent="0.25">
      <c r="K903" t="s">
        <v>807</v>
      </c>
      <c r="L903">
        <v>37</v>
      </c>
      <c r="M903">
        <v>80</v>
      </c>
      <c r="N903">
        <v>185</v>
      </c>
      <c r="O903">
        <v>78</v>
      </c>
      <c r="P903" s="16">
        <v>2300000</v>
      </c>
      <c r="Q903" t="str">
        <f>IF(Table6[[#This Row],[Value]]&gt;=20000000,"out of budget",IF(Table6[[#This Row],[Value]]&gt;10000000,"negotiable",IF(Table6[[#This Row],[Value]]&lt;=10000000,"on the radar")))</f>
        <v>on the radar</v>
      </c>
    </row>
    <row r="904" spans="11:17" x14ac:dyDescent="0.25">
      <c r="K904" t="s">
        <v>808</v>
      </c>
      <c r="L904">
        <v>34</v>
      </c>
      <c r="M904">
        <v>64</v>
      </c>
      <c r="N904">
        <v>173</v>
      </c>
      <c r="O904">
        <v>62</v>
      </c>
      <c r="P904" s="16">
        <v>275000</v>
      </c>
      <c r="Q904" t="str">
        <f>IF(Table6[[#This Row],[Value]]&gt;=20000000,"out of budget",IF(Table6[[#This Row],[Value]]&gt;10000000,"negotiable",IF(Table6[[#This Row],[Value]]&lt;=10000000,"on the radar")))</f>
        <v>on the radar</v>
      </c>
    </row>
    <row r="905" spans="11:17" x14ac:dyDescent="0.25">
      <c r="K905" t="s">
        <v>809</v>
      </c>
      <c r="L905">
        <v>33</v>
      </c>
      <c r="M905">
        <v>77</v>
      </c>
      <c r="N905">
        <v>180</v>
      </c>
      <c r="O905">
        <v>70</v>
      </c>
      <c r="P905" s="16">
        <v>6500000</v>
      </c>
      <c r="Q905" t="str">
        <f>IF(Table6[[#This Row],[Value]]&gt;=20000000,"out of budget",IF(Table6[[#This Row],[Value]]&gt;10000000,"negotiable",IF(Table6[[#This Row],[Value]]&lt;=10000000,"on the radar")))</f>
        <v>on the radar</v>
      </c>
    </row>
    <row r="906" spans="11:17" x14ac:dyDescent="0.25">
      <c r="K906" t="s">
        <v>810</v>
      </c>
      <c r="L906">
        <v>31</v>
      </c>
      <c r="M906">
        <v>80</v>
      </c>
      <c r="N906">
        <v>182</v>
      </c>
      <c r="O906">
        <v>76</v>
      </c>
      <c r="P906" s="16">
        <v>17500000</v>
      </c>
      <c r="Q906" t="str">
        <f>IF(Table6[[#This Row],[Value]]&gt;=20000000,"out of budget",IF(Table6[[#This Row],[Value]]&gt;10000000,"negotiable",IF(Table6[[#This Row],[Value]]&lt;=10000000,"on the radar")))</f>
        <v>negotiable</v>
      </c>
    </row>
    <row r="907" spans="11:17" x14ac:dyDescent="0.25">
      <c r="K907" t="s">
        <v>811</v>
      </c>
      <c r="L907">
        <v>32</v>
      </c>
      <c r="M907">
        <v>80</v>
      </c>
      <c r="N907">
        <v>181</v>
      </c>
      <c r="O907">
        <v>78</v>
      </c>
      <c r="P907" s="16">
        <v>16500000</v>
      </c>
      <c r="Q907" t="str">
        <f>IF(Table6[[#This Row],[Value]]&gt;=20000000,"out of budget",IF(Table6[[#This Row],[Value]]&gt;10000000,"negotiable",IF(Table6[[#This Row],[Value]]&lt;=10000000,"on the radar")))</f>
        <v>negotiable</v>
      </c>
    </row>
    <row r="908" spans="11:17" x14ac:dyDescent="0.25">
      <c r="K908" t="s">
        <v>812</v>
      </c>
      <c r="L908">
        <v>31</v>
      </c>
      <c r="M908">
        <v>81</v>
      </c>
      <c r="N908">
        <v>176</v>
      </c>
      <c r="O908">
        <v>72</v>
      </c>
      <c r="P908" s="16">
        <v>21000000</v>
      </c>
      <c r="Q908" t="str">
        <f>IF(Table6[[#This Row],[Value]]&gt;=20000000,"out of budget",IF(Table6[[#This Row],[Value]]&gt;10000000,"negotiable",IF(Table6[[#This Row],[Value]]&lt;=10000000,"on the radar")))</f>
        <v>out of budget</v>
      </c>
    </row>
    <row r="909" spans="11:17" x14ac:dyDescent="0.25">
      <c r="K909" t="s">
        <v>813</v>
      </c>
      <c r="L909">
        <v>31</v>
      </c>
      <c r="M909">
        <v>85</v>
      </c>
      <c r="N909">
        <v>180</v>
      </c>
      <c r="O909">
        <v>78</v>
      </c>
      <c r="P909" s="16">
        <v>37000000</v>
      </c>
      <c r="Q909" t="str">
        <f>IF(Table6[[#This Row],[Value]]&gt;=20000000,"out of budget",IF(Table6[[#This Row],[Value]]&gt;10000000,"negotiable",IF(Table6[[#This Row],[Value]]&lt;=10000000,"on the radar")))</f>
        <v>out of budget</v>
      </c>
    </row>
    <row r="910" spans="11:17" x14ac:dyDescent="0.25">
      <c r="K910" t="s">
        <v>814</v>
      </c>
      <c r="L910">
        <v>30</v>
      </c>
      <c r="M910">
        <v>79</v>
      </c>
      <c r="N910">
        <v>188</v>
      </c>
      <c r="O910">
        <v>76</v>
      </c>
      <c r="P910" s="16">
        <v>20000000</v>
      </c>
      <c r="Q910" t="str">
        <f>IF(Table6[[#This Row],[Value]]&gt;=20000000,"out of budget",IF(Table6[[#This Row],[Value]]&gt;10000000,"negotiable",IF(Table6[[#This Row],[Value]]&lt;=10000000,"on the radar")))</f>
        <v>out of budget</v>
      </c>
    </row>
    <row r="911" spans="11:17" x14ac:dyDescent="0.25">
      <c r="K911" t="s">
        <v>646</v>
      </c>
      <c r="L911">
        <v>30</v>
      </c>
      <c r="M911">
        <v>83</v>
      </c>
      <c r="N911">
        <v>191</v>
      </c>
      <c r="O911">
        <v>81</v>
      </c>
      <c r="P911" s="16">
        <v>30000000</v>
      </c>
      <c r="Q911" t="str">
        <f>IF(Table6[[#This Row],[Value]]&gt;=20000000,"out of budget",IF(Table6[[#This Row],[Value]]&gt;10000000,"negotiable",IF(Table6[[#This Row],[Value]]&lt;=10000000,"on the radar")))</f>
        <v>out of budget</v>
      </c>
    </row>
    <row r="912" spans="11:17" x14ac:dyDescent="0.25">
      <c r="K912" t="s">
        <v>815</v>
      </c>
      <c r="L912">
        <v>29</v>
      </c>
      <c r="M912">
        <v>76</v>
      </c>
      <c r="N912">
        <v>185</v>
      </c>
      <c r="O912">
        <v>80</v>
      </c>
      <c r="P912" s="16">
        <v>7500000</v>
      </c>
      <c r="Q912" t="str">
        <f>IF(Table6[[#This Row],[Value]]&gt;=20000000,"out of budget",IF(Table6[[#This Row],[Value]]&gt;10000000,"negotiable",IF(Table6[[#This Row],[Value]]&lt;=10000000,"on the radar")))</f>
        <v>on the radar</v>
      </c>
    </row>
    <row r="913" spans="11:17" x14ac:dyDescent="0.25">
      <c r="K913" t="s">
        <v>816</v>
      </c>
      <c r="L913">
        <v>30</v>
      </c>
      <c r="M913">
        <v>77</v>
      </c>
      <c r="N913">
        <v>181</v>
      </c>
      <c r="O913">
        <v>76</v>
      </c>
      <c r="P913" s="16">
        <v>8500000</v>
      </c>
      <c r="Q913" t="str">
        <f>IF(Table6[[#This Row],[Value]]&gt;=20000000,"out of budget",IF(Table6[[#This Row],[Value]]&gt;10000000,"negotiable",IF(Table6[[#This Row],[Value]]&lt;=10000000,"on the radar")))</f>
        <v>on the radar</v>
      </c>
    </row>
    <row r="914" spans="11:17" x14ac:dyDescent="0.25">
      <c r="K914" t="s">
        <v>817</v>
      </c>
      <c r="L914">
        <v>30</v>
      </c>
      <c r="M914">
        <v>74</v>
      </c>
      <c r="N914">
        <v>175</v>
      </c>
      <c r="O914">
        <v>65</v>
      </c>
      <c r="P914" s="16">
        <v>4099999.9999999995</v>
      </c>
      <c r="Q914" t="str">
        <f>IF(Table6[[#This Row],[Value]]&gt;=20000000,"out of budget",IF(Table6[[#This Row],[Value]]&gt;10000000,"negotiable",IF(Table6[[#This Row],[Value]]&lt;=10000000,"on the radar")))</f>
        <v>on the radar</v>
      </c>
    </row>
    <row r="915" spans="11:17" x14ac:dyDescent="0.25">
      <c r="K915" t="s">
        <v>818</v>
      </c>
      <c r="L915">
        <v>29</v>
      </c>
      <c r="M915">
        <v>87</v>
      </c>
      <c r="N915">
        <v>183</v>
      </c>
      <c r="O915">
        <v>75</v>
      </c>
      <c r="P915" s="16">
        <v>73500000</v>
      </c>
      <c r="Q915" t="str">
        <f>IF(Table6[[#This Row],[Value]]&gt;=20000000,"out of budget",IF(Table6[[#This Row],[Value]]&gt;10000000,"negotiable",IF(Table6[[#This Row],[Value]]&lt;=10000000,"on the radar")))</f>
        <v>out of budget</v>
      </c>
    </row>
    <row r="916" spans="11:17" x14ac:dyDescent="0.25">
      <c r="K916" t="s">
        <v>819</v>
      </c>
      <c r="L916">
        <v>28</v>
      </c>
      <c r="M916">
        <v>79</v>
      </c>
      <c r="N916">
        <v>184</v>
      </c>
      <c r="O916">
        <v>75</v>
      </c>
      <c r="P916" s="16">
        <v>21000000</v>
      </c>
      <c r="Q916" t="str">
        <f>IF(Table6[[#This Row],[Value]]&gt;=20000000,"out of budget",IF(Table6[[#This Row],[Value]]&gt;10000000,"negotiable",IF(Table6[[#This Row],[Value]]&lt;=10000000,"on the radar")))</f>
        <v>out of budget</v>
      </c>
    </row>
    <row r="917" spans="11:17" x14ac:dyDescent="0.25">
      <c r="K917" t="s">
        <v>820</v>
      </c>
      <c r="L917">
        <v>29</v>
      </c>
      <c r="M917">
        <v>88</v>
      </c>
      <c r="N917">
        <v>188</v>
      </c>
      <c r="O917">
        <v>86</v>
      </c>
      <c r="P917" s="16">
        <v>70000000</v>
      </c>
      <c r="Q917" t="str">
        <f>IF(Table6[[#This Row],[Value]]&gt;=20000000,"out of budget",IF(Table6[[#This Row],[Value]]&gt;10000000,"negotiable",IF(Table6[[#This Row],[Value]]&lt;=10000000,"on the radar")))</f>
        <v>out of budget</v>
      </c>
    </row>
    <row r="918" spans="11:17" x14ac:dyDescent="0.25">
      <c r="K918" t="s">
        <v>821</v>
      </c>
      <c r="L918">
        <v>29</v>
      </c>
      <c r="M918">
        <v>83</v>
      </c>
      <c r="N918">
        <v>189</v>
      </c>
      <c r="O918">
        <v>85</v>
      </c>
      <c r="P918" s="16">
        <v>33500000</v>
      </c>
      <c r="Q918" t="str">
        <f>IF(Table6[[#This Row],[Value]]&gt;=20000000,"out of budget",IF(Table6[[#This Row],[Value]]&gt;10000000,"negotiable",IF(Table6[[#This Row],[Value]]&lt;=10000000,"on the radar")))</f>
        <v>out of budget</v>
      </c>
    </row>
    <row r="919" spans="11:17" x14ac:dyDescent="0.25">
      <c r="K919" t="s">
        <v>822</v>
      </c>
      <c r="L919">
        <v>27</v>
      </c>
      <c r="M919">
        <v>82</v>
      </c>
      <c r="N919">
        <v>187</v>
      </c>
      <c r="O919">
        <v>84</v>
      </c>
      <c r="P919" s="16">
        <v>31000000</v>
      </c>
      <c r="Q919" t="str">
        <f>IF(Table6[[#This Row],[Value]]&gt;=20000000,"out of budget",IF(Table6[[#This Row],[Value]]&gt;10000000,"negotiable",IF(Table6[[#This Row],[Value]]&lt;=10000000,"on the radar")))</f>
        <v>out of budget</v>
      </c>
    </row>
    <row r="920" spans="11:17" x14ac:dyDescent="0.25">
      <c r="K920" t="s">
        <v>823</v>
      </c>
      <c r="L920">
        <v>26</v>
      </c>
      <c r="M920">
        <v>81</v>
      </c>
      <c r="N920">
        <v>176</v>
      </c>
      <c r="O920">
        <v>72</v>
      </c>
      <c r="P920" s="16">
        <v>30000000</v>
      </c>
      <c r="Q920" t="str">
        <f>IF(Table6[[#This Row],[Value]]&gt;=20000000,"out of budget",IF(Table6[[#This Row],[Value]]&gt;10000000,"negotiable",IF(Table6[[#This Row],[Value]]&lt;=10000000,"on the radar")))</f>
        <v>out of budget</v>
      </c>
    </row>
    <row r="921" spans="11:17" x14ac:dyDescent="0.25">
      <c r="K921" t="s">
        <v>824</v>
      </c>
      <c r="L921">
        <v>27</v>
      </c>
      <c r="M921">
        <v>76</v>
      </c>
      <c r="N921">
        <v>178</v>
      </c>
      <c r="O921">
        <v>68</v>
      </c>
      <c r="P921" s="16">
        <v>11000000</v>
      </c>
      <c r="Q921" t="str">
        <f>IF(Table6[[#This Row],[Value]]&gt;=20000000,"out of budget",IF(Table6[[#This Row],[Value]]&gt;10000000,"negotiable",IF(Table6[[#This Row],[Value]]&lt;=10000000,"on the radar")))</f>
        <v>negotiable</v>
      </c>
    </row>
    <row r="922" spans="11:17" x14ac:dyDescent="0.25">
      <c r="K922" t="s">
        <v>825</v>
      </c>
      <c r="L922">
        <v>21</v>
      </c>
      <c r="M922">
        <v>73</v>
      </c>
      <c r="N922">
        <v>183</v>
      </c>
      <c r="O922">
        <v>74</v>
      </c>
      <c r="P922" s="16">
        <v>7000000</v>
      </c>
      <c r="Q922" t="str">
        <f>IF(Table6[[#This Row],[Value]]&gt;=20000000,"out of budget",IF(Table6[[#This Row],[Value]]&gt;10000000,"negotiable",IF(Table6[[#This Row],[Value]]&lt;=10000000,"on the radar")))</f>
        <v>on the radar</v>
      </c>
    </row>
    <row r="923" spans="11:17" x14ac:dyDescent="0.25">
      <c r="K923" t="s">
        <v>826</v>
      </c>
      <c r="L923">
        <v>20</v>
      </c>
      <c r="M923">
        <v>70</v>
      </c>
      <c r="N923">
        <v>183</v>
      </c>
      <c r="O923">
        <v>80</v>
      </c>
      <c r="P923" s="16">
        <v>3500000</v>
      </c>
      <c r="Q923" t="str">
        <f>IF(Table6[[#This Row],[Value]]&gt;=20000000,"out of budget",IF(Table6[[#This Row],[Value]]&gt;10000000,"negotiable",IF(Table6[[#This Row],[Value]]&lt;=10000000,"on the radar")))</f>
        <v>on the radar</v>
      </c>
    </row>
    <row r="924" spans="11:17" x14ac:dyDescent="0.25">
      <c r="K924" t="s">
        <v>827</v>
      </c>
      <c r="L924">
        <v>22</v>
      </c>
      <c r="M924">
        <v>76</v>
      </c>
      <c r="N924">
        <v>179</v>
      </c>
      <c r="O924">
        <v>79</v>
      </c>
      <c r="P924" s="16">
        <v>17000000</v>
      </c>
      <c r="Q924" t="str">
        <f>IF(Table6[[#This Row],[Value]]&gt;=20000000,"out of budget",IF(Table6[[#This Row],[Value]]&gt;10000000,"negotiable",IF(Table6[[#This Row],[Value]]&lt;=10000000,"on the radar")))</f>
        <v>negotiable</v>
      </c>
    </row>
    <row r="925" spans="11:17" x14ac:dyDescent="0.25">
      <c r="K925" t="s">
        <v>828</v>
      </c>
      <c r="L925">
        <v>20</v>
      </c>
      <c r="M925">
        <v>69</v>
      </c>
      <c r="N925">
        <v>182</v>
      </c>
      <c r="O925">
        <v>70</v>
      </c>
      <c r="P925" s="16">
        <v>3100000</v>
      </c>
      <c r="Q925" t="str">
        <f>IF(Table6[[#This Row],[Value]]&gt;=20000000,"out of budget",IF(Table6[[#This Row],[Value]]&gt;10000000,"negotiable",IF(Table6[[#This Row],[Value]]&lt;=10000000,"on the radar")))</f>
        <v>on the radar</v>
      </c>
    </row>
    <row r="926" spans="11:17" x14ac:dyDescent="0.25">
      <c r="K926" t="s">
        <v>829</v>
      </c>
      <c r="L926">
        <v>20</v>
      </c>
      <c r="M926">
        <v>69</v>
      </c>
      <c r="N926">
        <v>182</v>
      </c>
      <c r="O926">
        <v>70</v>
      </c>
      <c r="P926" s="16">
        <v>3000000</v>
      </c>
      <c r="Q926" t="str">
        <f>IF(Table6[[#This Row],[Value]]&gt;=20000000,"out of budget",IF(Table6[[#This Row],[Value]]&gt;10000000,"negotiable",IF(Table6[[#This Row],[Value]]&lt;=10000000,"on the radar")))</f>
        <v>on the radar</v>
      </c>
    </row>
    <row r="927" spans="11:17" x14ac:dyDescent="0.25">
      <c r="K927" t="s">
        <v>830</v>
      </c>
      <c r="L927">
        <v>18</v>
      </c>
      <c r="M927">
        <v>66</v>
      </c>
      <c r="N927">
        <v>176</v>
      </c>
      <c r="O927">
        <v>70</v>
      </c>
      <c r="P927" s="16">
        <v>2200000</v>
      </c>
      <c r="Q927" t="str">
        <f>IF(Table6[[#This Row],[Value]]&gt;=20000000,"out of budget",IF(Table6[[#This Row],[Value]]&gt;10000000,"negotiable",IF(Table6[[#This Row],[Value]]&lt;=10000000,"on the radar")))</f>
        <v>on the radar</v>
      </c>
    </row>
    <row r="928" spans="11:17" x14ac:dyDescent="0.25">
      <c r="K928" t="s">
        <v>831</v>
      </c>
      <c r="L928">
        <v>20</v>
      </c>
      <c r="M928">
        <v>71</v>
      </c>
      <c r="N928">
        <v>186</v>
      </c>
      <c r="O928">
        <v>80</v>
      </c>
      <c r="P928" s="16">
        <v>4099999.9999999995</v>
      </c>
      <c r="Q928" t="str">
        <f>IF(Table6[[#This Row],[Value]]&gt;=20000000,"out of budget",IF(Table6[[#This Row],[Value]]&gt;10000000,"negotiable",IF(Table6[[#This Row],[Value]]&lt;=10000000,"on the radar")))</f>
        <v>on the radar</v>
      </c>
    </row>
    <row r="929" spans="11:17" x14ac:dyDescent="0.25">
      <c r="K929" t="s">
        <v>832</v>
      </c>
      <c r="L929">
        <v>20</v>
      </c>
      <c r="M929">
        <v>72</v>
      </c>
      <c r="N929">
        <v>192</v>
      </c>
      <c r="O929">
        <v>77</v>
      </c>
      <c r="P929" s="16">
        <v>5000000</v>
      </c>
      <c r="Q929" t="str">
        <f>IF(Table6[[#This Row],[Value]]&gt;=20000000,"out of budget",IF(Table6[[#This Row],[Value]]&gt;10000000,"negotiable",IF(Table6[[#This Row],[Value]]&lt;=10000000,"on the radar")))</f>
        <v>on the radar</v>
      </c>
    </row>
    <row r="930" spans="11:17" x14ac:dyDescent="0.25">
      <c r="K930" t="s">
        <v>833</v>
      </c>
      <c r="L930">
        <v>21</v>
      </c>
      <c r="M930">
        <v>75</v>
      </c>
      <c r="N930">
        <v>181</v>
      </c>
      <c r="O930">
        <v>78</v>
      </c>
      <c r="P930" s="16">
        <v>12000000</v>
      </c>
      <c r="Q930" t="str">
        <f>IF(Table6[[#This Row],[Value]]&gt;=20000000,"out of budget",IF(Table6[[#This Row],[Value]]&gt;10000000,"negotiable",IF(Table6[[#This Row],[Value]]&lt;=10000000,"on the radar")))</f>
        <v>negotiable</v>
      </c>
    </row>
    <row r="931" spans="11:17" x14ac:dyDescent="0.25">
      <c r="K931" t="s">
        <v>834</v>
      </c>
      <c r="L931">
        <v>22</v>
      </c>
      <c r="M931">
        <v>68</v>
      </c>
      <c r="N931">
        <v>177</v>
      </c>
      <c r="O931">
        <v>74</v>
      </c>
      <c r="P931" s="16">
        <v>0</v>
      </c>
      <c r="Q931" t="str">
        <f>IF(Table6[[#This Row],[Value]]&gt;=20000000,"out of budget",IF(Table6[[#This Row],[Value]]&gt;10000000,"negotiable",IF(Table6[[#This Row],[Value]]&lt;=10000000,"on the radar")))</f>
        <v>on the radar</v>
      </c>
    </row>
    <row r="932" spans="11:17" x14ac:dyDescent="0.25">
      <c r="K932" t="s">
        <v>835</v>
      </c>
      <c r="L932">
        <v>18</v>
      </c>
      <c r="M932">
        <v>68</v>
      </c>
      <c r="N932">
        <v>196</v>
      </c>
      <c r="O932">
        <v>96</v>
      </c>
      <c r="P932" s="16">
        <v>2600000</v>
      </c>
      <c r="Q932" t="str">
        <f>IF(Table6[[#This Row],[Value]]&gt;=20000000,"out of budget",IF(Table6[[#This Row],[Value]]&gt;10000000,"negotiable",IF(Table6[[#This Row],[Value]]&lt;=10000000,"on the radar")))</f>
        <v>on the radar</v>
      </c>
    </row>
    <row r="933" spans="11:17" x14ac:dyDescent="0.25">
      <c r="K933" t="s">
        <v>733</v>
      </c>
      <c r="L933">
        <v>23</v>
      </c>
      <c r="M933">
        <v>75</v>
      </c>
      <c r="N933">
        <v>186</v>
      </c>
      <c r="O933">
        <v>72</v>
      </c>
      <c r="P933" s="16">
        <v>6500000</v>
      </c>
      <c r="Q933" t="str">
        <f>IF(Table6[[#This Row],[Value]]&gt;=20000000,"out of budget",IF(Table6[[#This Row],[Value]]&gt;10000000,"negotiable",IF(Table6[[#This Row],[Value]]&lt;=10000000,"on the radar")))</f>
        <v>on the radar</v>
      </c>
    </row>
    <row r="934" spans="11:17" x14ac:dyDescent="0.25">
      <c r="K934" t="s">
        <v>836</v>
      </c>
      <c r="L934">
        <v>23</v>
      </c>
      <c r="M934">
        <v>73</v>
      </c>
      <c r="N934">
        <v>181</v>
      </c>
      <c r="O934">
        <v>74</v>
      </c>
      <c r="P934" s="16">
        <v>6500000</v>
      </c>
      <c r="Q934" t="str">
        <f>IF(Table6[[#This Row],[Value]]&gt;=20000000,"out of budget",IF(Table6[[#This Row],[Value]]&gt;10000000,"negotiable",IF(Table6[[#This Row],[Value]]&lt;=10000000,"on the radar")))</f>
        <v>on the radar</v>
      </c>
    </row>
    <row r="935" spans="11:17" x14ac:dyDescent="0.25">
      <c r="K935" t="s">
        <v>837</v>
      </c>
      <c r="L935">
        <v>23</v>
      </c>
      <c r="M935">
        <v>75</v>
      </c>
      <c r="N935">
        <v>178</v>
      </c>
      <c r="O935">
        <v>74</v>
      </c>
      <c r="P935" s="16">
        <v>8000000</v>
      </c>
      <c r="Q935" t="str">
        <f>IF(Table6[[#This Row],[Value]]&gt;=20000000,"out of budget",IF(Table6[[#This Row],[Value]]&gt;10000000,"negotiable",IF(Table6[[#This Row],[Value]]&lt;=10000000,"on the radar")))</f>
        <v>on the radar</v>
      </c>
    </row>
    <row r="936" spans="11:17" x14ac:dyDescent="0.25">
      <c r="K936" t="s">
        <v>838</v>
      </c>
      <c r="L936">
        <v>20</v>
      </c>
      <c r="M936">
        <v>73</v>
      </c>
      <c r="N936">
        <v>180</v>
      </c>
      <c r="O936">
        <v>79</v>
      </c>
      <c r="P936" s="16">
        <v>6500000</v>
      </c>
      <c r="Q936" t="str">
        <f>IF(Table6[[#This Row],[Value]]&gt;=20000000,"out of budget",IF(Table6[[#This Row],[Value]]&gt;10000000,"negotiable",IF(Table6[[#This Row],[Value]]&lt;=10000000,"on the radar")))</f>
        <v>on the radar</v>
      </c>
    </row>
    <row r="937" spans="11:17" x14ac:dyDescent="0.25">
      <c r="K937" t="s">
        <v>839</v>
      </c>
      <c r="L937">
        <v>19</v>
      </c>
      <c r="M937">
        <v>63</v>
      </c>
      <c r="N937">
        <v>178</v>
      </c>
      <c r="O937">
        <v>70</v>
      </c>
      <c r="P937" s="16">
        <v>1100000</v>
      </c>
      <c r="Q937" t="str">
        <f>IF(Table6[[#This Row],[Value]]&gt;=20000000,"out of budget",IF(Table6[[#This Row],[Value]]&gt;10000000,"negotiable",IF(Table6[[#This Row],[Value]]&lt;=10000000,"on the radar")))</f>
        <v>on the radar</v>
      </c>
    </row>
    <row r="938" spans="11:17" x14ac:dyDescent="0.25">
      <c r="K938" t="s">
        <v>840</v>
      </c>
      <c r="L938">
        <v>21</v>
      </c>
      <c r="M938">
        <v>71</v>
      </c>
      <c r="N938">
        <v>188</v>
      </c>
      <c r="O938">
        <v>76</v>
      </c>
      <c r="P938" s="16">
        <v>4200000</v>
      </c>
      <c r="Q938" t="str">
        <f>IF(Table6[[#This Row],[Value]]&gt;=20000000,"out of budget",IF(Table6[[#This Row],[Value]]&gt;10000000,"negotiable",IF(Table6[[#This Row],[Value]]&lt;=10000000,"on the radar")))</f>
        <v>on the radar</v>
      </c>
    </row>
    <row r="939" spans="11:17" x14ac:dyDescent="0.25">
      <c r="K939" t="s">
        <v>841</v>
      </c>
      <c r="L939">
        <v>18</v>
      </c>
      <c r="M939">
        <v>64</v>
      </c>
      <c r="N939">
        <v>191</v>
      </c>
      <c r="O939">
        <v>76</v>
      </c>
      <c r="P939" s="16">
        <v>1400000</v>
      </c>
      <c r="Q939" t="str">
        <f>IF(Table6[[#This Row],[Value]]&gt;=20000000,"out of budget",IF(Table6[[#This Row],[Value]]&gt;10000000,"negotiable",IF(Table6[[#This Row],[Value]]&lt;=10000000,"on the radar")))</f>
        <v>on the radar</v>
      </c>
    </row>
    <row r="940" spans="11:17" x14ac:dyDescent="0.25">
      <c r="K940" t="s">
        <v>842</v>
      </c>
      <c r="L940">
        <v>18</v>
      </c>
      <c r="M940">
        <v>66</v>
      </c>
      <c r="N940">
        <v>184</v>
      </c>
      <c r="O940">
        <v>79</v>
      </c>
      <c r="P940" s="16">
        <v>2200000</v>
      </c>
      <c r="Q940" t="str">
        <f>IF(Table6[[#This Row],[Value]]&gt;=20000000,"out of budget",IF(Table6[[#This Row],[Value]]&gt;10000000,"negotiable",IF(Table6[[#This Row],[Value]]&lt;=10000000,"on the radar")))</f>
        <v>on the radar</v>
      </c>
    </row>
    <row r="941" spans="11:17" x14ac:dyDescent="0.25">
      <c r="K941" t="s">
        <v>843</v>
      </c>
      <c r="L941">
        <v>19</v>
      </c>
      <c r="M941">
        <v>69</v>
      </c>
      <c r="N941">
        <v>177</v>
      </c>
      <c r="O941">
        <v>68</v>
      </c>
      <c r="P941" s="16">
        <v>3200000</v>
      </c>
      <c r="Q941" t="str">
        <f>IF(Table6[[#This Row],[Value]]&gt;=20000000,"out of budget",IF(Table6[[#This Row],[Value]]&gt;10000000,"negotiable",IF(Table6[[#This Row],[Value]]&lt;=10000000,"on the radar")))</f>
        <v>on the radar</v>
      </c>
    </row>
    <row r="942" spans="11:17" x14ac:dyDescent="0.25">
      <c r="K942" t="s">
        <v>844</v>
      </c>
      <c r="L942">
        <v>19</v>
      </c>
      <c r="M942">
        <v>64</v>
      </c>
      <c r="N942">
        <v>181</v>
      </c>
      <c r="O942">
        <v>76</v>
      </c>
      <c r="P942" s="16">
        <v>1500000</v>
      </c>
      <c r="Q942" t="str">
        <f>IF(Table6[[#This Row],[Value]]&gt;=20000000,"out of budget",IF(Table6[[#This Row],[Value]]&gt;10000000,"negotiable",IF(Table6[[#This Row],[Value]]&lt;=10000000,"on the radar")))</f>
        <v>on the radar</v>
      </c>
    </row>
    <row r="943" spans="11:17" x14ac:dyDescent="0.25">
      <c r="K943" t="s">
        <v>845</v>
      </c>
      <c r="L943">
        <v>19</v>
      </c>
      <c r="M943">
        <v>73</v>
      </c>
      <c r="N943">
        <v>175</v>
      </c>
      <c r="O943">
        <v>70</v>
      </c>
      <c r="P943" s="16">
        <v>6500000</v>
      </c>
      <c r="Q943" t="str">
        <f>IF(Table6[[#This Row],[Value]]&gt;=20000000,"out of budget",IF(Table6[[#This Row],[Value]]&gt;10000000,"negotiable",IF(Table6[[#This Row],[Value]]&lt;=10000000,"on the radar")))</f>
        <v>on the radar</v>
      </c>
    </row>
    <row r="944" spans="11:17" x14ac:dyDescent="0.25">
      <c r="K944" t="s">
        <v>846</v>
      </c>
      <c r="L944">
        <v>18</v>
      </c>
      <c r="M944">
        <v>71</v>
      </c>
      <c r="N944">
        <v>182</v>
      </c>
      <c r="O944">
        <v>76</v>
      </c>
      <c r="P944" s="16">
        <v>4000000</v>
      </c>
      <c r="Q944" t="str">
        <f>IF(Table6[[#This Row],[Value]]&gt;=20000000,"out of budget",IF(Table6[[#This Row],[Value]]&gt;10000000,"negotiable",IF(Table6[[#This Row],[Value]]&lt;=10000000,"on the radar")))</f>
        <v>on the radar</v>
      </c>
    </row>
    <row r="945" spans="11:17" x14ac:dyDescent="0.25">
      <c r="K945" t="s">
        <v>847</v>
      </c>
      <c r="L945">
        <v>18</v>
      </c>
      <c r="M945">
        <v>65</v>
      </c>
      <c r="N945">
        <v>175</v>
      </c>
      <c r="O945">
        <v>68</v>
      </c>
      <c r="P945" s="16">
        <v>1800000</v>
      </c>
      <c r="Q945" t="str">
        <f>IF(Table6[[#This Row],[Value]]&gt;=20000000,"out of budget",IF(Table6[[#This Row],[Value]]&gt;10000000,"negotiable",IF(Table6[[#This Row],[Value]]&lt;=10000000,"on the radar")))</f>
        <v>on the radar</v>
      </c>
    </row>
    <row r="946" spans="11:17" x14ac:dyDescent="0.25">
      <c r="K946" t="s">
        <v>848</v>
      </c>
      <c r="L946">
        <v>22</v>
      </c>
      <c r="M946">
        <v>72</v>
      </c>
      <c r="N946">
        <v>188</v>
      </c>
      <c r="O946">
        <v>76</v>
      </c>
      <c r="P946" s="16">
        <v>5000000</v>
      </c>
      <c r="Q946" t="str">
        <f>IF(Table6[[#This Row],[Value]]&gt;=20000000,"out of budget",IF(Table6[[#This Row],[Value]]&gt;10000000,"negotiable",IF(Table6[[#This Row],[Value]]&lt;=10000000,"on the radar")))</f>
        <v>on the radar</v>
      </c>
    </row>
    <row r="947" spans="11:17" x14ac:dyDescent="0.25">
      <c r="K947" t="s">
        <v>849</v>
      </c>
      <c r="L947">
        <v>17</v>
      </c>
      <c r="M947">
        <v>68</v>
      </c>
      <c r="N947">
        <v>166</v>
      </c>
      <c r="O947">
        <v>63</v>
      </c>
      <c r="P947" s="16">
        <v>3000000</v>
      </c>
      <c r="Q947" t="str">
        <f>IF(Table6[[#This Row],[Value]]&gt;=20000000,"out of budget",IF(Table6[[#This Row],[Value]]&gt;10000000,"negotiable",IF(Table6[[#This Row],[Value]]&lt;=10000000,"on the radar")))</f>
        <v>on the radar</v>
      </c>
    </row>
    <row r="948" spans="11:17" x14ac:dyDescent="0.25">
      <c r="K948" t="s">
        <v>850</v>
      </c>
      <c r="L948">
        <v>23</v>
      </c>
      <c r="M948">
        <v>78</v>
      </c>
      <c r="N948">
        <v>194</v>
      </c>
      <c r="O948">
        <v>88</v>
      </c>
      <c r="P948" s="16">
        <v>18000000</v>
      </c>
      <c r="Q948" t="str">
        <f>IF(Table6[[#This Row],[Value]]&gt;=20000000,"out of budget",IF(Table6[[#This Row],[Value]]&gt;10000000,"negotiable",IF(Table6[[#This Row],[Value]]&lt;=10000000,"on the radar")))</f>
        <v>negotiable</v>
      </c>
    </row>
    <row r="949" spans="11:17" x14ac:dyDescent="0.25">
      <c r="K949" t="s">
        <v>851</v>
      </c>
      <c r="L949">
        <v>24</v>
      </c>
      <c r="M949">
        <v>68</v>
      </c>
      <c r="N949">
        <v>175</v>
      </c>
      <c r="O949">
        <v>69</v>
      </c>
      <c r="P949" s="16">
        <v>1300000</v>
      </c>
      <c r="Q949" t="str">
        <f>IF(Table6[[#This Row],[Value]]&gt;=20000000,"out of budget",IF(Table6[[#This Row],[Value]]&gt;10000000,"negotiable",IF(Table6[[#This Row],[Value]]&lt;=10000000,"on the radar")))</f>
        <v>on the radar</v>
      </c>
    </row>
    <row r="950" spans="11:17" x14ac:dyDescent="0.25">
      <c r="K950" t="s">
        <v>852</v>
      </c>
      <c r="L950">
        <v>24</v>
      </c>
      <c r="M950">
        <v>78</v>
      </c>
      <c r="N950">
        <v>177</v>
      </c>
      <c r="O950">
        <v>79</v>
      </c>
      <c r="P950" s="16">
        <v>12000000</v>
      </c>
      <c r="Q950" t="str">
        <f>IF(Table6[[#This Row],[Value]]&gt;=20000000,"out of budget",IF(Table6[[#This Row],[Value]]&gt;10000000,"negotiable",IF(Table6[[#This Row],[Value]]&lt;=10000000,"on the radar")))</f>
        <v>negotiable</v>
      </c>
    </row>
    <row r="951" spans="11:17" x14ac:dyDescent="0.25">
      <c r="K951" t="s">
        <v>853</v>
      </c>
      <c r="L951">
        <v>20</v>
      </c>
      <c r="M951">
        <v>72</v>
      </c>
      <c r="N951">
        <v>186</v>
      </c>
      <c r="O951">
        <v>75</v>
      </c>
      <c r="P951" s="16">
        <v>5000000</v>
      </c>
      <c r="Q951" t="str">
        <f>IF(Table6[[#This Row],[Value]]&gt;=20000000,"out of budget",IF(Table6[[#This Row],[Value]]&gt;10000000,"negotiable",IF(Table6[[#This Row],[Value]]&lt;=10000000,"on the radar")))</f>
        <v>on the radar</v>
      </c>
    </row>
    <row r="952" spans="11:17" x14ac:dyDescent="0.25">
      <c r="K952" t="s">
        <v>854</v>
      </c>
      <c r="L952">
        <v>18</v>
      </c>
      <c r="M952">
        <v>59</v>
      </c>
      <c r="N952">
        <v>170</v>
      </c>
      <c r="O952">
        <v>60</v>
      </c>
      <c r="P952" s="16">
        <v>575000</v>
      </c>
      <c r="Q952" t="str">
        <f>IF(Table6[[#This Row],[Value]]&gt;=20000000,"out of budget",IF(Table6[[#This Row],[Value]]&gt;10000000,"negotiable",IF(Table6[[#This Row],[Value]]&lt;=10000000,"on the radar")))</f>
        <v>on the radar</v>
      </c>
    </row>
    <row r="953" spans="11:17" x14ac:dyDescent="0.25">
      <c r="K953" t="s">
        <v>855</v>
      </c>
      <c r="L953">
        <v>20</v>
      </c>
      <c r="M953">
        <v>69</v>
      </c>
      <c r="N953">
        <v>180</v>
      </c>
      <c r="O953">
        <v>65</v>
      </c>
      <c r="P953" s="16">
        <v>3100000</v>
      </c>
      <c r="Q953" t="str">
        <f>IF(Table6[[#This Row],[Value]]&gt;=20000000,"out of budget",IF(Table6[[#This Row],[Value]]&gt;10000000,"negotiable",IF(Table6[[#This Row],[Value]]&lt;=10000000,"on the radar")))</f>
        <v>on the radar</v>
      </c>
    </row>
    <row r="954" spans="11:17" x14ac:dyDescent="0.25">
      <c r="K954" t="s">
        <v>856</v>
      </c>
      <c r="L954">
        <v>18</v>
      </c>
      <c r="M954">
        <v>69</v>
      </c>
      <c r="N954">
        <v>185</v>
      </c>
      <c r="O954">
        <v>77</v>
      </c>
      <c r="P954" s="16">
        <v>3000000</v>
      </c>
      <c r="Q954" t="str">
        <f>IF(Table6[[#This Row],[Value]]&gt;=20000000,"out of budget",IF(Table6[[#This Row],[Value]]&gt;10000000,"negotiable",IF(Table6[[#This Row],[Value]]&lt;=10000000,"on the radar")))</f>
        <v>on the radar</v>
      </c>
    </row>
    <row r="955" spans="11:17" x14ac:dyDescent="0.25">
      <c r="K955" t="s">
        <v>746</v>
      </c>
      <c r="L955">
        <v>20</v>
      </c>
      <c r="M955">
        <v>72</v>
      </c>
      <c r="N955">
        <v>190</v>
      </c>
      <c r="O955">
        <v>80</v>
      </c>
      <c r="P955" s="16">
        <v>4800000</v>
      </c>
      <c r="Q955" t="str">
        <f>IF(Table6[[#This Row],[Value]]&gt;=20000000,"out of budget",IF(Table6[[#This Row],[Value]]&gt;10000000,"negotiable",IF(Table6[[#This Row],[Value]]&lt;=10000000,"on the radar")))</f>
        <v>on the radar</v>
      </c>
    </row>
    <row r="956" spans="11:17" x14ac:dyDescent="0.25">
      <c r="K956" t="s">
        <v>857</v>
      </c>
      <c r="L956">
        <v>19</v>
      </c>
      <c r="M956">
        <v>69</v>
      </c>
      <c r="N956">
        <v>179</v>
      </c>
      <c r="O956">
        <v>67</v>
      </c>
      <c r="P956" s="16">
        <v>3300000</v>
      </c>
      <c r="Q956" t="str">
        <f>IF(Table6[[#This Row],[Value]]&gt;=20000000,"out of budget",IF(Table6[[#This Row],[Value]]&gt;10000000,"negotiable",IF(Table6[[#This Row],[Value]]&lt;=10000000,"on the radar")))</f>
        <v>on the radar</v>
      </c>
    </row>
    <row r="957" spans="11:17" x14ac:dyDescent="0.25">
      <c r="K957" t="s">
        <v>858</v>
      </c>
      <c r="L957">
        <v>19</v>
      </c>
      <c r="M957">
        <v>71</v>
      </c>
      <c r="N957">
        <v>173</v>
      </c>
      <c r="O957">
        <v>65</v>
      </c>
      <c r="P957" s="16">
        <v>4400000</v>
      </c>
      <c r="Q957" t="str">
        <f>IF(Table6[[#This Row],[Value]]&gt;=20000000,"out of budget",IF(Table6[[#This Row],[Value]]&gt;10000000,"negotiable",IF(Table6[[#This Row],[Value]]&lt;=10000000,"on the radar")))</f>
        <v>on the radar</v>
      </c>
    </row>
    <row r="958" spans="11:17" x14ac:dyDescent="0.25">
      <c r="K958" t="s">
        <v>747</v>
      </c>
      <c r="L958">
        <v>18</v>
      </c>
      <c r="M958">
        <v>64</v>
      </c>
      <c r="N958">
        <v>178</v>
      </c>
      <c r="O958">
        <v>67</v>
      </c>
      <c r="P958" s="16">
        <v>1500000</v>
      </c>
      <c r="Q958" t="str">
        <f>IF(Table6[[#This Row],[Value]]&gt;=20000000,"out of budget",IF(Table6[[#This Row],[Value]]&gt;10000000,"negotiable",IF(Table6[[#This Row],[Value]]&lt;=10000000,"on the radar")))</f>
        <v>on the radar</v>
      </c>
    </row>
    <row r="959" spans="11:17" x14ac:dyDescent="0.25">
      <c r="K959" t="s">
        <v>859</v>
      </c>
      <c r="L959">
        <v>19</v>
      </c>
      <c r="M959">
        <v>72</v>
      </c>
      <c r="N959">
        <v>193</v>
      </c>
      <c r="O959">
        <v>82</v>
      </c>
      <c r="P959" s="16">
        <v>5000000</v>
      </c>
      <c r="Q959" t="str">
        <f>IF(Table6[[#This Row],[Value]]&gt;=20000000,"out of budget",IF(Table6[[#This Row],[Value]]&gt;10000000,"negotiable",IF(Table6[[#This Row],[Value]]&lt;=10000000,"on the radar")))</f>
        <v>on the radar</v>
      </c>
    </row>
    <row r="960" spans="11:17" x14ac:dyDescent="0.25">
      <c r="K960" t="s">
        <v>860</v>
      </c>
      <c r="L960">
        <v>18</v>
      </c>
      <c r="M960">
        <v>65</v>
      </c>
      <c r="N960">
        <v>173</v>
      </c>
      <c r="O960">
        <v>71</v>
      </c>
      <c r="P960" s="16">
        <v>1800000</v>
      </c>
      <c r="Q960" t="str">
        <f>IF(Table6[[#This Row],[Value]]&gt;=20000000,"out of budget",IF(Table6[[#This Row],[Value]]&gt;10000000,"negotiable",IF(Table6[[#This Row],[Value]]&lt;=10000000,"on the radar")))</f>
        <v>on the radar</v>
      </c>
    </row>
    <row r="961" spans="11:17" x14ac:dyDescent="0.25">
      <c r="K961" t="s">
        <v>861</v>
      </c>
      <c r="L961">
        <v>18</v>
      </c>
      <c r="M961">
        <v>65</v>
      </c>
      <c r="N961">
        <v>186</v>
      </c>
      <c r="O961">
        <v>81</v>
      </c>
      <c r="P961" s="16">
        <v>1800000</v>
      </c>
      <c r="Q961" t="str">
        <f>IF(Table6[[#This Row],[Value]]&gt;=20000000,"out of budget",IF(Table6[[#This Row],[Value]]&gt;10000000,"negotiable",IF(Table6[[#This Row],[Value]]&lt;=10000000,"on the radar")))</f>
        <v>on the radar</v>
      </c>
    </row>
    <row r="962" spans="11:17" x14ac:dyDescent="0.25">
      <c r="K962" t="s">
        <v>862</v>
      </c>
      <c r="L962">
        <v>27</v>
      </c>
      <c r="M962">
        <v>81</v>
      </c>
      <c r="N962">
        <v>184</v>
      </c>
      <c r="O962">
        <v>83</v>
      </c>
      <c r="P962" s="16">
        <v>26500000</v>
      </c>
      <c r="Q962" t="str">
        <f>IF(Table6[[#This Row],[Value]]&gt;=20000000,"out of budget",IF(Table6[[#This Row],[Value]]&gt;10000000,"negotiable",IF(Table6[[#This Row],[Value]]&lt;=10000000,"on the radar")))</f>
        <v>out of budget</v>
      </c>
    </row>
    <row r="963" spans="11:17" x14ac:dyDescent="0.25">
      <c r="K963" t="s">
        <v>863</v>
      </c>
      <c r="L963">
        <v>26</v>
      </c>
      <c r="M963">
        <v>78</v>
      </c>
      <c r="N963">
        <v>182</v>
      </c>
      <c r="O963">
        <v>74</v>
      </c>
      <c r="P963" s="16">
        <v>17000000</v>
      </c>
      <c r="Q963" t="str">
        <f>IF(Table6[[#This Row],[Value]]&gt;=20000000,"out of budget",IF(Table6[[#This Row],[Value]]&gt;10000000,"negotiable",IF(Table6[[#This Row],[Value]]&lt;=10000000,"on the radar")))</f>
        <v>negotiable</v>
      </c>
    </row>
    <row r="964" spans="11:17" x14ac:dyDescent="0.25">
      <c r="K964" t="s">
        <v>864</v>
      </c>
      <c r="L964">
        <v>25</v>
      </c>
      <c r="M964">
        <v>79</v>
      </c>
      <c r="N964">
        <v>197</v>
      </c>
      <c r="O964">
        <v>90</v>
      </c>
      <c r="P964" s="16">
        <v>18000000</v>
      </c>
      <c r="Q964" t="str">
        <f>IF(Table6[[#This Row],[Value]]&gt;=20000000,"out of budget",IF(Table6[[#This Row],[Value]]&gt;10000000,"negotiable",IF(Table6[[#This Row],[Value]]&lt;=10000000,"on the radar")))</f>
        <v>negotiable</v>
      </c>
    </row>
    <row r="965" spans="11:17" x14ac:dyDescent="0.25">
      <c r="K965" t="s">
        <v>758</v>
      </c>
      <c r="L965">
        <v>26</v>
      </c>
      <c r="M965">
        <v>79</v>
      </c>
      <c r="N965">
        <v>190</v>
      </c>
      <c r="O965">
        <v>81</v>
      </c>
      <c r="P965" s="16">
        <v>20500000</v>
      </c>
      <c r="Q965" t="str">
        <f>IF(Table6[[#This Row],[Value]]&gt;=20000000,"out of budget",IF(Table6[[#This Row],[Value]]&gt;10000000,"negotiable",IF(Table6[[#This Row],[Value]]&lt;=10000000,"on the radar")))</f>
        <v>out of budget</v>
      </c>
    </row>
    <row r="966" spans="11:17" x14ac:dyDescent="0.25">
      <c r="K966" t="s">
        <v>865</v>
      </c>
      <c r="L966">
        <v>25</v>
      </c>
      <c r="M966">
        <v>78</v>
      </c>
      <c r="N966">
        <v>176</v>
      </c>
      <c r="O966">
        <v>70</v>
      </c>
      <c r="P966" s="16">
        <v>18500000</v>
      </c>
      <c r="Q966" t="str">
        <f>IF(Table6[[#This Row],[Value]]&gt;=20000000,"out of budget",IF(Table6[[#This Row],[Value]]&gt;10000000,"negotiable",IF(Table6[[#This Row],[Value]]&lt;=10000000,"on the radar")))</f>
        <v>negotiable</v>
      </c>
    </row>
    <row r="967" spans="11:17" x14ac:dyDescent="0.25">
      <c r="K967" t="s">
        <v>723</v>
      </c>
      <c r="L967">
        <v>26</v>
      </c>
      <c r="M967">
        <v>85</v>
      </c>
      <c r="N967">
        <v>190</v>
      </c>
      <c r="O967">
        <v>89</v>
      </c>
      <c r="P967" s="16">
        <v>47500000</v>
      </c>
      <c r="Q967" t="str">
        <f>IF(Table6[[#This Row],[Value]]&gt;=20000000,"out of budget",IF(Table6[[#This Row],[Value]]&gt;10000000,"negotiable",IF(Table6[[#This Row],[Value]]&lt;=10000000,"on the radar")))</f>
        <v>out of budget</v>
      </c>
    </row>
    <row r="968" spans="11:17" x14ac:dyDescent="0.25">
      <c r="K968" t="s">
        <v>866</v>
      </c>
      <c r="L968">
        <v>24</v>
      </c>
      <c r="M968">
        <v>74</v>
      </c>
      <c r="N968">
        <v>190</v>
      </c>
      <c r="O968">
        <v>76</v>
      </c>
      <c r="P968" s="16">
        <v>5000000</v>
      </c>
      <c r="Q968" t="str">
        <f>IF(Table6[[#This Row],[Value]]&gt;=20000000,"out of budget",IF(Table6[[#This Row],[Value]]&gt;10000000,"negotiable",IF(Table6[[#This Row],[Value]]&lt;=10000000,"on the radar")))</f>
        <v>on the radar</v>
      </c>
    </row>
    <row r="969" spans="11:17" x14ac:dyDescent="0.25">
      <c r="K969" t="s">
        <v>867</v>
      </c>
      <c r="L969">
        <v>25</v>
      </c>
      <c r="M969">
        <v>75</v>
      </c>
      <c r="N969">
        <v>171</v>
      </c>
      <c r="O969">
        <v>63</v>
      </c>
      <c r="P969" s="16">
        <v>6500000</v>
      </c>
      <c r="Q969" t="str">
        <f>IF(Table6[[#This Row],[Value]]&gt;=20000000,"out of budget",IF(Table6[[#This Row],[Value]]&gt;10000000,"negotiable",IF(Table6[[#This Row],[Value]]&lt;=10000000,"on the radar")))</f>
        <v>on the radar</v>
      </c>
    </row>
    <row r="970" spans="11:17" x14ac:dyDescent="0.25">
      <c r="K970" t="s">
        <v>868</v>
      </c>
      <c r="L970">
        <v>28</v>
      </c>
      <c r="M970">
        <v>81</v>
      </c>
      <c r="N970">
        <v>188</v>
      </c>
      <c r="O970">
        <v>80</v>
      </c>
      <c r="P970" s="16">
        <v>26500000</v>
      </c>
      <c r="Q970" t="str">
        <f>IF(Table6[[#This Row],[Value]]&gt;=20000000,"out of budget",IF(Table6[[#This Row],[Value]]&gt;10000000,"negotiable",IF(Table6[[#This Row],[Value]]&lt;=10000000,"on the radar")))</f>
        <v>out of budget</v>
      </c>
    </row>
    <row r="971" spans="11:17" x14ac:dyDescent="0.25">
      <c r="K971" t="s">
        <v>869</v>
      </c>
      <c r="L971">
        <v>27</v>
      </c>
      <c r="M971">
        <v>81</v>
      </c>
      <c r="N971">
        <v>188</v>
      </c>
      <c r="O971">
        <v>80</v>
      </c>
      <c r="P971" s="16">
        <v>25000000</v>
      </c>
      <c r="Q971" t="str">
        <f>IF(Table6[[#This Row],[Value]]&gt;=20000000,"out of budget",IF(Table6[[#This Row],[Value]]&gt;10000000,"negotiable",IF(Table6[[#This Row],[Value]]&lt;=10000000,"on the radar")))</f>
        <v>out of budget</v>
      </c>
    </row>
    <row r="972" spans="11:17" x14ac:dyDescent="0.25">
      <c r="K972" t="s">
        <v>870</v>
      </c>
      <c r="L972">
        <v>26</v>
      </c>
      <c r="M972">
        <v>80</v>
      </c>
      <c r="N972">
        <v>181</v>
      </c>
      <c r="O972">
        <v>73</v>
      </c>
      <c r="P972" s="16">
        <v>24500000</v>
      </c>
      <c r="Q972" t="str">
        <f>IF(Table6[[#This Row],[Value]]&gt;=20000000,"out of budget",IF(Table6[[#This Row],[Value]]&gt;10000000,"negotiable",IF(Table6[[#This Row],[Value]]&lt;=10000000,"on the radar")))</f>
        <v>out of budget</v>
      </c>
    </row>
    <row r="973" spans="11:17" x14ac:dyDescent="0.25">
      <c r="K973" t="s">
        <v>871</v>
      </c>
      <c r="L973">
        <v>25</v>
      </c>
      <c r="M973">
        <v>76</v>
      </c>
      <c r="N973">
        <v>178</v>
      </c>
      <c r="O973">
        <v>80</v>
      </c>
      <c r="P973" s="16">
        <v>10000000</v>
      </c>
      <c r="Q973" t="str">
        <f>IF(Table6[[#This Row],[Value]]&gt;=20000000,"out of budget",IF(Table6[[#This Row],[Value]]&gt;10000000,"negotiable",IF(Table6[[#This Row],[Value]]&lt;=10000000,"on the radar")))</f>
        <v>on the radar</v>
      </c>
    </row>
    <row r="974" spans="11:17" x14ac:dyDescent="0.25">
      <c r="K974" t="s">
        <v>872</v>
      </c>
      <c r="L974">
        <v>25</v>
      </c>
      <c r="M974">
        <v>71</v>
      </c>
      <c r="N974">
        <v>184</v>
      </c>
      <c r="O974">
        <v>79</v>
      </c>
      <c r="P974" s="16">
        <v>2400000</v>
      </c>
      <c r="Q974" t="str">
        <f>IF(Table6[[#This Row],[Value]]&gt;=20000000,"out of budget",IF(Table6[[#This Row],[Value]]&gt;10000000,"negotiable",IF(Table6[[#This Row],[Value]]&lt;=10000000,"on the radar")))</f>
        <v>on the radar</v>
      </c>
    </row>
    <row r="975" spans="11:17" x14ac:dyDescent="0.25">
      <c r="K975" t="s">
        <v>873</v>
      </c>
      <c r="L975">
        <v>25</v>
      </c>
      <c r="M975">
        <v>77</v>
      </c>
      <c r="N975">
        <v>182</v>
      </c>
      <c r="O975">
        <v>79</v>
      </c>
      <c r="P975" s="16">
        <v>12000000</v>
      </c>
      <c r="Q975" t="str">
        <f>IF(Table6[[#This Row],[Value]]&gt;=20000000,"out of budget",IF(Table6[[#This Row],[Value]]&gt;10000000,"negotiable",IF(Table6[[#This Row],[Value]]&lt;=10000000,"on the radar")))</f>
        <v>negotiable</v>
      </c>
    </row>
    <row r="976" spans="11:17" x14ac:dyDescent="0.25">
      <c r="K976" t="s">
        <v>874</v>
      </c>
      <c r="L976">
        <v>26</v>
      </c>
      <c r="M976">
        <v>82</v>
      </c>
      <c r="N976">
        <v>188</v>
      </c>
      <c r="O976">
        <v>78</v>
      </c>
      <c r="P976" s="16">
        <v>36500000</v>
      </c>
      <c r="Q976" t="str">
        <f>IF(Table6[[#This Row],[Value]]&gt;=20000000,"out of budget",IF(Table6[[#This Row],[Value]]&gt;10000000,"negotiable",IF(Table6[[#This Row],[Value]]&lt;=10000000,"on the radar")))</f>
        <v>out of budget</v>
      </c>
    </row>
    <row r="977" spans="11:17" x14ac:dyDescent="0.25">
      <c r="K977" t="s">
        <v>875</v>
      </c>
      <c r="L977">
        <v>25</v>
      </c>
      <c r="M977">
        <v>80</v>
      </c>
      <c r="N977">
        <v>178</v>
      </c>
      <c r="O977">
        <v>67</v>
      </c>
      <c r="P977" s="16">
        <v>31000000</v>
      </c>
      <c r="Q977" t="str">
        <f>IF(Table6[[#This Row],[Value]]&gt;=20000000,"out of budget",IF(Table6[[#This Row],[Value]]&gt;10000000,"negotiable",IF(Table6[[#This Row],[Value]]&lt;=10000000,"on the radar")))</f>
        <v>out of budget</v>
      </c>
    </row>
    <row r="978" spans="11:17" x14ac:dyDescent="0.25">
      <c r="K978" t="s">
        <v>876</v>
      </c>
      <c r="L978">
        <v>23</v>
      </c>
      <c r="M978">
        <v>78</v>
      </c>
      <c r="N978">
        <v>192</v>
      </c>
      <c r="O978">
        <v>82</v>
      </c>
      <c r="P978" s="16">
        <v>19000000</v>
      </c>
      <c r="Q978" t="str">
        <f>IF(Table6[[#This Row],[Value]]&gt;=20000000,"out of budget",IF(Table6[[#This Row],[Value]]&gt;10000000,"negotiable",IF(Table6[[#This Row],[Value]]&lt;=10000000,"on the radar")))</f>
        <v>negotiable</v>
      </c>
    </row>
    <row r="979" spans="11:17" x14ac:dyDescent="0.25">
      <c r="K979" t="s">
        <v>877</v>
      </c>
      <c r="L979">
        <v>26</v>
      </c>
      <c r="M979">
        <v>80</v>
      </c>
      <c r="N979">
        <v>182</v>
      </c>
      <c r="O979">
        <v>78</v>
      </c>
      <c r="P979" s="16">
        <v>25000000</v>
      </c>
      <c r="Q979" t="str">
        <f>IF(Table6[[#This Row],[Value]]&gt;=20000000,"out of budget",IF(Table6[[#This Row],[Value]]&gt;10000000,"negotiable",IF(Table6[[#This Row],[Value]]&lt;=10000000,"on the radar")))</f>
        <v>out of budget</v>
      </c>
    </row>
    <row r="980" spans="11:17" x14ac:dyDescent="0.25">
      <c r="K980" t="s">
        <v>878</v>
      </c>
      <c r="L980">
        <v>25</v>
      </c>
      <c r="M980">
        <v>82</v>
      </c>
      <c r="N980">
        <v>175</v>
      </c>
      <c r="O980">
        <v>66</v>
      </c>
      <c r="P980" s="16">
        <v>38000000</v>
      </c>
      <c r="Q980" t="str">
        <f>IF(Table6[[#This Row],[Value]]&gt;=20000000,"out of budget",IF(Table6[[#This Row],[Value]]&gt;10000000,"negotiable",IF(Table6[[#This Row],[Value]]&lt;=10000000,"on the radar")))</f>
        <v>out of budget</v>
      </c>
    </row>
    <row r="981" spans="11:17" x14ac:dyDescent="0.25">
      <c r="K981" t="s">
        <v>879</v>
      </c>
      <c r="L981">
        <v>26</v>
      </c>
      <c r="M981">
        <v>79</v>
      </c>
      <c r="N981">
        <v>191</v>
      </c>
      <c r="O981">
        <v>85</v>
      </c>
      <c r="P981" s="16">
        <v>19000000</v>
      </c>
      <c r="Q981" t="str">
        <f>IF(Table6[[#This Row],[Value]]&gt;=20000000,"out of budget",IF(Table6[[#This Row],[Value]]&gt;10000000,"negotiable",IF(Table6[[#This Row],[Value]]&lt;=10000000,"on the radar")))</f>
        <v>negotiable</v>
      </c>
    </row>
    <row r="982" spans="11:17" x14ac:dyDescent="0.25">
      <c r="K982" t="s">
        <v>880</v>
      </c>
      <c r="L982">
        <v>24</v>
      </c>
      <c r="M982">
        <v>74</v>
      </c>
      <c r="N982">
        <v>175</v>
      </c>
      <c r="O982">
        <v>68</v>
      </c>
      <c r="P982" s="16">
        <v>0</v>
      </c>
      <c r="Q982" t="str">
        <f>IF(Table6[[#This Row],[Value]]&gt;=20000000,"out of budget",IF(Table6[[#This Row],[Value]]&gt;10000000,"negotiable",IF(Table6[[#This Row],[Value]]&lt;=10000000,"on the radar")))</f>
        <v>on the radar</v>
      </c>
    </row>
    <row r="983" spans="11:17" x14ac:dyDescent="0.25">
      <c r="K983" t="s">
        <v>881</v>
      </c>
      <c r="L983">
        <v>23</v>
      </c>
      <c r="M983">
        <v>66</v>
      </c>
      <c r="N983">
        <v>180</v>
      </c>
      <c r="O983">
        <v>75</v>
      </c>
      <c r="P983" s="16">
        <v>1500000</v>
      </c>
      <c r="Q983" t="str">
        <f>IF(Table6[[#This Row],[Value]]&gt;=20000000,"out of budget",IF(Table6[[#This Row],[Value]]&gt;10000000,"negotiable",IF(Table6[[#This Row],[Value]]&lt;=10000000,"on the radar")))</f>
        <v>on the radar</v>
      </c>
    </row>
    <row r="984" spans="11:17" x14ac:dyDescent="0.25">
      <c r="K984" t="s">
        <v>882</v>
      </c>
      <c r="L984">
        <v>24</v>
      </c>
      <c r="M984">
        <v>78</v>
      </c>
      <c r="N984">
        <v>180</v>
      </c>
      <c r="O984">
        <v>86</v>
      </c>
      <c r="P984" s="16">
        <v>18000000</v>
      </c>
      <c r="Q984" t="str">
        <f>IF(Table6[[#This Row],[Value]]&gt;=20000000,"out of budget",IF(Table6[[#This Row],[Value]]&gt;10000000,"negotiable",IF(Table6[[#This Row],[Value]]&lt;=10000000,"on the radar")))</f>
        <v>negotiable</v>
      </c>
    </row>
    <row r="985" spans="11:17" x14ac:dyDescent="0.25">
      <c r="K985" t="s">
        <v>883</v>
      </c>
      <c r="L985">
        <v>26</v>
      </c>
      <c r="M985">
        <v>76</v>
      </c>
      <c r="N985">
        <v>191</v>
      </c>
      <c r="O985">
        <v>76</v>
      </c>
      <c r="P985" s="16">
        <v>5500000</v>
      </c>
      <c r="Q985" t="str">
        <f>IF(Table6[[#This Row],[Value]]&gt;=20000000,"out of budget",IF(Table6[[#This Row],[Value]]&gt;10000000,"negotiable",IF(Table6[[#This Row],[Value]]&lt;=10000000,"on the radar")))</f>
        <v>on the radar</v>
      </c>
    </row>
    <row r="986" spans="11:17" x14ac:dyDescent="0.25">
      <c r="K986" t="s">
        <v>884</v>
      </c>
      <c r="L986">
        <v>23</v>
      </c>
      <c r="M986">
        <v>76</v>
      </c>
      <c r="N986">
        <v>180</v>
      </c>
      <c r="O986">
        <v>75</v>
      </c>
      <c r="P986" s="16">
        <v>12000000</v>
      </c>
      <c r="Q986" t="str">
        <f>IF(Table6[[#This Row],[Value]]&gt;=20000000,"out of budget",IF(Table6[[#This Row],[Value]]&gt;10000000,"negotiable",IF(Table6[[#This Row],[Value]]&lt;=10000000,"on the radar")))</f>
        <v>negotiable</v>
      </c>
    </row>
    <row r="987" spans="11:17" x14ac:dyDescent="0.25">
      <c r="K987" t="s">
        <v>885</v>
      </c>
      <c r="L987">
        <v>24</v>
      </c>
      <c r="M987">
        <v>76</v>
      </c>
      <c r="N987">
        <v>178</v>
      </c>
      <c r="O987">
        <v>72</v>
      </c>
      <c r="P987" s="16">
        <v>7500000</v>
      </c>
      <c r="Q987" t="str">
        <f>IF(Table6[[#This Row],[Value]]&gt;=20000000,"out of budget",IF(Table6[[#This Row],[Value]]&gt;10000000,"negotiable",IF(Table6[[#This Row],[Value]]&lt;=10000000,"on the radar")))</f>
        <v>on the radar</v>
      </c>
    </row>
    <row r="988" spans="11:17" x14ac:dyDescent="0.25">
      <c r="K988" t="s">
        <v>886</v>
      </c>
      <c r="L988">
        <v>25</v>
      </c>
      <c r="M988">
        <v>73</v>
      </c>
      <c r="N988">
        <v>183</v>
      </c>
      <c r="O988">
        <v>70</v>
      </c>
      <c r="P988" s="16">
        <v>3800000</v>
      </c>
      <c r="Q988" t="str">
        <f>IF(Table6[[#This Row],[Value]]&gt;=20000000,"out of budget",IF(Table6[[#This Row],[Value]]&gt;10000000,"negotiable",IF(Table6[[#This Row],[Value]]&lt;=10000000,"on the radar")))</f>
        <v>on the radar</v>
      </c>
    </row>
    <row r="989" spans="11:17" x14ac:dyDescent="0.25">
      <c r="K989" t="s">
        <v>887</v>
      </c>
      <c r="L989">
        <v>23</v>
      </c>
      <c r="M989">
        <v>78</v>
      </c>
      <c r="N989">
        <v>187</v>
      </c>
      <c r="O989">
        <v>75</v>
      </c>
      <c r="P989" s="16">
        <v>21000000</v>
      </c>
      <c r="Q989" t="str">
        <f>IF(Table6[[#This Row],[Value]]&gt;=20000000,"out of budget",IF(Table6[[#This Row],[Value]]&gt;10000000,"negotiable",IF(Table6[[#This Row],[Value]]&lt;=10000000,"on the radar")))</f>
        <v>out of budget</v>
      </c>
    </row>
    <row r="990" spans="11:17" x14ac:dyDescent="0.25">
      <c r="K990" t="s">
        <v>888</v>
      </c>
      <c r="L990">
        <v>25</v>
      </c>
      <c r="M990">
        <v>70</v>
      </c>
      <c r="N990">
        <v>175</v>
      </c>
      <c r="O990">
        <v>67</v>
      </c>
      <c r="P990" s="16">
        <v>2100000</v>
      </c>
      <c r="Q990" t="str">
        <f>IF(Table6[[#This Row],[Value]]&gt;=20000000,"out of budget",IF(Table6[[#This Row],[Value]]&gt;10000000,"negotiable",IF(Table6[[#This Row],[Value]]&lt;=10000000,"on the radar")))</f>
        <v>on the radar</v>
      </c>
    </row>
    <row r="991" spans="11:17" x14ac:dyDescent="0.25">
      <c r="K991" t="s">
        <v>889</v>
      </c>
      <c r="L991">
        <v>23</v>
      </c>
      <c r="M991">
        <v>74</v>
      </c>
      <c r="N991">
        <v>185</v>
      </c>
      <c r="O991">
        <v>79</v>
      </c>
      <c r="P991" s="16">
        <v>6000000</v>
      </c>
      <c r="Q991" t="str">
        <f>IF(Table6[[#This Row],[Value]]&gt;=20000000,"out of budget",IF(Table6[[#This Row],[Value]]&gt;10000000,"negotiable",IF(Table6[[#This Row],[Value]]&lt;=10000000,"on the radar")))</f>
        <v>on the radar</v>
      </c>
    </row>
    <row r="992" spans="11:17" x14ac:dyDescent="0.25">
      <c r="K992" t="s">
        <v>890</v>
      </c>
      <c r="L992">
        <v>23</v>
      </c>
      <c r="M992">
        <v>75</v>
      </c>
      <c r="N992">
        <v>187</v>
      </c>
      <c r="O992">
        <v>80</v>
      </c>
      <c r="P992" s="16">
        <v>7500000</v>
      </c>
      <c r="Q992" t="str">
        <f>IF(Table6[[#This Row],[Value]]&gt;=20000000,"out of budget",IF(Table6[[#This Row],[Value]]&gt;10000000,"negotiable",IF(Table6[[#This Row],[Value]]&lt;=10000000,"on the radar")))</f>
        <v>on the radar</v>
      </c>
    </row>
    <row r="993" spans="11:17" x14ac:dyDescent="0.25">
      <c r="K993" t="s">
        <v>891</v>
      </c>
      <c r="L993">
        <v>28</v>
      </c>
      <c r="M993">
        <v>75</v>
      </c>
      <c r="N993">
        <v>182</v>
      </c>
      <c r="O993">
        <v>84</v>
      </c>
      <c r="P993" s="16">
        <v>0</v>
      </c>
      <c r="Q993" t="str">
        <f>IF(Table6[[#This Row],[Value]]&gt;=20000000,"out of budget",IF(Table6[[#This Row],[Value]]&gt;10000000,"negotiable",IF(Table6[[#This Row],[Value]]&lt;=10000000,"on the radar")))</f>
        <v>on the radar</v>
      </c>
    </row>
    <row r="994" spans="11:17" x14ac:dyDescent="0.25">
      <c r="K994" t="s">
        <v>892</v>
      </c>
      <c r="L994">
        <v>22</v>
      </c>
      <c r="M994">
        <v>73</v>
      </c>
      <c r="N994">
        <v>167</v>
      </c>
      <c r="O994">
        <v>55</v>
      </c>
      <c r="P994" s="16">
        <v>6000000</v>
      </c>
      <c r="Q994" t="str">
        <f>IF(Table6[[#This Row],[Value]]&gt;=20000000,"out of budget",IF(Table6[[#This Row],[Value]]&gt;10000000,"negotiable",IF(Table6[[#This Row],[Value]]&lt;=10000000,"on the radar")))</f>
        <v>on the radar</v>
      </c>
    </row>
    <row r="995" spans="11:17" x14ac:dyDescent="0.25">
      <c r="K995" t="s">
        <v>893</v>
      </c>
      <c r="L995">
        <v>22</v>
      </c>
      <c r="M995">
        <v>72</v>
      </c>
      <c r="N995">
        <v>170</v>
      </c>
      <c r="O995">
        <v>67</v>
      </c>
      <c r="P995" s="16">
        <v>5500000</v>
      </c>
      <c r="Q995" t="str">
        <f>IF(Table6[[#This Row],[Value]]&gt;=20000000,"out of budget",IF(Table6[[#This Row],[Value]]&gt;10000000,"negotiable",IF(Table6[[#This Row],[Value]]&lt;=10000000,"on the radar")))</f>
        <v>on the radar</v>
      </c>
    </row>
    <row r="996" spans="11:17" x14ac:dyDescent="0.25">
      <c r="K996" t="s">
        <v>894</v>
      </c>
      <c r="L996">
        <v>23</v>
      </c>
      <c r="M996">
        <v>73</v>
      </c>
      <c r="N996">
        <v>175</v>
      </c>
      <c r="O996">
        <v>73</v>
      </c>
      <c r="P996" s="16">
        <v>4500000</v>
      </c>
      <c r="Q996" t="str">
        <f>IF(Table6[[#This Row],[Value]]&gt;=20000000,"out of budget",IF(Table6[[#This Row],[Value]]&gt;10000000,"negotiable",IF(Table6[[#This Row],[Value]]&lt;=10000000,"on the radar")))</f>
        <v>on the radar</v>
      </c>
    </row>
    <row r="997" spans="11:17" x14ac:dyDescent="0.25">
      <c r="K997" t="s">
        <v>895</v>
      </c>
      <c r="L997">
        <v>27</v>
      </c>
      <c r="M997">
        <v>79</v>
      </c>
      <c r="N997">
        <v>190</v>
      </c>
      <c r="O997">
        <v>76</v>
      </c>
      <c r="P997" s="16">
        <v>18500000</v>
      </c>
      <c r="Q997" t="str">
        <f>IF(Table6[[#This Row],[Value]]&gt;=20000000,"out of budget",IF(Table6[[#This Row],[Value]]&gt;10000000,"negotiable",IF(Table6[[#This Row],[Value]]&lt;=10000000,"on the radar")))</f>
        <v>negotiable</v>
      </c>
    </row>
    <row r="998" spans="11:17" x14ac:dyDescent="0.25">
      <c r="K998" t="s">
        <v>787</v>
      </c>
      <c r="L998">
        <v>23</v>
      </c>
      <c r="M998">
        <v>77</v>
      </c>
      <c r="N998">
        <v>183</v>
      </c>
      <c r="O998">
        <v>68</v>
      </c>
      <c r="P998" s="16">
        <v>15000000</v>
      </c>
      <c r="Q998" t="str">
        <f>IF(Table6[[#This Row],[Value]]&gt;=20000000,"out of budget",IF(Table6[[#This Row],[Value]]&gt;10000000,"negotiable",IF(Table6[[#This Row],[Value]]&lt;=10000000,"on the radar")))</f>
        <v>negotiable</v>
      </c>
    </row>
    <row r="999" spans="11:17" x14ac:dyDescent="0.25">
      <c r="K999" t="s">
        <v>896</v>
      </c>
      <c r="L999">
        <v>23</v>
      </c>
      <c r="M999">
        <v>76</v>
      </c>
      <c r="N999">
        <v>174</v>
      </c>
      <c r="O999">
        <v>68</v>
      </c>
      <c r="P999" s="16">
        <v>12000000</v>
      </c>
      <c r="Q999" t="str">
        <f>IF(Table6[[#This Row],[Value]]&gt;=20000000,"out of budget",IF(Table6[[#This Row],[Value]]&gt;10000000,"negotiable",IF(Table6[[#This Row],[Value]]&lt;=10000000,"on the radar")))</f>
        <v>negotiable</v>
      </c>
    </row>
    <row r="1000" spans="11:17" x14ac:dyDescent="0.25">
      <c r="K1000" t="s">
        <v>897</v>
      </c>
      <c r="L1000">
        <v>22</v>
      </c>
      <c r="M1000">
        <v>76</v>
      </c>
      <c r="N1000">
        <v>176</v>
      </c>
      <c r="O1000">
        <v>76</v>
      </c>
      <c r="P1000" s="16">
        <v>15500000</v>
      </c>
      <c r="Q1000" t="str">
        <f>IF(Table6[[#This Row],[Value]]&gt;=20000000,"out of budget",IF(Table6[[#This Row],[Value]]&gt;10000000,"negotiable",IF(Table6[[#This Row],[Value]]&lt;=10000000,"on the radar")))</f>
        <v>negotiable</v>
      </c>
    </row>
    <row r="1001" spans="11:17" x14ac:dyDescent="0.25">
      <c r="K1001" t="s">
        <v>898</v>
      </c>
      <c r="L1001">
        <v>21</v>
      </c>
      <c r="M1001">
        <v>74</v>
      </c>
      <c r="N1001">
        <v>180</v>
      </c>
      <c r="O1001">
        <v>71</v>
      </c>
      <c r="P1001" s="16">
        <v>9500000</v>
      </c>
      <c r="Q1001" t="str">
        <f>IF(Table6[[#This Row],[Value]]&gt;=20000000,"out of budget",IF(Table6[[#This Row],[Value]]&gt;10000000,"negotiable",IF(Table6[[#This Row],[Value]]&lt;=10000000,"on the radar")))</f>
        <v>on the radar</v>
      </c>
    </row>
    <row r="1002" spans="11:17" x14ac:dyDescent="0.25">
      <c r="K1002" t="s">
        <v>899</v>
      </c>
      <c r="L1002">
        <v>23</v>
      </c>
      <c r="M1002">
        <v>74</v>
      </c>
      <c r="N1002">
        <v>173</v>
      </c>
      <c r="O1002">
        <v>73</v>
      </c>
      <c r="P1002" s="16">
        <v>6500000</v>
      </c>
      <c r="Q1002" t="str">
        <f>IF(Table6[[#This Row],[Value]]&gt;=20000000,"out of budget",IF(Table6[[#This Row],[Value]]&gt;10000000,"negotiable",IF(Table6[[#This Row],[Value]]&lt;=10000000,"on the radar")))</f>
        <v>on the radar</v>
      </c>
    </row>
    <row r="1003" spans="11:17" x14ac:dyDescent="0.25">
      <c r="K1003" t="s">
        <v>900</v>
      </c>
      <c r="L1003">
        <v>21</v>
      </c>
      <c r="M1003">
        <v>77</v>
      </c>
      <c r="N1003">
        <v>178</v>
      </c>
      <c r="O1003">
        <v>65</v>
      </c>
      <c r="P1003" s="16">
        <v>23500000</v>
      </c>
      <c r="Q1003" t="str">
        <f>IF(Table6[[#This Row],[Value]]&gt;=20000000,"out of budget",IF(Table6[[#This Row],[Value]]&gt;10000000,"negotiable",IF(Table6[[#This Row],[Value]]&lt;=10000000,"on the radar")))</f>
        <v>out of budget</v>
      </c>
    </row>
    <row r="1004" spans="11:17" x14ac:dyDescent="0.25">
      <c r="K1004" t="s">
        <v>901</v>
      </c>
      <c r="L1004">
        <v>23</v>
      </c>
      <c r="M1004">
        <v>76</v>
      </c>
      <c r="N1004">
        <v>185</v>
      </c>
      <c r="O1004">
        <v>81</v>
      </c>
      <c r="P1004" s="16">
        <v>9500000</v>
      </c>
      <c r="Q1004" t="str">
        <f>IF(Table6[[#This Row],[Value]]&gt;=20000000,"out of budget",IF(Table6[[#This Row],[Value]]&gt;10000000,"negotiable",IF(Table6[[#This Row],[Value]]&lt;=10000000,"on the radar")))</f>
        <v>on the radar</v>
      </c>
    </row>
    <row r="1005" spans="11:17" x14ac:dyDescent="0.25">
      <c r="K1005" t="s">
        <v>792</v>
      </c>
      <c r="L1005">
        <v>23</v>
      </c>
      <c r="M1005">
        <v>75</v>
      </c>
      <c r="N1005">
        <v>188</v>
      </c>
      <c r="O1005">
        <v>85</v>
      </c>
      <c r="P1005" s="16">
        <v>8000000</v>
      </c>
      <c r="Q1005" t="str">
        <f>IF(Table6[[#This Row],[Value]]&gt;=20000000,"out of budget",IF(Table6[[#This Row],[Value]]&gt;10000000,"negotiable",IF(Table6[[#This Row],[Value]]&lt;=10000000,"on the radar")))</f>
        <v>on the radar</v>
      </c>
    </row>
    <row r="1006" spans="11:17" x14ac:dyDescent="0.25">
      <c r="K1006" t="s">
        <v>902</v>
      </c>
      <c r="L1006">
        <v>25</v>
      </c>
      <c r="M1006">
        <v>78</v>
      </c>
      <c r="N1006">
        <v>182</v>
      </c>
      <c r="O1006">
        <v>78</v>
      </c>
      <c r="P1006" s="16">
        <v>20500000</v>
      </c>
      <c r="Q1006" t="str">
        <f>IF(Table6[[#This Row],[Value]]&gt;=20000000,"out of budget",IF(Table6[[#This Row],[Value]]&gt;10000000,"negotiable",IF(Table6[[#This Row],[Value]]&lt;=10000000,"on the radar")))</f>
        <v>out of budget</v>
      </c>
    </row>
    <row r="1007" spans="11:17" x14ac:dyDescent="0.25">
      <c r="K1007" t="s">
        <v>903</v>
      </c>
      <c r="L1007">
        <v>21</v>
      </c>
      <c r="M1007">
        <v>74</v>
      </c>
      <c r="N1007">
        <v>175</v>
      </c>
      <c r="O1007">
        <v>70</v>
      </c>
      <c r="P1007" s="16">
        <v>9000000</v>
      </c>
      <c r="Q1007" t="str">
        <f>IF(Table6[[#This Row],[Value]]&gt;=20000000,"out of budget",IF(Table6[[#This Row],[Value]]&gt;10000000,"negotiable",IF(Table6[[#This Row],[Value]]&lt;=10000000,"on the radar")))</f>
        <v>on the radar</v>
      </c>
    </row>
    <row r="1008" spans="11:17" x14ac:dyDescent="0.25">
      <c r="K1008" t="s">
        <v>904</v>
      </c>
      <c r="L1008">
        <v>19</v>
      </c>
      <c r="M1008">
        <v>68</v>
      </c>
      <c r="N1008">
        <v>193</v>
      </c>
      <c r="O1008">
        <v>89</v>
      </c>
      <c r="P1008" s="16">
        <v>2500000</v>
      </c>
      <c r="Q1008" t="str">
        <f>IF(Table6[[#This Row],[Value]]&gt;=20000000,"out of budget",IF(Table6[[#This Row],[Value]]&gt;10000000,"negotiable",IF(Table6[[#This Row],[Value]]&lt;=10000000,"on the radar")))</f>
        <v>on the radar</v>
      </c>
    </row>
    <row r="1009" spans="11:17" x14ac:dyDescent="0.25">
      <c r="K1009" t="s">
        <v>905</v>
      </c>
      <c r="L1009">
        <v>22</v>
      </c>
      <c r="M1009">
        <v>74</v>
      </c>
      <c r="N1009">
        <v>178</v>
      </c>
      <c r="O1009">
        <v>65</v>
      </c>
      <c r="P1009" s="16">
        <v>9500000</v>
      </c>
      <c r="Q1009" t="str">
        <f>IF(Table6[[#This Row],[Value]]&gt;=20000000,"out of budget",IF(Table6[[#This Row],[Value]]&gt;10000000,"negotiable",IF(Table6[[#This Row],[Value]]&lt;=10000000,"on the radar")))</f>
        <v>on the radar</v>
      </c>
    </row>
    <row r="1010" spans="11:17" x14ac:dyDescent="0.25">
      <c r="K1010" t="s">
        <v>906</v>
      </c>
      <c r="L1010">
        <v>23</v>
      </c>
      <c r="M1010">
        <v>76</v>
      </c>
      <c r="N1010">
        <v>187</v>
      </c>
      <c r="O1010">
        <v>77</v>
      </c>
      <c r="P1010" s="16">
        <v>10500000</v>
      </c>
      <c r="Q1010" t="str">
        <f>IF(Table6[[#This Row],[Value]]&gt;=20000000,"out of budget",IF(Table6[[#This Row],[Value]]&gt;10000000,"negotiable",IF(Table6[[#This Row],[Value]]&lt;=10000000,"on the radar")))</f>
        <v>negotiable</v>
      </c>
    </row>
    <row r="1011" spans="11:17" x14ac:dyDescent="0.25">
      <c r="K1011" t="s">
        <v>907</v>
      </c>
      <c r="L1011">
        <v>22</v>
      </c>
      <c r="M1011">
        <v>73</v>
      </c>
      <c r="N1011">
        <v>188</v>
      </c>
      <c r="O1011">
        <v>80</v>
      </c>
      <c r="P1011" s="16">
        <v>4400000</v>
      </c>
      <c r="Q1011" t="str">
        <f>IF(Table6[[#This Row],[Value]]&gt;=20000000,"out of budget",IF(Table6[[#This Row],[Value]]&gt;10000000,"negotiable",IF(Table6[[#This Row],[Value]]&lt;=10000000,"on the radar")))</f>
        <v>on the radar</v>
      </c>
    </row>
    <row r="1012" spans="11:17" x14ac:dyDescent="0.25">
      <c r="K1012" t="s">
        <v>908</v>
      </c>
      <c r="L1012">
        <v>22</v>
      </c>
      <c r="M1012">
        <v>74</v>
      </c>
      <c r="N1012">
        <v>186</v>
      </c>
      <c r="O1012">
        <v>77</v>
      </c>
      <c r="P1012" s="16">
        <v>9000000</v>
      </c>
      <c r="Q1012" t="str">
        <f>IF(Table6[[#This Row],[Value]]&gt;=20000000,"out of budget",IF(Table6[[#This Row],[Value]]&gt;10000000,"negotiable",IF(Table6[[#This Row],[Value]]&lt;=10000000,"on the radar")))</f>
        <v>on the radar</v>
      </c>
    </row>
    <row r="1013" spans="11:17" x14ac:dyDescent="0.25">
      <c r="K1013" t="s">
        <v>909</v>
      </c>
      <c r="L1013">
        <v>22</v>
      </c>
      <c r="M1013">
        <v>72</v>
      </c>
      <c r="N1013">
        <v>183</v>
      </c>
      <c r="O1013">
        <v>69</v>
      </c>
      <c r="P1013" s="16">
        <v>5500000</v>
      </c>
      <c r="Q1013" t="str">
        <f>IF(Table6[[#This Row],[Value]]&gt;=20000000,"out of budget",IF(Table6[[#This Row],[Value]]&gt;10000000,"negotiable",IF(Table6[[#This Row],[Value]]&lt;=10000000,"on the radar")))</f>
        <v>on the radar</v>
      </c>
    </row>
    <row r="1014" spans="11:17" x14ac:dyDescent="0.25">
      <c r="K1014" t="s">
        <v>910</v>
      </c>
      <c r="L1014">
        <v>22</v>
      </c>
      <c r="M1014">
        <v>73</v>
      </c>
      <c r="N1014">
        <v>180</v>
      </c>
      <c r="O1014">
        <v>72</v>
      </c>
      <c r="P1014" s="16">
        <v>6500000</v>
      </c>
      <c r="Q1014" t="str">
        <f>IF(Table6[[#This Row],[Value]]&gt;=20000000,"out of budget",IF(Table6[[#This Row],[Value]]&gt;10000000,"negotiable",IF(Table6[[#This Row],[Value]]&lt;=10000000,"on the radar")))</f>
        <v>on the radar</v>
      </c>
    </row>
    <row r="1015" spans="11:17" x14ac:dyDescent="0.25">
      <c r="K1015" t="s">
        <v>911</v>
      </c>
      <c r="L1015">
        <v>24</v>
      </c>
      <c r="M1015">
        <v>74</v>
      </c>
      <c r="N1015">
        <v>172</v>
      </c>
      <c r="O1015">
        <v>66</v>
      </c>
      <c r="P1015" s="16">
        <v>11000000</v>
      </c>
      <c r="Q1015" t="str">
        <f>IF(Table6[[#This Row],[Value]]&gt;=20000000,"out of budget",IF(Table6[[#This Row],[Value]]&gt;10000000,"negotiable",IF(Table6[[#This Row],[Value]]&lt;=10000000,"on the radar")))</f>
        <v>negotiable</v>
      </c>
    </row>
    <row r="1016" spans="11:17" x14ac:dyDescent="0.25">
      <c r="K1016" t="s">
        <v>912</v>
      </c>
      <c r="L1016">
        <v>21</v>
      </c>
      <c r="M1016">
        <v>68</v>
      </c>
      <c r="N1016">
        <v>198</v>
      </c>
      <c r="O1016">
        <v>75</v>
      </c>
      <c r="P1016" s="16">
        <v>2700000</v>
      </c>
      <c r="Q1016" t="str">
        <f>IF(Table6[[#This Row],[Value]]&gt;=20000000,"out of budget",IF(Table6[[#This Row],[Value]]&gt;10000000,"negotiable",IF(Table6[[#This Row],[Value]]&lt;=10000000,"on the radar")))</f>
        <v>on the radar</v>
      </c>
    </row>
    <row r="1017" spans="11:17" x14ac:dyDescent="0.25">
      <c r="K1017" t="s">
        <v>913</v>
      </c>
      <c r="L1017">
        <v>20</v>
      </c>
      <c r="M1017">
        <v>70</v>
      </c>
      <c r="N1017">
        <v>191</v>
      </c>
      <c r="O1017">
        <v>77</v>
      </c>
      <c r="P1017" s="16">
        <v>3300000</v>
      </c>
      <c r="Q1017" t="str">
        <f>IF(Table6[[#This Row],[Value]]&gt;=20000000,"out of budget",IF(Table6[[#This Row],[Value]]&gt;10000000,"negotiable",IF(Table6[[#This Row],[Value]]&lt;=10000000,"on the radar")))</f>
        <v>on the radar</v>
      </c>
    </row>
    <row r="1018" spans="11:17" x14ac:dyDescent="0.25">
      <c r="K1018" t="s">
        <v>914</v>
      </c>
      <c r="L1018">
        <v>23</v>
      </c>
      <c r="M1018">
        <v>65</v>
      </c>
      <c r="N1018">
        <v>174</v>
      </c>
      <c r="O1018">
        <v>69</v>
      </c>
      <c r="P1018" s="16">
        <v>0</v>
      </c>
      <c r="Q1018" t="str">
        <f>IF(Table6[[#This Row],[Value]]&gt;=20000000,"out of budget",IF(Table6[[#This Row],[Value]]&gt;10000000,"negotiable",IF(Table6[[#This Row],[Value]]&lt;=10000000,"on the radar")))</f>
        <v>on the radar</v>
      </c>
    </row>
    <row r="1019" spans="11:17" x14ac:dyDescent="0.25">
      <c r="K1019" t="s">
        <v>915</v>
      </c>
      <c r="L1019">
        <v>21</v>
      </c>
      <c r="M1019">
        <v>71</v>
      </c>
      <c r="N1019">
        <v>185</v>
      </c>
      <c r="O1019">
        <v>82</v>
      </c>
      <c r="P1019" s="16">
        <v>4200000</v>
      </c>
      <c r="Q1019" t="str">
        <f>IF(Table6[[#This Row],[Value]]&gt;=20000000,"out of budget",IF(Table6[[#This Row],[Value]]&gt;10000000,"negotiable",IF(Table6[[#This Row],[Value]]&lt;=10000000,"on the radar")))</f>
        <v>on the radar</v>
      </c>
    </row>
    <row r="1020" spans="11:17" x14ac:dyDescent="0.25">
      <c r="K1020" t="s">
        <v>916</v>
      </c>
      <c r="L1020">
        <v>22</v>
      </c>
      <c r="M1020">
        <v>76</v>
      </c>
      <c r="N1020">
        <v>176</v>
      </c>
      <c r="O1020">
        <v>71</v>
      </c>
      <c r="P1020" s="16">
        <v>12500000</v>
      </c>
      <c r="Q1020" t="str">
        <f>IF(Table6[[#This Row],[Value]]&gt;=20000000,"out of budget",IF(Table6[[#This Row],[Value]]&gt;10000000,"negotiable",IF(Table6[[#This Row],[Value]]&lt;=10000000,"on the radar")))</f>
        <v>negotiable</v>
      </c>
    </row>
    <row r="1021" spans="11:17" x14ac:dyDescent="0.25">
      <c r="K1021" t="s">
        <v>917</v>
      </c>
      <c r="L1021">
        <v>22</v>
      </c>
      <c r="M1021">
        <v>75</v>
      </c>
      <c r="N1021">
        <v>194</v>
      </c>
      <c r="O1021">
        <v>86</v>
      </c>
      <c r="P1021" s="16">
        <v>12000000</v>
      </c>
      <c r="Q1021" t="str">
        <f>IF(Table6[[#This Row],[Value]]&gt;=20000000,"out of budget",IF(Table6[[#This Row],[Value]]&gt;10000000,"negotiable",IF(Table6[[#This Row],[Value]]&lt;=10000000,"on the radar")))</f>
        <v>negotiable</v>
      </c>
    </row>
    <row r="1022" spans="11:17" x14ac:dyDescent="0.25">
      <c r="K1022" t="s">
        <v>808</v>
      </c>
      <c r="L1022">
        <v>34</v>
      </c>
      <c r="M1022">
        <v>64</v>
      </c>
      <c r="N1022">
        <v>173</v>
      </c>
      <c r="O1022">
        <v>62</v>
      </c>
      <c r="P1022" s="16">
        <v>275000</v>
      </c>
      <c r="Q1022" t="str">
        <f>IF(Table6[[#This Row],[Value]]&gt;=20000000,"out of budget",IF(Table6[[#This Row],[Value]]&gt;10000000,"negotiable",IF(Table6[[#This Row],[Value]]&lt;=10000000,"on the radar")))</f>
        <v>on the radar</v>
      </c>
    </row>
    <row r="1023" spans="11:17" x14ac:dyDescent="0.25">
      <c r="K1023" t="s">
        <v>918</v>
      </c>
      <c r="L1023">
        <v>36</v>
      </c>
      <c r="M1023">
        <v>77</v>
      </c>
      <c r="N1023">
        <v>185</v>
      </c>
      <c r="O1023">
        <v>77</v>
      </c>
      <c r="P1023" s="16">
        <v>3600000</v>
      </c>
      <c r="Q1023" t="str">
        <f>IF(Table6[[#This Row],[Value]]&gt;=20000000,"out of budget",IF(Table6[[#This Row],[Value]]&gt;10000000,"negotiable",IF(Table6[[#This Row],[Value]]&lt;=10000000,"on the radar")))</f>
        <v>on the radar</v>
      </c>
    </row>
    <row r="1024" spans="11:17" x14ac:dyDescent="0.25">
      <c r="K1024" t="s">
        <v>919</v>
      </c>
      <c r="L1024">
        <v>37</v>
      </c>
      <c r="M1024">
        <v>83</v>
      </c>
      <c r="N1024">
        <v>193</v>
      </c>
      <c r="O1024">
        <v>80</v>
      </c>
      <c r="P1024" s="16">
        <v>12500000</v>
      </c>
      <c r="Q1024" t="str">
        <f>IF(Table6[[#This Row],[Value]]&gt;=20000000,"out of budget",IF(Table6[[#This Row],[Value]]&gt;10000000,"negotiable",IF(Table6[[#This Row],[Value]]&lt;=10000000,"on the radar")))</f>
        <v>negotiable</v>
      </c>
    </row>
    <row r="1025" spans="11:17" x14ac:dyDescent="0.25">
      <c r="K1025" t="s">
        <v>920</v>
      </c>
      <c r="L1025">
        <v>34</v>
      </c>
      <c r="M1025">
        <v>80</v>
      </c>
      <c r="N1025">
        <v>169</v>
      </c>
      <c r="O1025">
        <v>65</v>
      </c>
      <c r="P1025" s="16">
        <v>10500000</v>
      </c>
      <c r="Q1025" t="str">
        <f>IF(Table6[[#This Row],[Value]]&gt;=20000000,"out of budget",IF(Table6[[#This Row],[Value]]&gt;10000000,"negotiable",IF(Table6[[#This Row],[Value]]&lt;=10000000,"on the radar")))</f>
        <v>negotiable</v>
      </c>
    </row>
    <row r="1026" spans="11:17" x14ac:dyDescent="0.25">
      <c r="K1026" t="s">
        <v>921</v>
      </c>
      <c r="L1026">
        <v>31</v>
      </c>
      <c r="M1026">
        <v>78</v>
      </c>
      <c r="N1026">
        <v>172</v>
      </c>
      <c r="O1026">
        <v>68</v>
      </c>
      <c r="P1026" s="16">
        <v>14500000</v>
      </c>
      <c r="Q1026" t="str">
        <f>IF(Table6[[#This Row],[Value]]&gt;=20000000,"out of budget",IF(Table6[[#This Row],[Value]]&gt;10000000,"negotiable",IF(Table6[[#This Row],[Value]]&lt;=10000000,"on the radar")))</f>
        <v>negotiable</v>
      </c>
    </row>
    <row r="1027" spans="11:17" x14ac:dyDescent="0.25">
      <c r="K1027" t="s">
        <v>922</v>
      </c>
      <c r="L1027">
        <v>32</v>
      </c>
      <c r="M1027">
        <v>82</v>
      </c>
      <c r="N1027">
        <v>174</v>
      </c>
      <c r="O1027">
        <v>70</v>
      </c>
      <c r="P1027" s="16">
        <v>24000000</v>
      </c>
      <c r="Q1027" t="str">
        <f>IF(Table6[[#This Row],[Value]]&gt;=20000000,"out of budget",IF(Table6[[#This Row],[Value]]&gt;10000000,"negotiable",IF(Table6[[#This Row],[Value]]&lt;=10000000,"on the radar")))</f>
        <v>out of budget</v>
      </c>
    </row>
    <row r="1028" spans="11:17" x14ac:dyDescent="0.25">
      <c r="K1028" t="s">
        <v>810</v>
      </c>
      <c r="L1028">
        <v>31</v>
      </c>
      <c r="M1028">
        <v>80</v>
      </c>
      <c r="N1028">
        <v>182</v>
      </c>
      <c r="O1028">
        <v>76</v>
      </c>
      <c r="P1028" s="16">
        <v>17500000</v>
      </c>
      <c r="Q1028" t="str">
        <f>IF(Table6[[#This Row],[Value]]&gt;=20000000,"out of budget",IF(Table6[[#This Row],[Value]]&gt;10000000,"negotiable",IF(Table6[[#This Row],[Value]]&lt;=10000000,"on the radar")))</f>
        <v>negotiable</v>
      </c>
    </row>
    <row r="1029" spans="11:17" x14ac:dyDescent="0.25">
      <c r="K1029" t="s">
        <v>923</v>
      </c>
      <c r="L1029">
        <v>32</v>
      </c>
      <c r="M1029">
        <v>78</v>
      </c>
      <c r="N1029">
        <v>182</v>
      </c>
      <c r="O1029">
        <v>77</v>
      </c>
      <c r="P1029" s="16">
        <v>11000000</v>
      </c>
      <c r="Q1029" t="str">
        <f>IF(Table6[[#This Row],[Value]]&gt;=20000000,"out of budget",IF(Table6[[#This Row],[Value]]&gt;10000000,"negotiable",IF(Table6[[#This Row],[Value]]&lt;=10000000,"on the radar")))</f>
        <v>negotiable</v>
      </c>
    </row>
    <row r="1030" spans="11:17" x14ac:dyDescent="0.25">
      <c r="K1030" t="s">
        <v>924</v>
      </c>
      <c r="L1030">
        <v>30</v>
      </c>
      <c r="M1030">
        <v>80</v>
      </c>
      <c r="N1030">
        <v>191</v>
      </c>
      <c r="O1030">
        <v>84</v>
      </c>
      <c r="P1030" s="16">
        <v>29000000</v>
      </c>
      <c r="Q1030" t="str">
        <f>IF(Table6[[#This Row],[Value]]&gt;=20000000,"out of budget",IF(Table6[[#This Row],[Value]]&gt;10000000,"negotiable",IF(Table6[[#This Row],[Value]]&lt;=10000000,"on the radar")))</f>
        <v>out of budget</v>
      </c>
    </row>
    <row r="1031" spans="11:17" x14ac:dyDescent="0.25">
      <c r="K1031" t="s">
        <v>925</v>
      </c>
      <c r="L1031">
        <v>30</v>
      </c>
      <c r="M1031">
        <v>84</v>
      </c>
      <c r="N1031">
        <v>183</v>
      </c>
      <c r="O1031">
        <v>74</v>
      </c>
      <c r="P1031" s="16">
        <v>40500000</v>
      </c>
      <c r="Q1031" t="str">
        <f>IF(Table6[[#This Row],[Value]]&gt;=20000000,"out of budget",IF(Table6[[#This Row],[Value]]&gt;10000000,"negotiable",IF(Table6[[#This Row],[Value]]&lt;=10000000,"on the radar")))</f>
        <v>out of budget</v>
      </c>
    </row>
    <row r="1032" spans="11:17" x14ac:dyDescent="0.25">
      <c r="K1032" t="s">
        <v>926</v>
      </c>
      <c r="L1032">
        <v>31</v>
      </c>
      <c r="M1032">
        <v>80</v>
      </c>
      <c r="N1032">
        <v>183</v>
      </c>
      <c r="O1032">
        <v>83</v>
      </c>
      <c r="P1032" s="16">
        <v>15000000</v>
      </c>
      <c r="Q1032" t="str">
        <f>IF(Table6[[#This Row],[Value]]&gt;=20000000,"out of budget",IF(Table6[[#This Row],[Value]]&gt;10000000,"negotiable",IF(Table6[[#This Row],[Value]]&lt;=10000000,"on the radar")))</f>
        <v>negotiable</v>
      </c>
    </row>
    <row r="1033" spans="11:17" x14ac:dyDescent="0.25">
      <c r="K1033" t="s">
        <v>927</v>
      </c>
      <c r="L1033">
        <v>29</v>
      </c>
      <c r="M1033">
        <v>79</v>
      </c>
      <c r="N1033">
        <v>177</v>
      </c>
      <c r="O1033">
        <v>73</v>
      </c>
      <c r="P1033" s="16">
        <v>17500000</v>
      </c>
      <c r="Q1033" t="str">
        <f>IF(Table6[[#This Row],[Value]]&gt;=20000000,"out of budget",IF(Table6[[#This Row],[Value]]&gt;10000000,"negotiable",IF(Table6[[#This Row],[Value]]&lt;=10000000,"on the radar")))</f>
        <v>negotiable</v>
      </c>
    </row>
    <row r="1034" spans="11:17" x14ac:dyDescent="0.25">
      <c r="K1034" t="s">
        <v>928</v>
      </c>
      <c r="L1034">
        <v>30</v>
      </c>
      <c r="M1034">
        <v>80</v>
      </c>
      <c r="N1034">
        <v>186</v>
      </c>
      <c r="O1034">
        <v>75</v>
      </c>
      <c r="P1034" s="16">
        <v>18000000</v>
      </c>
      <c r="Q1034" t="str">
        <f>IF(Table6[[#This Row],[Value]]&gt;=20000000,"out of budget",IF(Table6[[#This Row],[Value]]&gt;10000000,"negotiable",IF(Table6[[#This Row],[Value]]&lt;=10000000,"on the radar")))</f>
        <v>negotiable</v>
      </c>
    </row>
    <row r="1035" spans="11:17" x14ac:dyDescent="0.25">
      <c r="K1035" t="s">
        <v>815</v>
      </c>
      <c r="L1035">
        <v>29</v>
      </c>
      <c r="M1035">
        <v>76</v>
      </c>
      <c r="N1035">
        <v>185</v>
      </c>
      <c r="O1035">
        <v>80</v>
      </c>
      <c r="P1035" s="16">
        <v>7500000</v>
      </c>
      <c r="Q1035" t="str">
        <f>IF(Table6[[#This Row],[Value]]&gt;=20000000,"out of budget",IF(Table6[[#This Row],[Value]]&gt;10000000,"negotiable",IF(Table6[[#This Row],[Value]]&lt;=10000000,"on the radar")))</f>
        <v>on the radar</v>
      </c>
    </row>
    <row r="1036" spans="11:17" x14ac:dyDescent="0.25">
      <c r="K1036" t="s">
        <v>929</v>
      </c>
      <c r="L1036">
        <v>27</v>
      </c>
      <c r="M1036">
        <v>77</v>
      </c>
      <c r="N1036">
        <v>177</v>
      </c>
      <c r="O1036">
        <v>70</v>
      </c>
      <c r="P1036" s="16">
        <v>11000000</v>
      </c>
      <c r="Q1036" t="str">
        <f>IF(Table6[[#This Row],[Value]]&gt;=20000000,"out of budget",IF(Table6[[#This Row],[Value]]&gt;10000000,"negotiable",IF(Table6[[#This Row],[Value]]&lt;=10000000,"on the radar")))</f>
        <v>negotiable</v>
      </c>
    </row>
    <row r="1037" spans="11:17" x14ac:dyDescent="0.25">
      <c r="K1037" t="s">
        <v>930</v>
      </c>
      <c r="L1037">
        <v>29</v>
      </c>
      <c r="M1037">
        <v>82</v>
      </c>
      <c r="N1037">
        <v>191</v>
      </c>
      <c r="O1037">
        <v>75</v>
      </c>
      <c r="P1037" s="16">
        <v>30000000</v>
      </c>
      <c r="Q1037" t="str">
        <f>IF(Table6[[#This Row],[Value]]&gt;=20000000,"out of budget",IF(Table6[[#This Row],[Value]]&gt;10000000,"negotiable",IF(Table6[[#This Row],[Value]]&lt;=10000000,"on the radar")))</f>
        <v>out of budget</v>
      </c>
    </row>
    <row r="1038" spans="11:17" x14ac:dyDescent="0.25">
      <c r="K1038" t="s">
        <v>931</v>
      </c>
      <c r="L1038">
        <v>27</v>
      </c>
      <c r="M1038">
        <v>76</v>
      </c>
      <c r="N1038">
        <v>183</v>
      </c>
      <c r="O1038">
        <v>81</v>
      </c>
      <c r="P1038" s="16">
        <v>8000000</v>
      </c>
      <c r="Q1038" t="str">
        <f>IF(Table6[[#This Row],[Value]]&gt;=20000000,"out of budget",IF(Table6[[#This Row],[Value]]&gt;10000000,"negotiable",IF(Table6[[#This Row],[Value]]&lt;=10000000,"on the radar")))</f>
        <v>on the radar</v>
      </c>
    </row>
    <row r="1039" spans="11:17" x14ac:dyDescent="0.25">
      <c r="K1039" t="s">
        <v>932</v>
      </c>
      <c r="L1039">
        <v>28</v>
      </c>
      <c r="M1039">
        <v>82</v>
      </c>
      <c r="N1039">
        <v>173</v>
      </c>
      <c r="O1039">
        <v>63</v>
      </c>
      <c r="P1039" s="16">
        <v>30500000</v>
      </c>
      <c r="Q1039" t="str">
        <f>IF(Table6[[#This Row],[Value]]&gt;=20000000,"out of budget",IF(Table6[[#This Row],[Value]]&gt;10000000,"negotiable",IF(Table6[[#This Row],[Value]]&lt;=10000000,"on the radar")))</f>
        <v>out of budget</v>
      </c>
    </row>
    <row r="1040" spans="11:17" x14ac:dyDescent="0.25">
      <c r="K1040" t="s">
        <v>933</v>
      </c>
      <c r="L1040">
        <v>27</v>
      </c>
      <c r="M1040">
        <v>77</v>
      </c>
      <c r="N1040">
        <v>185</v>
      </c>
      <c r="O1040">
        <v>75</v>
      </c>
      <c r="P1040" s="16">
        <v>11000000</v>
      </c>
      <c r="Q1040" t="str">
        <f>IF(Table6[[#This Row],[Value]]&gt;=20000000,"out of budget",IF(Table6[[#This Row],[Value]]&gt;10000000,"negotiable",IF(Table6[[#This Row],[Value]]&lt;=10000000,"on the radar")))</f>
        <v>negotiable</v>
      </c>
    </row>
    <row r="1041" spans="11:17" x14ac:dyDescent="0.25">
      <c r="K1041" t="s">
        <v>934</v>
      </c>
      <c r="L1041">
        <v>27</v>
      </c>
      <c r="M1041">
        <v>81</v>
      </c>
      <c r="N1041">
        <v>191</v>
      </c>
      <c r="O1041">
        <v>88</v>
      </c>
      <c r="P1041" s="16">
        <v>27500000</v>
      </c>
      <c r="Q1041" t="str">
        <f>IF(Table6[[#This Row],[Value]]&gt;=20000000,"out of budget",IF(Table6[[#This Row],[Value]]&gt;10000000,"negotiable",IF(Table6[[#This Row],[Value]]&lt;=10000000,"on the radar")))</f>
        <v>out of budget</v>
      </c>
    </row>
    <row r="1042" spans="11:17" x14ac:dyDescent="0.25">
      <c r="K1042" t="s">
        <v>935</v>
      </c>
      <c r="L1042">
        <v>27</v>
      </c>
      <c r="M1042">
        <v>87</v>
      </c>
      <c r="N1042">
        <v>191</v>
      </c>
      <c r="O1042">
        <v>89</v>
      </c>
      <c r="P1042" s="16">
        <v>78000000</v>
      </c>
      <c r="Q1042" t="str">
        <f>IF(Table6[[#This Row],[Value]]&gt;=20000000,"out of budget",IF(Table6[[#This Row],[Value]]&gt;10000000,"negotiable",IF(Table6[[#This Row],[Value]]&lt;=10000000,"on the radar")))</f>
        <v>out of budget</v>
      </c>
    </row>
    <row r="1043" spans="11:17" x14ac:dyDescent="0.25">
      <c r="K1043" t="s">
        <v>824</v>
      </c>
      <c r="L1043">
        <v>27</v>
      </c>
      <c r="M1043">
        <v>76</v>
      </c>
      <c r="N1043">
        <v>178</v>
      </c>
      <c r="O1043">
        <v>68</v>
      </c>
      <c r="P1043" s="16">
        <v>11000000</v>
      </c>
      <c r="Q1043" t="str">
        <f>IF(Table6[[#This Row],[Value]]&gt;=20000000,"out of budget",IF(Table6[[#This Row],[Value]]&gt;10000000,"negotiable",IF(Table6[[#This Row],[Value]]&lt;=10000000,"on the radar")))</f>
        <v>negotiable</v>
      </c>
    </row>
    <row r="1044" spans="11:17" x14ac:dyDescent="0.25">
      <c r="K1044" t="s">
        <v>936</v>
      </c>
      <c r="L1044">
        <v>27</v>
      </c>
      <c r="M1044">
        <v>75</v>
      </c>
      <c r="N1044">
        <v>180</v>
      </c>
      <c r="O1044">
        <v>69</v>
      </c>
      <c r="P1044" s="16">
        <v>6000000</v>
      </c>
      <c r="Q1044" t="str">
        <f>IF(Table6[[#This Row],[Value]]&gt;=20000000,"out of budget",IF(Table6[[#This Row],[Value]]&gt;10000000,"negotiable",IF(Table6[[#This Row],[Value]]&lt;=10000000,"on the radar")))</f>
        <v>on the radar</v>
      </c>
    </row>
    <row r="1045" spans="11:17" x14ac:dyDescent="0.25">
      <c r="K1045" t="s">
        <v>937</v>
      </c>
      <c r="L1045">
        <v>26</v>
      </c>
      <c r="M1045">
        <v>74</v>
      </c>
      <c r="N1045">
        <v>172</v>
      </c>
      <c r="O1045">
        <v>69</v>
      </c>
      <c r="P1045" s="16">
        <v>5000000</v>
      </c>
      <c r="Q1045" t="str">
        <f>IF(Table6[[#This Row],[Value]]&gt;=20000000,"out of budget",IF(Table6[[#This Row],[Value]]&gt;10000000,"negotiable",IF(Table6[[#This Row],[Value]]&lt;=10000000,"on the radar")))</f>
        <v>on the radar</v>
      </c>
    </row>
    <row r="1046" spans="11:17" x14ac:dyDescent="0.25">
      <c r="K1046" t="s">
        <v>938</v>
      </c>
      <c r="L1046">
        <v>26</v>
      </c>
      <c r="M1046">
        <v>82</v>
      </c>
      <c r="N1046">
        <v>172</v>
      </c>
      <c r="O1046">
        <v>74</v>
      </c>
      <c r="P1046" s="16">
        <v>33500000</v>
      </c>
      <c r="Q1046" t="str">
        <f>IF(Table6[[#This Row],[Value]]&gt;=20000000,"out of budget",IF(Table6[[#This Row],[Value]]&gt;10000000,"negotiable",IF(Table6[[#This Row],[Value]]&lt;=10000000,"on the radar")))</f>
        <v>out of budget</v>
      </c>
    </row>
    <row r="1047" spans="11:17" x14ac:dyDescent="0.25">
      <c r="K1047" t="s">
        <v>939</v>
      </c>
      <c r="L1047">
        <v>26</v>
      </c>
      <c r="M1047">
        <v>79</v>
      </c>
      <c r="N1047">
        <v>183</v>
      </c>
      <c r="O1047">
        <v>77</v>
      </c>
      <c r="P1047" s="16">
        <v>20500000</v>
      </c>
      <c r="Q1047" t="str">
        <f>IF(Table6[[#This Row],[Value]]&gt;=20000000,"out of budget",IF(Table6[[#This Row],[Value]]&gt;10000000,"negotiable",IF(Table6[[#This Row],[Value]]&lt;=10000000,"on the radar")))</f>
        <v>out of budget</v>
      </c>
    </row>
    <row r="1048" spans="11:17" x14ac:dyDescent="0.25">
      <c r="K1048" t="s">
        <v>940</v>
      </c>
      <c r="L1048">
        <v>31</v>
      </c>
      <c r="M1048">
        <v>83</v>
      </c>
      <c r="N1048">
        <v>172</v>
      </c>
      <c r="O1048">
        <v>69</v>
      </c>
      <c r="P1048" s="16">
        <v>26500000</v>
      </c>
      <c r="Q1048" t="str">
        <f>IF(Table6[[#This Row],[Value]]&gt;=20000000,"out of budget",IF(Table6[[#This Row],[Value]]&gt;10000000,"negotiable",IF(Table6[[#This Row],[Value]]&lt;=10000000,"on the radar")))</f>
        <v>out of budget</v>
      </c>
    </row>
    <row r="1049" spans="11:17" x14ac:dyDescent="0.25">
      <c r="K1049" t="s">
        <v>941</v>
      </c>
      <c r="L1049">
        <v>26</v>
      </c>
      <c r="M1049">
        <v>81</v>
      </c>
      <c r="N1049">
        <v>175</v>
      </c>
      <c r="O1049">
        <v>70</v>
      </c>
      <c r="P1049" s="16">
        <v>28000000</v>
      </c>
      <c r="Q1049" t="str">
        <f>IF(Table6[[#This Row],[Value]]&gt;=20000000,"out of budget",IF(Table6[[#This Row],[Value]]&gt;10000000,"negotiable",IF(Table6[[#This Row],[Value]]&lt;=10000000,"on the radar")))</f>
        <v>out of budget</v>
      </c>
    </row>
    <row r="1050" spans="11:17" x14ac:dyDescent="0.25">
      <c r="K1050" t="s">
        <v>942</v>
      </c>
      <c r="L1050">
        <v>28</v>
      </c>
      <c r="M1050">
        <v>75</v>
      </c>
      <c r="N1050">
        <v>188</v>
      </c>
      <c r="O1050">
        <v>81</v>
      </c>
      <c r="P1050" s="16">
        <v>5000000</v>
      </c>
      <c r="Q1050" t="str">
        <f>IF(Table6[[#This Row],[Value]]&gt;=20000000,"out of budget",IF(Table6[[#This Row],[Value]]&gt;10000000,"negotiable",IF(Table6[[#This Row],[Value]]&lt;=10000000,"on the radar")))</f>
        <v>on the radar</v>
      </c>
    </row>
    <row r="1051" spans="11:17" x14ac:dyDescent="0.25">
      <c r="K1051" t="s">
        <v>751</v>
      </c>
      <c r="L1051">
        <v>26</v>
      </c>
      <c r="M1051">
        <v>80</v>
      </c>
      <c r="N1051">
        <v>188</v>
      </c>
      <c r="O1051">
        <v>77</v>
      </c>
      <c r="P1051" s="16">
        <v>24500000</v>
      </c>
      <c r="Q1051" t="str">
        <f>IF(Table6[[#This Row],[Value]]&gt;=20000000,"out of budget",IF(Table6[[#This Row],[Value]]&gt;10000000,"negotiable",IF(Table6[[#This Row],[Value]]&lt;=10000000,"on the radar")))</f>
        <v>out of budget</v>
      </c>
    </row>
    <row r="1052" spans="11:17" x14ac:dyDescent="0.25">
      <c r="K1052" t="s">
        <v>943</v>
      </c>
      <c r="L1052">
        <v>26</v>
      </c>
      <c r="M1052">
        <v>80</v>
      </c>
      <c r="N1052">
        <v>180</v>
      </c>
      <c r="O1052">
        <v>73</v>
      </c>
      <c r="P1052" s="16">
        <v>24000000</v>
      </c>
      <c r="Q1052" t="str">
        <f>IF(Table6[[#This Row],[Value]]&gt;=20000000,"out of budget",IF(Table6[[#This Row],[Value]]&gt;10000000,"negotiable",IF(Table6[[#This Row],[Value]]&lt;=10000000,"on the radar")))</f>
        <v>out of budget</v>
      </c>
    </row>
    <row r="1053" spans="11:17" x14ac:dyDescent="0.25">
      <c r="K1053" t="s">
        <v>944</v>
      </c>
      <c r="L1053">
        <v>27</v>
      </c>
      <c r="M1053">
        <v>83</v>
      </c>
      <c r="N1053">
        <v>190</v>
      </c>
      <c r="O1053">
        <v>93</v>
      </c>
      <c r="P1053" s="16">
        <v>31000000</v>
      </c>
      <c r="Q1053" t="str">
        <f>IF(Table6[[#This Row],[Value]]&gt;=20000000,"out of budget",IF(Table6[[#This Row],[Value]]&gt;10000000,"negotiable",IF(Table6[[#This Row],[Value]]&lt;=10000000,"on the radar")))</f>
        <v>out of budget</v>
      </c>
    </row>
    <row r="1054" spans="11:17" x14ac:dyDescent="0.25">
      <c r="K1054" t="s">
        <v>862</v>
      </c>
      <c r="L1054">
        <v>27</v>
      </c>
      <c r="M1054">
        <v>81</v>
      </c>
      <c r="N1054">
        <v>184</v>
      </c>
      <c r="O1054">
        <v>83</v>
      </c>
      <c r="P1054" s="16">
        <v>26500000</v>
      </c>
      <c r="Q1054" t="str">
        <f>IF(Table6[[#This Row],[Value]]&gt;=20000000,"out of budget",IF(Table6[[#This Row],[Value]]&gt;10000000,"negotiable",IF(Table6[[#This Row],[Value]]&lt;=10000000,"on the radar")))</f>
        <v>out of budget</v>
      </c>
    </row>
    <row r="1055" spans="11:17" x14ac:dyDescent="0.25">
      <c r="K1055" t="s">
        <v>863</v>
      </c>
      <c r="L1055">
        <v>26</v>
      </c>
      <c r="M1055">
        <v>78</v>
      </c>
      <c r="N1055">
        <v>182</v>
      </c>
      <c r="O1055">
        <v>74</v>
      </c>
      <c r="P1055" s="16">
        <v>17000000</v>
      </c>
      <c r="Q1055" t="str">
        <f>IF(Table6[[#This Row],[Value]]&gt;=20000000,"out of budget",IF(Table6[[#This Row],[Value]]&gt;10000000,"negotiable",IF(Table6[[#This Row],[Value]]&lt;=10000000,"on the radar")))</f>
        <v>negotiable</v>
      </c>
    </row>
    <row r="1056" spans="11:17" x14ac:dyDescent="0.25">
      <c r="K1056" t="s">
        <v>864</v>
      </c>
      <c r="L1056">
        <v>25</v>
      </c>
      <c r="M1056">
        <v>79</v>
      </c>
      <c r="N1056">
        <v>197</v>
      </c>
      <c r="O1056">
        <v>90</v>
      </c>
      <c r="P1056" s="16">
        <v>18000000</v>
      </c>
      <c r="Q1056" t="str">
        <f>IF(Table6[[#This Row],[Value]]&gt;=20000000,"out of budget",IF(Table6[[#This Row],[Value]]&gt;10000000,"negotiable",IF(Table6[[#This Row],[Value]]&lt;=10000000,"on the radar")))</f>
        <v>negotiable</v>
      </c>
    </row>
    <row r="1057" spans="11:17" x14ac:dyDescent="0.25">
      <c r="K1057" t="s">
        <v>758</v>
      </c>
      <c r="L1057">
        <v>26</v>
      </c>
      <c r="M1057">
        <v>79</v>
      </c>
      <c r="N1057">
        <v>190</v>
      </c>
      <c r="O1057">
        <v>81</v>
      </c>
      <c r="P1057" s="16">
        <v>20500000</v>
      </c>
      <c r="Q1057" t="str">
        <f>IF(Table6[[#This Row],[Value]]&gt;=20000000,"out of budget",IF(Table6[[#This Row],[Value]]&gt;10000000,"negotiable",IF(Table6[[#This Row],[Value]]&lt;=10000000,"on the radar")))</f>
        <v>out of budget</v>
      </c>
    </row>
    <row r="1058" spans="11:17" x14ac:dyDescent="0.25">
      <c r="K1058" t="s">
        <v>840</v>
      </c>
      <c r="L1058">
        <v>21</v>
      </c>
      <c r="M1058">
        <v>71</v>
      </c>
      <c r="N1058">
        <v>188</v>
      </c>
      <c r="O1058">
        <v>76</v>
      </c>
      <c r="P1058" s="16">
        <v>4200000</v>
      </c>
      <c r="Q1058" t="str">
        <f>IF(Table6[[#This Row],[Value]]&gt;=20000000,"out of budget",IF(Table6[[#This Row],[Value]]&gt;10000000,"negotiable",IF(Table6[[#This Row],[Value]]&lt;=10000000,"on the radar")))</f>
        <v>on the radar</v>
      </c>
    </row>
    <row r="1059" spans="11:17" x14ac:dyDescent="0.25">
      <c r="K1059" t="s">
        <v>945</v>
      </c>
      <c r="L1059">
        <v>20</v>
      </c>
      <c r="M1059">
        <v>70</v>
      </c>
      <c r="N1059">
        <v>180</v>
      </c>
      <c r="O1059">
        <v>72</v>
      </c>
      <c r="P1059" s="16">
        <v>3500000</v>
      </c>
      <c r="Q1059" t="str">
        <f>IF(Table6[[#This Row],[Value]]&gt;=20000000,"out of budget",IF(Table6[[#This Row],[Value]]&gt;10000000,"negotiable",IF(Table6[[#This Row],[Value]]&lt;=10000000,"on the radar")))</f>
        <v>on the radar</v>
      </c>
    </row>
    <row r="1060" spans="11:17" x14ac:dyDescent="0.25">
      <c r="K1060" t="s">
        <v>946</v>
      </c>
      <c r="L1060">
        <v>18</v>
      </c>
      <c r="M1060">
        <v>66</v>
      </c>
      <c r="N1060">
        <v>186</v>
      </c>
      <c r="O1060">
        <v>74</v>
      </c>
      <c r="P1060" s="16">
        <v>1900000</v>
      </c>
      <c r="Q1060" t="str">
        <f>IF(Table6[[#This Row],[Value]]&gt;=20000000,"out of budget",IF(Table6[[#This Row],[Value]]&gt;10000000,"negotiable",IF(Table6[[#This Row],[Value]]&lt;=10000000,"on the radar")))</f>
        <v>on the radar</v>
      </c>
    </row>
    <row r="1061" spans="11:17" x14ac:dyDescent="0.25">
      <c r="K1061" t="s">
        <v>947</v>
      </c>
      <c r="L1061">
        <v>22</v>
      </c>
      <c r="M1061">
        <v>77</v>
      </c>
      <c r="N1061">
        <v>182</v>
      </c>
      <c r="O1061">
        <v>77</v>
      </c>
      <c r="P1061" s="16">
        <v>23500000</v>
      </c>
      <c r="Q1061" t="str">
        <f>IF(Table6[[#This Row],[Value]]&gt;=20000000,"out of budget",IF(Table6[[#This Row],[Value]]&gt;10000000,"negotiable",IF(Table6[[#This Row],[Value]]&lt;=10000000,"on the radar")))</f>
        <v>out of budget</v>
      </c>
    </row>
    <row r="1062" spans="11:17" x14ac:dyDescent="0.25">
      <c r="K1062" t="s">
        <v>948</v>
      </c>
      <c r="L1062">
        <v>19</v>
      </c>
      <c r="M1062">
        <v>64</v>
      </c>
      <c r="N1062">
        <v>192</v>
      </c>
      <c r="O1062">
        <v>94</v>
      </c>
      <c r="P1062" s="16">
        <v>1500000</v>
      </c>
      <c r="Q1062" t="str">
        <f>IF(Table6[[#This Row],[Value]]&gt;=20000000,"out of budget",IF(Table6[[#This Row],[Value]]&gt;10000000,"negotiable",IF(Table6[[#This Row],[Value]]&lt;=10000000,"on the radar")))</f>
        <v>on the radar</v>
      </c>
    </row>
    <row r="1063" spans="11:17" x14ac:dyDescent="0.25">
      <c r="K1063" t="s">
        <v>949</v>
      </c>
      <c r="L1063">
        <v>20</v>
      </c>
      <c r="M1063">
        <v>69</v>
      </c>
      <c r="N1063">
        <v>183</v>
      </c>
      <c r="O1063">
        <v>70</v>
      </c>
      <c r="P1063" s="16">
        <v>2900000</v>
      </c>
      <c r="Q1063" t="str">
        <f>IF(Table6[[#This Row],[Value]]&gt;=20000000,"out of budget",IF(Table6[[#This Row],[Value]]&gt;10000000,"negotiable",IF(Table6[[#This Row],[Value]]&lt;=10000000,"on the radar")))</f>
        <v>on the radar</v>
      </c>
    </row>
    <row r="1064" spans="11:17" x14ac:dyDescent="0.25">
      <c r="K1064" t="s">
        <v>950</v>
      </c>
      <c r="L1064">
        <v>18</v>
      </c>
      <c r="M1064">
        <v>70</v>
      </c>
      <c r="N1064">
        <v>189</v>
      </c>
      <c r="O1064">
        <v>70</v>
      </c>
      <c r="P1064" s="16">
        <v>3700000</v>
      </c>
      <c r="Q1064" t="str">
        <f>IF(Table6[[#This Row],[Value]]&gt;=20000000,"out of budget",IF(Table6[[#This Row],[Value]]&gt;10000000,"negotiable",IF(Table6[[#This Row],[Value]]&lt;=10000000,"on the radar")))</f>
        <v>on the radar</v>
      </c>
    </row>
    <row r="1065" spans="11:17" x14ac:dyDescent="0.25">
      <c r="K1065" t="s">
        <v>951</v>
      </c>
      <c r="L1065">
        <v>17</v>
      </c>
      <c r="M1065">
        <v>64</v>
      </c>
      <c r="N1065">
        <v>176</v>
      </c>
      <c r="O1065">
        <v>64</v>
      </c>
      <c r="P1065" s="16">
        <v>1800000</v>
      </c>
      <c r="Q1065" t="str">
        <f>IF(Table6[[#This Row],[Value]]&gt;=20000000,"out of budget",IF(Table6[[#This Row],[Value]]&gt;10000000,"negotiable",IF(Table6[[#This Row],[Value]]&lt;=10000000,"on the radar")))</f>
        <v>on the radar</v>
      </c>
    </row>
    <row r="1066" spans="11:17" x14ac:dyDescent="0.25">
      <c r="K1066" t="s">
        <v>952</v>
      </c>
      <c r="L1066">
        <v>20</v>
      </c>
      <c r="M1066">
        <v>74</v>
      </c>
      <c r="N1066">
        <v>187</v>
      </c>
      <c r="O1066">
        <v>81</v>
      </c>
      <c r="P1066" s="16">
        <v>9000000</v>
      </c>
      <c r="Q1066" t="str">
        <f>IF(Table6[[#This Row],[Value]]&gt;=20000000,"out of budget",IF(Table6[[#This Row],[Value]]&gt;10000000,"negotiable",IF(Table6[[#This Row],[Value]]&lt;=10000000,"on the radar")))</f>
        <v>on the radar</v>
      </c>
    </row>
    <row r="1067" spans="11:17" x14ac:dyDescent="0.25">
      <c r="K1067" t="s">
        <v>953</v>
      </c>
      <c r="L1067">
        <v>28</v>
      </c>
      <c r="M1067">
        <v>73</v>
      </c>
      <c r="N1067">
        <v>176</v>
      </c>
      <c r="O1067">
        <v>70</v>
      </c>
      <c r="P1067" s="16">
        <v>0</v>
      </c>
      <c r="Q1067" t="str">
        <f>IF(Table6[[#This Row],[Value]]&gt;=20000000,"out of budget",IF(Table6[[#This Row],[Value]]&gt;10000000,"negotiable",IF(Table6[[#This Row],[Value]]&lt;=10000000,"on the radar")))</f>
        <v>on the radar</v>
      </c>
    </row>
    <row r="1068" spans="11:17" x14ac:dyDescent="0.25">
      <c r="K1068" t="s">
        <v>954</v>
      </c>
      <c r="L1068">
        <v>20</v>
      </c>
      <c r="M1068">
        <v>72</v>
      </c>
      <c r="N1068">
        <v>188</v>
      </c>
      <c r="O1068">
        <v>80</v>
      </c>
      <c r="P1068" s="16">
        <v>4800000</v>
      </c>
      <c r="Q1068" t="str">
        <f>IF(Table6[[#This Row],[Value]]&gt;=20000000,"out of budget",IF(Table6[[#This Row],[Value]]&gt;10000000,"negotiable",IF(Table6[[#This Row],[Value]]&lt;=10000000,"on the radar")))</f>
        <v>on the radar</v>
      </c>
    </row>
    <row r="1069" spans="11:17" x14ac:dyDescent="0.25">
      <c r="K1069" t="s">
        <v>955</v>
      </c>
      <c r="L1069">
        <v>19</v>
      </c>
      <c r="M1069">
        <v>75</v>
      </c>
      <c r="N1069">
        <v>186</v>
      </c>
      <c r="O1069">
        <v>77</v>
      </c>
      <c r="P1069" s="16">
        <v>12000000</v>
      </c>
      <c r="Q1069" t="str">
        <f>IF(Table6[[#This Row],[Value]]&gt;=20000000,"out of budget",IF(Table6[[#This Row],[Value]]&gt;10000000,"negotiable",IF(Table6[[#This Row],[Value]]&lt;=10000000,"on the radar")))</f>
        <v>negotiable</v>
      </c>
    </row>
    <row r="1070" spans="11:17" x14ac:dyDescent="0.25">
      <c r="K1070" t="s">
        <v>956</v>
      </c>
      <c r="L1070">
        <v>20</v>
      </c>
      <c r="M1070">
        <v>74</v>
      </c>
      <c r="N1070">
        <v>175</v>
      </c>
      <c r="O1070">
        <v>67</v>
      </c>
      <c r="P1070" s="16">
        <v>9000000</v>
      </c>
      <c r="Q1070" t="str">
        <f>IF(Table6[[#This Row],[Value]]&gt;=20000000,"out of budget",IF(Table6[[#This Row],[Value]]&gt;10000000,"negotiable",IF(Table6[[#This Row],[Value]]&lt;=10000000,"on the radar")))</f>
        <v>on the radar</v>
      </c>
    </row>
    <row r="1071" spans="11:17" x14ac:dyDescent="0.25">
      <c r="K1071" t="s">
        <v>957</v>
      </c>
      <c r="L1071">
        <v>17</v>
      </c>
      <c r="M1071">
        <v>60</v>
      </c>
      <c r="N1071">
        <v>179</v>
      </c>
      <c r="O1071">
        <v>72</v>
      </c>
      <c r="P1071" s="16">
        <v>775000</v>
      </c>
      <c r="Q1071" t="str">
        <f>IF(Table6[[#This Row],[Value]]&gt;=20000000,"out of budget",IF(Table6[[#This Row],[Value]]&gt;10000000,"negotiable",IF(Table6[[#This Row],[Value]]&lt;=10000000,"on the radar")))</f>
        <v>on the radar</v>
      </c>
    </row>
    <row r="1072" spans="11:17" x14ac:dyDescent="0.25">
      <c r="K1072" t="s">
        <v>958</v>
      </c>
      <c r="L1072">
        <v>18</v>
      </c>
      <c r="M1072">
        <v>71</v>
      </c>
      <c r="N1072">
        <v>186</v>
      </c>
      <c r="O1072">
        <v>80</v>
      </c>
      <c r="P1072" s="16">
        <v>3700000</v>
      </c>
      <c r="Q1072" t="str">
        <f>IF(Table6[[#This Row],[Value]]&gt;=20000000,"out of budget",IF(Table6[[#This Row],[Value]]&gt;10000000,"negotiable",IF(Table6[[#This Row],[Value]]&lt;=10000000,"on the radar")))</f>
        <v>on the radar</v>
      </c>
    </row>
    <row r="1073" spans="11:17" x14ac:dyDescent="0.25">
      <c r="K1073" t="s">
        <v>959</v>
      </c>
      <c r="L1073">
        <v>19</v>
      </c>
      <c r="M1073">
        <v>65</v>
      </c>
      <c r="N1073">
        <v>172</v>
      </c>
      <c r="O1073">
        <v>66</v>
      </c>
      <c r="P1073" s="16">
        <v>1600000</v>
      </c>
      <c r="Q1073" t="str">
        <f>IF(Table6[[#This Row],[Value]]&gt;=20000000,"out of budget",IF(Table6[[#This Row],[Value]]&gt;10000000,"negotiable",IF(Table6[[#This Row],[Value]]&lt;=10000000,"on the radar")))</f>
        <v>on the radar</v>
      </c>
    </row>
    <row r="1074" spans="11:17" x14ac:dyDescent="0.25">
      <c r="K1074" t="s">
        <v>960</v>
      </c>
      <c r="L1074">
        <v>20</v>
      </c>
      <c r="M1074">
        <v>74</v>
      </c>
      <c r="N1074">
        <v>192</v>
      </c>
      <c r="O1074">
        <v>85</v>
      </c>
      <c r="P1074" s="16">
        <v>8500000</v>
      </c>
      <c r="Q1074" t="str">
        <f>IF(Table6[[#This Row],[Value]]&gt;=20000000,"out of budget",IF(Table6[[#This Row],[Value]]&gt;10000000,"negotiable",IF(Table6[[#This Row],[Value]]&lt;=10000000,"on the radar")))</f>
        <v>on the radar</v>
      </c>
    </row>
    <row r="1075" spans="11:17" x14ac:dyDescent="0.25">
      <c r="K1075" t="s">
        <v>961</v>
      </c>
      <c r="L1075">
        <v>18</v>
      </c>
      <c r="M1075">
        <v>65</v>
      </c>
      <c r="N1075">
        <v>189</v>
      </c>
      <c r="O1075">
        <v>77</v>
      </c>
      <c r="P1075" s="16">
        <v>1700000</v>
      </c>
      <c r="Q1075" t="str">
        <f>IF(Table6[[#This Row],[Value]]&gt;=20000000,"out of budget",IF(Table6[[#This Row],[Value]]&gt;10000000,"negotiable",IF(Table6[[#This Row],[Value]]&lt;=10000000,"on the radar")))</f>
        <v>on the radar</v>
      </c>
    </row>
    <row r="1076" spans="11:17" x14ac:dyDescent="0.25">
      <c r="K1076" t="s">
        <v>962</v>
      </c>
      <c r="L1076">
        <v>18</v>
      </c>
      <c r="M1076">
        <v>66</v>
      </c>
      <c r="N1076">
        <v>177</v>
      </c>
      <c r="O1076">
        <v>68</v>
      </c>
      <c r="P1076" s="16">
        <v>2200000</v>
      </c>
      <c r="Q1076" t="str">
        <f>IF(Table6[[#This Row],[Value]]&gt;=20000000,"out of budget",IF(Table6[[#This Row],[Value]]&gt;10000000,"negotiable",IF(Table6[[#This Row],[Value]]&lt;=10000000,"on the radar")))</f>
        <v>on the radar</v>
      </c>
    </row>
    <row r="1077" spans="11:17" x14ac:dyDescent="0.25">
      <c r="K1077" t="s">
        <v>963</v>
      </c>
      <c r="L1077">
        <v>17</v>
      </c>
      <c r="M1077">
        <v>66</v>
      </c>
      <c r="N1077">
        <v>173</v>
      </c>
      <c r="O1077">
        <v>68</v>
      </c>
      <c r="P1077" s="16">
        <v>2000000</v>
      </c>
      <c r="Q1077" t="str">
        <f>IF(Table6[[#This Row],[Value]]&gt;=20000000,"out of budget",IF(Table6[[#This Row],[Value]]&gt;10000000,"negotiable",IF(Table6[[#This Row],[Value]]&lt;=10000000,"on the radar")))</f>
        <v>on the radar</v>
      </c>
    </row>
    <row r="1078" spans="11:17" x14ac:dyDescent="0.25">
      <c r="K1078" t="s">
        <v>964</v>
      </c>
      <c r="L1078">
        <v>16</v>
      </c>
      <c r="M1078">
        <v>61</v>
      </c>
      <c r="N1078">
        <v>184</v>
      </c>
      <c r="O1078">
        <v>74</v>
      </c>
      <c r="P1078" s="16">
        <v>700000</v>
      </c>
      <c r="Q1078" t="str">
        <f>IF(Table6[[#This Row],[Value]]&gt;=20000000,"out of budget",IF(Table6[[#This Row],[Value]]&gt;10000000,"negotiable",IF(Table6[[#This Row],[Value]]&lt;=10000000,"on the radar")))</f>
        <v>on the radar</v>
      </c>
    </row>
    <row r="1079" spans="11:17" x14ac:dyDescent="0.25">
      <c r="K1079" t="s">
        <v>859</v>
      </c>
      <c r="L1079">
        <v>19</v>
      </c>
      <c r="M1079">
        <v>72</v>
      </c>
      <c r="N1079">
        <v>193</v>
      </c>
      <c r="O1079">
        <v>82</v>
      </c>
      <c r="P1079" s="16">
        <v>5000000</v>
      </c>
      <c r="Q1079" t="str">
        <f>IF(Table6[[#This Row],[Value]]&gt;=20000000,"out of budget",IF(Table6[[#This Row],[Value]]&gt;10000000,"negotiable",IF(Table6[[#This Row],[Value]]&lt;=10000000,"on the radar")))</f>
        <v>on the radar</v>
      </c>
    </row>
    <row r="1080" spans="11:17" x14ac:dyDescent="0.25">
      <c r="K1080" t="s">
        <v>965</v>
      </c>
      <c r="L1080">
        <v>21</v>
      </c>
      <c r="M1080">
        <v>62</v>
      </c>
      <c r="N1080">
        <v>189</v>
      </c>
      <c r="O1080">
        <v>73</v>
      </c>
      <c r="P1080" s="16">
        <v>700000</v>
      </c>
      <c r="Q1080" t="str">
        <f>IF(Table6[[#This Row],[Value]]&gt;=20000000,"out of budget",IF(Table6[[#This Row],[Value]]&gt;10000000,"negotiable",IF(Table6[[#This Row],[Value]]&lt;=10000000,"on the radar")))</f>
        <v>on the radar</v>
      </c>
    </row>
    <row r="1081" spans="11:17" x14ac:dyDescent="0.25">
      <c r="K1081" t="s">
        <v>966</v>
      </c>
      <c r="L1081">
        <v>18</v>
      </c>
      <c r="M1081">
        <v>66</v>
      </c>
      <c r="N1081">
        <v>176</v>
      </c>
      <c r="O1081">
        <v>71</v>
      </c>
      <c r="P1081" s="16">
        <v>1400000</v>
      </c>
      <c r="Q1081" t="str">
        <f>IF(Table6[[#This Row],[Value]]&gt;=20000000,"out of budget",IF(Table6[[#This Row],[Value]]&gt;10000000,"negotiable",IF(Table6[[#This Row],[Value]]&lt;=10000000,"on the radar")))</f>
        <v>on the radar</v>
      </c>
    </row>
    <row r="1082" spans="11:17" x14ac:dyDescent="0.25">
      <c r="K1082" t="s">
        <v>967</v>
      </c>
      <c r="L1082">
        <v>22</v>
      </c>
      <c r="M1082">
        <v>73</v>
      </c>
      <c r="N1082">
        <v>181</v>
      </c>
      <c r="O1082">
        <v>67</v>
      </c>
      <c r="P1082" s="16">
        <v>4900000</v>
      </c>
      <c r="Q1082" t="str">
        <f>IF(Table6[[#This Row],[Value]]&gt;=20000000,"out of budget",IF(Table6[[#This Row],[Value]]&gt;10000000,"negotiable",IF(Table6[[#This Row],[Value]]&lt;=10000000,"on the radar")))</f>
        <v>on the radar</v>
      </c>
    </row>
    <row r="1083" spans="11:17" x14ac:dyDescent="0.25">
      <c r="K1083" t="s">
        <v>968</v>
      </c>
      <c r="L1083">
        <v>23</v>
      </c>
      <c r="M1083">
        <v>73</v>
      </c>
      <c r="N1083">
        <v>171</v>
      </c>
      <c r="O1083">
        <v>69</v>
      </c>
      <c r="P1083" s="16">
        <v>4300000</v>
      </c>
      <c r="Q1083" t="str">
        <f>IF(Table6[[#This Row],[Value]]&gt;=20000000,"out of budget",IF(Table6[[#This Row],[Value]]&gt;10000000,"negotiable",IF(Table6[[#This Row],[Value]]&lt;=10000000,"on the radar")))</f>
        <v>on the radar</v>
      </c>
    </row>
    <row r="1084" spans="11:17" x14ac:dyDescent="0.25">
      <c r="K1084" t="s">
        <v>969</v>
      </c>
      <c r="L1084">
        <v>26</v>
      </c>
      <c r="M1084">
        <v>79</v>
      </c>
      <c r="N1084">
        <v>167</v>
      </c>
      <c r="O1084">
        <v>65</v>
      </c>
      <c r="P1084" s="16">
        <v>20500000</v>
      </c>
      <c r="Q1084" t="str">
        <f>IF(Table6[[#This Row],[Value]]&gt;=20000000,"out of budget",IF(Table6[[#This Row],[Value]]&gt;10000000,"negotiable",IF(Table6[[#This Row],[Value]]&lt;=10000000,"on the radar")))</f>
        <v>out of budget</v>
      </c>
    </row>
    <row r="1085" spans="11:17" x14ac:dyDescent="0.25">
      <c r="K1085" t="s">
        <v>970</v>
      </c>
      <c r="L1085">
        <v>23</v>
      </c>
      <c r="M1085">
        <v>78</v>
      </c>
      <c r="N1085">
        <v>181</v>
      </c>
      <c r="O1085">
        <v>80</v>
      </c>
      <c r="P1085" s="16">
        <v>19000000</v>
      </c>
      <c r="Q1085" t="str">
        <f>IF(Table6[[#This Row],[Value]]&gt;=20000000,"out of budget",IF(Table6[[#This Row],[Value]]&gt;10000000,"negotiable",IF(Table6[[#This Row],[Value]]&lt;=10000000,"on the radar")))</f>
        <v>negotiable</v>
      </c>
    </row>
    <row r="1086" spans="11:17" x14ac:dyDescent="0.25">
      <c r="K1086" t="s">
        <v>971</v>
      </c>
      <c r="L1086">
        <v>27</v>
      </c>
      <c r="M1086">
        <v>73</v>
      </c>
      <c r="N1086">
        <v>175</v>
      </c>
      <c r="O1086">
        <v>64</v>
      </c>
      <c r="P1086" s="16">
        <v>3200000</v>
      </c>
      <c r="Q1086" t="str">
        <f>IF(Table6[[#This Row],[Value]]&gt;=20000000,"out of budget",IF(Table6[[#This Row],[Value]]&gt;10000000,"negotiable",IF(Table6[[#This Row],[Value]]&lt;=10000000,"on the radar")))</f>
        <v>on the radar</v>
      </c>
    </row>
    <row r="1087" spans="11:17" x14ac:dyDescent="0.25">
      <c r="K1087" t="s">
        <v>972</v>
      </c>
      <c r="L1087">
        <v>23</v>
      </c>
      <c r="M1087">
        <v>76</v>
      </c>
      <c r="N1087">
        <v>177</v>
      </c>
      <c r="O1087">
        <v>77</v>
      </c>
      <c r="P1087" s="16">
        <v>11000000</v>
      </c>
      <c r="Q1087" t="str">
        <f>IF(Table6[[#This Row],[Value]]&gt;=20000000,"out of budget",IF(Table6[[#This Row],[Value]]&gt;10000000,"negotiable",IF(Table6[[#This Row],[Value]]&lt;=10000000,"on the radar")))</f>
        <v>negotiable</v>
      </c>
    </row>
    <row r="1088" spans="11:17" x14ac:dyDescent="0.25">
      <c r="K1088" t="s">
        <v>973</v>
      </c>
      <c r="L1088">
        <v>22</v>
      </c>
      <c r="M1088">
        <v>75</v>
      </c>
      <c r="N1088">
        <v>180</v>
      </c>
      <c r="O1088">
        <v>70</v>
      </c>
      <c r="P1088" s="16">
        <v>11500000</v>
      </c>
      <c r="Q1088" t="str">
        <f>IF(Table6[[#This Row],[Value]]&gt;=20000000,"out of budget",IF(Table6[[#This Row],[Value]]&gt;10000000,"negotiable",IF(Table6[[#This Row],[Value]]&lt;=10000000,"on the radar")))</f>
        <v>negotiable</v>
      </c>
    </row>
    <row r="1089" spans="11:17" x14ac:dyDescent="0.25">
      <c r="K1089" t="s">
        <v>974</v>
      </c>
      <c r="L1089">
        <v>24</v>
      </c>
      <c r="M1089">
        <v>75</v>
      </c>
      <c r="N1089">
        <v>171</v>
      </c>
      <c r="O1089">
        <v>62</v>
      </c>
      <c r="P1089" s="16">
        <v>8000000</v>
      </c>
      <c r="Q1089" t="str">
        <f>IF(Table6[[#This Row],[Value]]&gt;=20000000,"out of budget",IF(Table6[[#This Row],[Value]]&gt;10000000,"negotiable",IF(Table6[[#This Row],[Value]]&lt;=10000000,"on the radar")))</f>
        <v>on the radar</v>
      </c>
    </row>
    <row r="1090" spans="11:17" x14ac:dyDescent="0.25">
      <c r="K1090" t="s">
        <v>975</v>
      </c>
      <c r="L1090">
        <v>24</v>
      </c>
      <c r="M1090">
        <v>78</v>
      </c>
      <c r="N1090">
        <v>190</v>
      </c>
      <c r="O1090">
        <v>82</v>
      </c>
      <c r="P1090" s="16">
        <v>19500000</v>
      </c>
      <c r="Q1090" t="str">
        <f>IF(Table6[[#This Row],[Value]]&gt;=20000000,"out of budget",IF(Table6[[#This Row],[Value]]&gt;10000000,"negotiable",IF(Table6[[#This Row],[Value]]&lt;=10000000,"on the radar")))</f>
        <v>negotiable</v>
      </c>
    </row>
    <row r="1091" spans="11:17" x14ac:dyDescent="0.25">
      <c r="K1091" t="s">
        <v>976</v>
      </c>
      <c r="L1091">
        <v>28</v>
      </c>
      <c r="M1091">
        <v>82</v>
      </c>
      <c r="N1091">
        <v>187</v>
      </c>
      <c r="O1091">
        <v>79</v>
      </c>
      <c r="P1091" s="16">
        <v>26000000</v>
      </c>
      <c r="Q1091" t="str">
        <f>IF(Table6[[#This Row],[Value]]&gt;=20000000,"out of budget",IF(Table6[[#This Row],[Value]]&gt;10000000,"negotiable",IF(Table6[[#This Row],[Value]]&lt;=10000000,"on the radar")))</f>
        <v>out of budget</v>
      </c>
    </row>
    <row r="1092" spans="11:17" x14ac:dyDescent="0.25">
      <c r="K1092" t="s">
        <v>977</v>
      </c>
      <c r="L1092">
        <v>22</v>
      </c>
      <c r="M1092">
        <v>68</v>
      </c>
      <c r="N1092">
        <v>183</v>
      </c>
      <c r="O1092">
        <v>82</v>
      </c>
      <c r="P1092" s="16">
        <v>1900000</v>
      </c>
      <c r="Q1092" t="str">
        <f>IF(Table6[[#This Row],[Value]]&gt;=20000000,"out of budget",IF(Table6[[#This Row],[Value]]&gt;10000000,"negotiable",IF(Table6[[#This Row],[Value]]&lt;=10000000,"on the radar")))</f>
        <v>on the radar</v>
      </c>
    </row>
    <row r="1093" spans="11:17" x14ac:dyDescent="0.25">
      <c r="K1093" t="s">
        <v>978</v>
      </c>
      <c r="L1093">
        <v>24</v>
      </c>
      <c r="M1093">
        <v>77</v>
      </c>
      <c r="N1093">
        <v>186</v>
      </c>
      <c r="O1093">
        <v>86</v>
      </c>
      <c r="P1093" s="16">
        <v>21500000</v>
      </c>
      <c r="Q1093" t="str">
        <f>IF(Table6[[#This Row],[Value]]&gt;=20000000,"out of budget",IF(Table6[[#This Row],[Value]]&gt;10000000,"negotiable",IF(Table6[[#This Row],[Value]]&lt;=10000000,"on the radar")))</f>
        <v>out of budget</v>
      </c>
    </row>
    <row r="1094" spans="11:17" x14ac:dyDescent="0.25">
      <c r="K1094" t="s">
        <v>979</v>
      </c>
      <c r="L1094">
        <v>26</v>
      </c>
      <c r="M1094">
        <v>75</v>
      </c>
      <c r="N1094">
        <v>190</v>
      </c>
      <c r="O1094">
        <v>82</v>
      </c>
      <c r="P1094" s="16">
        <v>6500000</v>
      </c>
      <c r="Q1094" t="str">
        <f>IF(Table6[[#This Row],[Value]]&gt;=20000000,"out of budget",IF(Table6[[#This Row],[Value]]&gt;10000000,"negotiable",IF(Table6[[#This Row],[Value]]&lt;=10000000,"on the radar")))</f>
        <v>on the radar</v>
      </c>
    </row>
    <row r="1095" spans="11:17" x14ac:dyDescent="0.25">
      <c r="K1095" t="s">
        <v>980</v>
      </c>
      <c r="L1095">
        <v>25</v>
      </c>
      <c r="M1095">
        <v>78</v>
      </c>
      <c r="N1095">
        <v>194</v>
      </c>
      <c r="O1095">
        <v>89</v>
      </c>
      <c r="P1095" s="16">
        <v>17500000</v>
      </c>
      <c r="Q1095" t="str">
        <f>IF(Table6[[#This Row],[Value]]&gt;=20000000,"out of budget",IF(Table6[[#This Row],[Value]]&gt;10000000,"negotiable",IF(Table6[[#This Row],[Value]]&lt;=10000000,"on the radar")))</f>
        <v>negotiable</v>
      </c>
    </row>
    <row r="1096" spans="11:17" x14ac:dyDescent="0.25">
      <c r="K1096" t="s">
        <v>981</v>
      </c>
      <c r="L1096">
        <v>21</v>
      </c>
      <c r="M1096">
        <v>75</v>
      </c>
      <c r="N1096">
        <v>192</v>
      </c>
      <c r="O1096">
        <v>87</v>
      </c>
      <c r="P1096" s="16">
        <v>9000000</v>
      </c>
      <c r="Q1096" t="str">
        <f>IF(Table6[[#This Row],[Value]]&gt;=20000000,"out of budget",IF(Table6[[#This Row],[Value]]&gt;10000000,"negotiable",IF(Table6[[#This Row],[Value]]&lt;=10000000,"on the radar")))</f>
        <v>on the radar</v>
      </c>
    </row>
    <row r="1097" spans="11:17" x14ac:dyDescent="0.25">
      <c r="K1097" t="s">
        <v>982</v>
      </c>
      <c r="L1097">
        <v>23</v>
      </c>
      <c r="M1097">
        <v>79</v>
      </c>
      <c r="N1097">
        <v>180</v>
      </c>
      <c r="O1097">
        <v>73</v>
      </c>
      <c r="P1097" s="16">
        <v>24500000</v>
      </c>
      <c r="Q1097" t="str">
        <f>IF(Table6[[#This Row],[Value]]&gt;=20000000,"out of budget",IF(Table6[[#This Row],[Value]]&gt;10000000,"negotiable",IF(Table6[[#This Row],[Value]]&lt;=10000000,"on the radar")))</f>
        <v>out of budget</v>
      </c>
    </row>
    <row r="1098" spans="11:17" x14ac:dyDescent="0.25">
      <c r="K1098" t="s">
        <v>983</v>
      </c>
      <c r="L1098">
        <v>25</v>
      </c>
      <c r="M1098">
        <v>76</v>
      </c>
      <c r="N1098">
        <v>198</v>
      </c>
      <c r="O1098">
        <v>88</v>
      </c>
      <c r="P1098" s="16">
        <v>7500000</v>
      </c>
      <c r="Q1098" t="str">
        <f>IF(Table6[[#This Row],[Value]]&gt;=20000000,"out of budget",IF(Table6[[#This Row],[Value]]&gt;10000000,"negotiable",IF(Table6[[#This Row],[Value]]&lt;=10000000,"on the radar")))</f>
        <v>on the radar</v>
      </c>
    </row>
    <row r="1099" spans="11:17" x14ac:dyDescent="0.25">
      <c r="K1099" t="s">
        <v>984</v>
      </c>
      <c r="L1099">
        <v>22</v>
      </c>
      <c r="M1099">
        <v>73</v>
      </c>
      <c r="N1099">
        <v>178</v>
      </c>
      <c r="O1099">
        <v>69</v>
      </c>
      <c r="P1099" s="16">
        <v>4400000</v>
      </c>
      <c r="Q1099" t="str">
        <f>IF(Table6[[#This Row],[Value]]&gt;=20000000,"out of budget",IF(Table6[[#This Row],[Value]]&gt;10000000,"negotiable",IF(Table6[[#This Row],[Value]]&lt;=10000000,"on the radar")))</f>
        <v>on the radar</v>
      </c>
    </row>
    <row r="1100" spans="11:17" x14ac:dyDescent="0.25">
      <c r="K1100" t="s">
        <v>985</v>
      </c>
      <c r="L1100">
        <v>22</v>
      </c>
      <c r="M1100">
        <v>71</v>
      </c>
      <c r="N1100">
        <v>172</v>
      </c>
      <c r="O1100">
        <v>66</v>
      </c>
      <c r="P1100" s="16">
        <v>0</v>
      </c>
      <c r="Q1100" t="str">
        <f>IF(Table6[[#This Row],[Value]]&gt;=20000000,"out of budget",IF(Table6[[#This Row],[Value]]&gt;10000000,"negotiable",IF(Table6[[#This Row],[Value]]&lt;=10000000,"on the radar")))</f>
        <v>on the radar</v>
      </c>
    </row>
    <row r="1101" spans="11:17" x14ac:dyDescent="0.25">
      <c r="K1101" t="s">
        <v>986</v>
      </c>
      <c r="L1101">
        <v>22</v>
      </c>
      <c r="M1101">
        <v>68</v>
      </c>
      <c r="N1101">
        <v>180</v>
      </c>
      <c r="O1101">
        <v>80</v>
      </c>
      <c r="P1101" s="16">
        <v>2600000</v>
      </c>
      <c r="Q1101" t="str">
        <f>IF(Table6[[#This Row],[Value]]&gt;=20000000,"out of budget",IF(Table6[[#This Row],[Value]]&gt;10000000,"negotiable",IF(Table6[[#This Row],[Value]]&lt;=10000000,"on the radar")))</f>
        <v>on the radar</v>
      </c>
    </row>
    <row r="1102" spans="11:17" x14ac:dyDescent="0.25">
      <c r="K1102" t="s">
        <v>987</v>
      </c>
      <c r="L1102">
        <v>26</v>
      </c>
      <c r="M1102">
        <v>82</v>
      </c>
      <c r="N1102">
        <v>180</v>
      </c>
      <c r="O1102">
        <v>75</v>
      </c>
      <c r="P1102" s="16">
        <v>36500000</v>
      </c>
      <c r="Q1102" t="str">
        <f>IF(Table6[[#This Row],[Value]]&gt;=20000000,"out of budget",IF(Table6[[#This Row],[Value]]&gt;10000000,"negotiable",IF(Table6[[#This Row],[Value]]&lt;=10000000,"on the radar")))</f>
        <v>out of budget</v>
      </c>
    </row>
    <row r="1103" spans="11:17" x14ac:dyDescent="0.25">
      <c r="K1103" t="s">
        <v>897</v>
      </c>
      <c r="L1103">
        <v>22</v>
      </c>
      <c r="M1103">
        <v>76</v>
      </c>
      <c r="N1103">
        <v>176</v>
      </c>
      <c r="O1103">
        <v>76</v>
      </c>
      <c r="P1103" s="16">
        <v>15500000</v>
      </c>
      <c r="Q1103" t="str">
        <f>IF(Table6[[#This Row],[Value]]&gt;=20000000,"out of budget",IF(Table6[[#This Row],[Value]]&gt;10000000,"negotiable",IF(Table6[[#This Row],[Value]]&lt;=10000000,"on the radar")))</f>
        <v>negotiable</v>
      </c>
    </row>
    <row r="1104" spans="11:17" x14ac:dyDescent="0.25">
      <c r="K1104" t="s">
        <v>988</v>
      </c>
      <c r="L1104">
        <v>23</v>
      </c>
      <c r="M1104">
        <v>74</v>
      </c>
      <c r="N1104">
        <v>179</v>
      </c>
      <c r="O1104">
        <v>67</v>
      </c>
      <c r="P1104" s="16">
        <v>9500000</v>
      </c>
      <c r="Q1104" t="str">
        <f>IF(Table6[[#This Row],[Value]]&gt;=20000000,"out of budget",IF(Table6[[#This Row],[Value]]&gt;10000000,"negotiable",IF(Table6[[#This Row],[Value]]&lt;=10000000,"on the radar")))</f>
        <v>on the radar</v>
      </c>
    </row>
    <row r="1105" spans="11:17" x14ac:dyDescent="0.25">
      <c r="K1105" t="s">
        <v>989</v>
      </c>
      <c r="L1105">
        <v>22</v>
      </c>
      <c r="M1105">
        <v>68</v>
      </c>
      <c r="N1105">
        <v>185</v>
      </c>
      <c r="O1105">
        <v>74</v>
      </c>
      <c r="P1105" s="16">
        <v>1800000</v>
      </c>
      <c r="Q1105" t="str">
        <f>IF(Table6[[#This Row],[Value]]&gt;=20000000,"out of budget",IF(Table6[[#This Row],[Value]]&gt;10000000,"negotiable",IF(Table6[[#This Row],[Value]]&lt;=10000000,"on the radar")))</f>
        <v>on the radar</v>
      </c>
    </row>
    <row r="1106" spans="11:17" x14ac:dyDescent="0.25">
      <c r="K1106" t="s">
        <v>990</v>
      </c>
      <c r="L1106">
        <v>24</v>
      </c>
      <c r="M1106">
        <v>77</v>
      </c>
      <c r="N1106">
        <v>181</v>
      </c>
      <c r="O1106">
        <v>79</v>
      </c>
      <c r="P1106" s="16">
        <v>12500000</v>
      </c>
      <c r="Q1106" t="str">
        <f>IF(Table6[[#This Row],[Value]]&gt;=20000000,"out of budget",IF(Table6[[#This Row],[Value]]&gt;10000000,"negotiable",IF(Table6[[#This Row],[Value]]&lt;=10000000,"on the radar")))</f>
        <v>negotiable</v>
      </c>
    </row>
    <row r="1107" spans="11:17" x14ac:dyDescent="0.25">
      <c r="K1107" t="s">
        <v>991</v>
      </c>
      <c r="L1107">
        <v>21</v>
      </c>
      <c r="M1107">
        <v>70</v>
      </c>
      <c r="N1107">
        <v>182</v>
      </c>
      <c r="O1107">
        <v>75</v>
      </c>
      <c r="P1107" s="16">
        <v>3300000</v>
      </c>
      <c r="Q1107" t="str">
        <f>IF(Table6[[#This Row],[Value]]&gt;=20000000,"out of budget",IF(Table6[[#This Row],[Value]]&gt;10000000,"negotiable",IF(Table6[[#This Row],[Value]]&lt;=10000000,"on the radar")))</f>
        <v>on the radar</v>
      </c>
    </row>
    <row r="1108" spans="11:17" x14ac:dyDescent="0.25">
      <c r="K1108" t="s">
        <v>992</v>
      </c>
      <c r="L1108">
        <v>21</v>
      </c>
      <c r="M1108">
        <v>66</v>
      </c>
      <c r="N1108">
        <v>185</v>
      </c>
      <c r="O1108">
        <v>73</v>
      </c>
      <c r="P1108" s="16">
        <v>1900000</v>
      </c>
      <c r="Q1108" t="str">
        <f>IF(Table6[[#This Row],[Value]]&gt;=20000000,"out of budget",IF(Table6[[#This Row],[Value]]&gt;10000000,"negotiable",IF(Table6[[#This Row],[Value]]&lt;=10000000,"on the radar")))</f>
        <v>on the radar</v>
      </c>
    </row>
    <row r="1109" spans="11:17" x14ac:dyDescent="0.25">
      <c r="K1109" t="s">
        <v>993</v>
      </c>
      <c r="L1109">
        <v>21</v>
      </c>
      <c r="M1109">
        <v>71</v>
      </c>
      <c r="N1109">
        <v>188</v>
      </c>
      <c r="O1109">
        <v>81</v>
      </c>
      <c r="P1109" s="16">
        <v>3600000</v>
      </c>
      <c r="Q1109" t="str">
        <f>IF(Table6[[#This Row],[Value]]&gt;=20000000,"out of budget",IF(Table6[[#This Row],[Value]]&gt;10000000,"negotiable",IF(Table6[[#This Row],[Value]]&lt;=10000000,"on the radar")))</f>
        <v>on the radar</v>
      </c>
    </row>
    <row r="1110" spans="11:17" x14ac:dyDescent="0.25">
      <c r="K1110" t="s">
        <v>994</v>
      </c>
      <c r="L1110">
        <v>22</v>
      </c>
      <c r="M1110">
        <v>75</v>
      </c>
      <c r="N1110">
        <v>193</v>
      </c>
      <c r="O1110">
        <v>81</v>
      </c>
      <c r="P1110" s="16">
        <v>10500000</v>
      </c>
      <c r="Q1110" t="str">
        <f>IF(Table6[[#This Row],[Value]]&gt;=20000000,"out of budget",IF(Table6[[#This Row],[Value]]&gt;10000000,"negotiable",IF(Table6[[#This Row],[Value]]&lt;=10000000,"on the radar")))</f>
        <v>negotiable</v>
      </c>
    </row>
    <row r="1111" spans="11:17" x14ac:dyDescent="0.25">
      <c r="K1111" t="s">
        <v>905</v>
      </c>
      <c r="L1111">
        <v>22</v>
      </c>
      <c r="M1111">
        <v>74</v>
      </c>
      <c r="N1111">
        <v>178</v>
      </c>
      <c r="O1111">
        <v>65</v>
      </c>
      <c r="P1111" s="16">
        <v>9500000</v>
      </c>
      <c r="Q1111" t="str">
        <f>IF(Table6[[#This Row],[Value]]&gt;=20000000,"out of budget",IF(Table6[[#This Row],[Value]]&gt;10000000,"negotiable",IF(Table6[[#This Row],[Value]]&lt;=10000000,"on the radar")))</f>
        <v>on the radar</v>
      </c>
    </row>
    <row r="1112" spans="11:17" x14ac:dyDescent="0.25">
      <c r="K1112" t="s">
        <v>995</v>
      </c>
      <c r="L1112">
        <v>21</v>
      </c>
      <c r="M1112">
        <v>64</v>
      </c>
      <c r="N1112">
        <v>193</v>
      </c>
      <c r="O1112">
        <v>76</v>
      </c>
      <c r="P1112" s="16">
        <v>1100000</v>
      </c>
      <c r="Q1112" t="str">
        <f>IF(Table6[[#This Row],[Value]]&gt;=20000000,"out of budget",IF(Table6[[#This Row],[Value]]&gt;10000000,"negotiable",IF(Table6[[#This Row],[Value]]&lt;=10000000,"on the radar")))</f>
        <v>on the radar</v>
      </c>
    </row>
    <row r="1113" spans="11:17" x14ac:dyDescent="0.25">
      <c r="K1113" t="s">
        <v>996</v>
      </c>
      <c r="L1113">
        <v>23</v>
      </c>
      <c r="M1113">
        <v>76</v>
      </c>
      <c r="N1113">
        <v>179</v>
      </c>
      <c r="O1113">
        <v>69</v>
      </c>
      <c r="P1113" s="16">
        <v>9500000</v>
      </c>
      <c r="Q1113" t="str">
        <f>IF(Table6[[#This Row],[Value]]&gt;=20000000,"out of budget",IF(Table6[[#This Row],[Value]]&gt;10000000,"negotiable",IF(Table6[[#This Row],[Value]]&lt;=10000000,"on the radar")))</f>
        <v>on the radar</v>
      </c>
    </row>
    <row r="1114" spans="11:17" x14ac:dyDescent="0.25">
      <c r="K1114" t="s">
        <v>997</v>
      </c>
      <c r="L1114">
        <v>23</v>
      </c>
      <c r="M1114">
        <v>75</v>
      </c>
      <c r="N1114">
        <v>188</v>
      </c>
      <c r="O1114">
        <v>75</v>
      </c>
      <c r="P1114" s="16">
        <v>8500000</v>
      </c>
      <c r="Q1114" t="str">
        <f>IF(Table6[[#This Row],[Value]]&gt;=20000000,"out of budget",IF(Table6[[#This Row],[Value]]&gt;10000000,"negotiable",IF(Table6[[#This Row],[Value]]&lt;=10000000,"on the radar")))</f>
        <v>on the radar</v>
      </c>
    </row>
    <row r="1115" spans="11:17" x14ac:dyDescent="0.25">
      <c r="K1115" t="s">
        <v>998</v>
      </c>
      <c r="L1115">
        <v>24</v>
      </c>
      <c r="M1115">
        <v>71</v>
      </c>
      <c r="N1115">
        <v>171</v>
      </c>
      <c r="O1115">
        <v>65</v>
      </c>
      <c r="P1115" s="16">
        <v>2400000</v>
      </c>
      <c r="Q1115" t="str">
        <f>IF(Table6[[#This Row],[Value]]&gt;=20000000,"out of budget",IF(Table6[[#This Row],[Value]]&gt;10000000,"negotiable",IF(Table6[[#This Row],[Value]]&lt;=10000000,"on the radar")))</f>
        <v>on the radar</v>
      </c>
    </row>
    <row r="1116" spans="11:17" x14ac:dyDescent="0.25">
      <c r="K1116" t="s">
        <v>999</v>
      </c>
      <c r="L1116">
        <v>21</v>
      </c>
      <c r="M1116">
        <v>76</v>
      </c>
      <c r="N1116">
        <v>175</v>
      </c>
      <c r="O1116">
        <v>79</v>
      </c>
      <c r="P1116" s="16">
        <v>10500000</v>
      </c>
      <c r="Q1116" t="str">
        <f>IF(Table6[[#This Row],[Value]]&gt;=20000000,"out of budget",IF(Table6[[#This Row],[Value]]&gt;10000000,"negotiable",IF(Table6[[#This Row],[Value]]&lt;=10000000,"on the radar")))</f>
        <v>negotiable</v>
      </c>
    </row>
    <row r="1117" spans="11:17" x14ac:dyDescent="0.25">
      <c r="K1117" t="s">
        <v>1000</v>
      </c>
      <c r="L1117">
        <v>21</v>
      </c>
      <c r="M1117">
        <v>71</v>
      </c>
      <c r="N1117">
        <v>179</v>
      </c>
      <c r="O1117">
        <v>73</v>
      </c>
      <c r="P1117" s="16">
        <v>4200000</v>
      </c>
      <c r="Q1117" t="str">
        <f>IF(Table6[[#This Row],[Value]]&gt;=20000000,"out of budget",IF(Table6[[#This Row],[Value]]&gt;10000000,"negotiable",IF(Table6[[#This Row],[Value]]&lt;=10000000,"on the radar")))</f>
        <v>on the radar</v>
      </c>
    </row>
    <row r="1118" spans="11:17" x14ac:dyDescent="0.25">
      <c r="K1118" t="s">
        <v>1001</v>
      </c>
      <c r="L1118">
        <v>20</v>
      </c>
      <c r="M1118">
        <v>62</v>
      </c>
      <c r="N1118">
        <v>195</v>
      </c>
      <c r="O1118">
        <v>81</v>
      </c>
      <c r="P1118" s="16">
        <v>825000</v>
      </c>
      <c r="Q1118" t="str">
        <f>IF(Table6[[#This Row],[Value]]&gt;=20000000,"out of budget",IF(Table6[[#This Row],[Value]]&gt;10000000,"negotiable",IF(Table6[[#This Row],[Value]]&lt;=10000000,"on the radar")))</f>
        <v>on the radar</v>
      </c>
    </row>
    <row r="1119" spans="11:17" x14ac:dyDescent="0.25">
      <c r="K1119" t="s">
        <v>1002</v>
      </c>
      <c r="L1119">
        <v>20</v>
      </c>
      <c r="M1119">
        <v>72</v>
      </c>
      <c r="N1119">
        <v>175</v>
      </c>
      <c r="O1119">
        <v>61</v>
      </c>
      <c r="P1119" s="16">
        <v>5000000</v>
      </c>
      <c r="Q1119" t="str">
        <f>IF(Table6[[#This Row],[Value]]&gt;=20000000,"out of budget",IF(Table6[[#This Row],[Value]]&gt;10000000,"negotiable",IF(Table6[[#This Row],[Value]]&lt;=10000000,"on the radar")))</f>
        <v>on the radar</v>
      </c>
    </row>
    <row r="1120" spans="11:17" x14ac:dyDescent="0.25">
      <c r="K1120" t="s">
        <v>1003</v>
      </c>
      <c r="L1120">
        <v>21</v>
      </c>
      <c r="M1120">
        <v>67</v>
      </c>
      <c r="N1120">
        <v>188</v>
      </c>
      <c r="O1120">
        <v>75</v>
      </c>
      <c r="P1120" s="16">
        <v>0</v>
      </c>
      <c r="Q1120" t="str">
        <f>IF(Table6[[#This Row],[Value]]&gt;=20000000,"out of budget",IF(Table6[[#This Row],[Value]]&gt;10000000,"negotiable",IF(Table6[[#This Row],[Value]]&lt;=10000000,"on the radar")))</f>
        <v>on the radar</v>
      </c>
    </row>
    <row r="1121" spans="11:17" x14ac:dyDescent="0.25">
      <c r="K1121" t="s">
        <v>1004</v>
      </c>
      <c r="L1121">
        <v>21</v>
      </c>
      <c r="M1121">
        <v>74</v>
      </c>
      <c r="N1121">
        <v>184</v>
      </c>
      <c r="O1121">
        <v>79</v>
      </c>
      <c r="P1121" s="16">
        <v>9500000</v>
      </c>
      <c r="Q1121" t="str">
        <f>IF(Table6[[#This Row],[Value]]&gt;=20000000,"out of budget",IF(Table6[[#This Row],[Value]]&gt;10000000,"negotiable",IF(Table6[[#This Row],[Value]]&lt;=10000000,"on the radar")))</f>
        <v>on the radar</v>
      </c>
    </row>
    <row r="1122" spans="11:17" x14ac:dyDescent="0.25">
      <c r="K1122" t="s">
        <v>1005</v>
      </c>
      <c r="L1122">
        <v>19</v>
      </c>
      <c r="M1122">
        <v>66</v>
      </c>
      <c r="N1122">
        <v>185</v>
      </c>
      <c r="O1122">
        <v>75</v>
      </c>
      <c r="P1122" s="16">
        <v>2100000</v>
      </c>
      <c r="Q1122" t="str">
        <f>IF(Table6[[#This Row],[Value]]&gt;=20000000,"out of budget",IF(Table6[[#This Row],[Value]]&gt;10000000,"negotiable",IF(Table6[[#This Row],[Value]]&lt;=10000000,"on the radar")))</f>
        <v>on the radar</v>
      </c>
    </row>
    <row r="1123" spans="11:17" x14ac:dyDescent="0.25">
      <c r="K1123" t="s">
        <v>1006</v>
      </c>
      <c r="L1123">
        <v>20</v>
      </c>
      <c r="M1123">
        <v>71</v>
      </c>
      <c r="N1123">
        <v>172</v>
      </c>
      <c r="O1123">
        <v>68</v>
      </c>
      <c r="P1123" s="16">
        <v>3900000</v>
      </c>
      <c r="Q1123" t="str">
        <f>IF(Table6[[#This Row],[Value]]&gt;=20000000,"out of budget",IF(Table6[[#This Row],[Value]]&gt;10000000,"negotiable",IF(Table6[[#This Row],[Value]]&lt;=10000000,"on the radar")))</f>
        <v>on the radar</v>
      </c>
    </row>
    <row r="1124" spans="11:17" x14ac:dyDescent="0.25">
      <c r="K1124" t="s">
        <v>1007</v>
      </c>
      <c r="L1124">
        <v>24</v>
      </c>
      <c r="M1124">
        <v>77</v>
      </c>
      <c r="N1124">
        <v>194</v>
      </c>
      <c r="O1124">
        <v>88</v>
      </c>
      <c r="P1124" s="16">
        <v>14500000</v>
      </c>
      <c r="Q1124" t="str">
        <f>IF(Table6[[#This Row],[Value]]&gt;=20000000,"out of budget",IF(Table6[[#This Row],[Value]]&gt;10000000,"negotiable",IF(Table6[[#This Row],[Value]]&lt;=10000000,"on the radar")))</f>
        <v>negotiable</v>
      </c>
    </row>
    <row r="1125" spans="11:17" x14ac:dyDescent="0.25">
      <c r="K1125" t="s">
        <v>1008</v>
      </c>
      <c r="L1125">
        <v>21</v>
      </c>
      <c r="M1125">
        <v>72</v>
      </c>
      <c r="N1125">
        <v>183</v>
      </c>
      <c r="O1125">
        <v>80</v>
      </c>
      <c r="P1125" s="16">
        <v>5000000</v>
      </c>
      <c r="Q1125" t="str">
        <f>IF(Table6[[#This Row],[Value]]&gt;=20000000,"out of budget",IF(Table6[[#This Row],[Value]]&gt;10000000,"negotiable",IF(Table6[[#This Row],[Value]]&lt;=10000000,"on the radar")))</f>
        <v>on the radar</v>
      </c>
    </row>
    <row r="1126" spans="11:17" x14ac:dyDescent="0.25">
      <c r="K1126" t="s">
        <v>1009</v>
      </c>
      <c r="L1126">
        <v>24</v>
      </c>
      <c r="M1126">
        <v>72</v>
      </c>
      <c r="N1126">
        <v>176</v>
      </c>
      <c r="O1126">
        <v>69</v>
      </c>
      <c r="P1126" s="16">
        <v>4600000</v>
      </c>
      <c r="Q1126" t="str">
        <f>IF(Table6[[#This Row],[Value]]&gt;=20000000,"out of budget",IF(Table6[[#This Row],[Value]]&gt;10000000,"negotiable",IF(Table6[[#This Row],[Value]]&lt;=10000000,"on the radar")))</f>
        <v>on the radar</v>
      </c>
    </row>
    <row r="1127" spans="11:17" x14ac:dyDescent="0.25">
      <c r="K1127" t="s">
        <v>1010</v>
      </c>
      <c r="L1127">
        <v>23</v>
      </c>
      <c r="M1127">
        <v>71</v>
      </c>
      <c r="N1127">
        <v>184</v>
      </c>
      <c r="O1127">
        <v>79</v>
      </c>
      <c r="P1127" s="16">
        <v>4200000</v>
      </c>
      <c r="Q1127" t="str">
        <f>IF(Table6[[#This Row],[Value]]&gt;=20000000,"out of budget",IF(Table6[[#This Row],[Value]]&gt;10000000,"negotiable",IF(Table6[[#This Row],[Value]]&lt;=10000000,"on the radar")))</f>
        <v>on the radar</v>
      </c>
    </row>
    <row r="1128" spans="11:17" x14ac:dyDescent="0.25">
      <c r="K1128" t="s">
        <v>1011</v>
      </c>
      <c r="L1128">
        <v>20</v>
      </c>
      <c r="M1128">
        <v>69</v>
      </c>
      <c r="N1128">
        <v>187</v>
      </c>
      <c r="O1128">
        <v>80</v>
      </c>
      <c r="P1128" s="16">
        <v>2900000</v>
      </c>
      <c r="Q1128" t="str">
        <f>IF(Table6[[#This Row],[Value]]&gt;=20000000,"out of budget",IF(Table6[[#This Row],[Value]]&gt;10000000,"negotiable",IF(Table6[[#This Row],[Value]]&lt;=10000000,"on the radar")))</f>
        <v>on the radar</v>
      </c>
    </row>
    <row r="1129" spans="11:17" x14ac:dyDescent="0.25">
      <c r="K1129" t="s">
        <v>1012</v>
      </c>
      <c r="L1129">
        <v>21</v>
      </c>
      <c r="M1129">
        <v>71</v>
      </c>
      <c r="N1129">
        <v>178</v>
      </c>
      <c r="O1129">
        <v>65</v>
      </c>
      <c r="P1129" s="16">
        <v>4200000</v>
      </c>
      <c r="Q1129" t="str">
        <f>IF(Table6[[#This Row],[Value]]&gt;=20000000,"out of budget",IF(Table6[[#This Row],[Value]]&gt;10000000,"negotiable",IF(Table6[[#This Row],[Value]]&lt;=10000000,"on the radar")))</f>
        <v>on the radar</v>
      </c>
    </row>
    <row r="1130" spans="11:17" x14ac:dyDescent="0.25">
      <c r="K1130" t="s">
        <v>1013</v>
      </c>
      <c r="L1130">
        <v>20</v>
      </c>
      <c r="M1130">
        <v>75</v>
      </c>
      <c r="N1130">
        <v>189</v>
      </c>
      <c r="O1130">
        <v>81</v>
      </c>
      <c r="P1130" s="16">
        <v>10500000</v>
      </c>
      <c r="Q1130" t="str">
        <f>IF(Table6[[#This Row],[Value]]&gt;=20000000,"out of budget",IF(Table6[[#This Row],[Value]]&gt;10000000,"negotiable",IF(Table6[[#This Row],[Value]]&lt;=10000000,"on the radar")))</f>
        <v>negotiable</v>
      </c>
    </row>
    <row r="1131" spans="11:17" x14ac:dyDescent="0.25">
      <c r="K1131" t="s">
        <v>1014</v>
      </c>
      <c r="L1131">
        <v>21</v>
      </c>
      <c r="M1131">
        <v>73</v>
      </c>
      <c r="N1131">
        <v>176</v>
      </c>
      <c r="O1131">
        <v>72</v>
      </c>
      <c r="P1131" s="16">
        <v>4900000</v>
      </c>
      <c r="Q1131" t="str">
        <f>IF(Table6[[#This Row],[Value]]&gt;=20000000,"out of budget",IF(Table6[[#This Row],[Value]]&gt;10000000,"negotiable",IF(Table6[[#This Row],[Value]]&lt;=10000000,"on the radar")))</f>
        <v>on the radar</v>
      </c>
    </row>
    <row r="1132" spans="11:17" x14ac:dyDescent="0.25">
      <c r="K1132" t="s">
        <v>1015</v>
      </c>
      <c r="L1132">
        <v>20</v>
      </c>
      <c r="M1132">
        <v>73</v>
      </c>
      <c r="N1132">
        <v>178</v>
      </c>
      <c r="O1132">
        <v>66</v>
      </c>
      <c r="P1132" s="16">
        <v>6500000</v>
      </c>
      <c r="Q1132" t="str">
        <f>IF(Table6[[#This Row],[Value]]&gt;=20000000,"out of budget",IF(Table6[[#This Row],[Value]]&gt;10000000,"negotiable",IF(Table6[[#This Row],[Value]]&lt;=10000000,"on the radar")))</f>
        <v>on the radar</v>
      </c>
    </row>
    <row r="1133" spans="11:17" x14ac:dyDescent="0.25">
      <c r="K1133" t="s">
        <v>1016</v>
      </c>
      <c r="L1133">
        <v>22</v>
      </c>
      <c r="M1133">
        <v>74</v>
      </c>
      <c r="N1133">
        <v>176</v>
      </c>
      <c r="O1133">
        <v>71</v>
      </c>
      <c r="P1133" s="16">
        <v>6500000</v>
      </c>
      <c r="Q1133" t="str">
        <f>IF(Table6[[#This Row],[Value]]&gt;=20000000,"out of budget",IF(Table6[[#This Row],[Value]]&gt;10000000,"negotiable",IF(Table6[[#This Row],[Value]]&lt;=10000000,"on the radar")))</f>
        <v>on the radar</v>
      </c>
    </row>
    <row r="1134" spans="11:17" x14ac:dyDescent="0.25">
      <c r="K1134" t="s">
        <v>1017</v>
      </c>
      <c r="L1134">
        <v>18</v>
      </c>
      <c r="M1134">
        <v>62</v>
      </c>
      <c r="N1134">
        <v>177</v>
      </c>
      <c r="O1134">
        <v>65</v>
      </c>
      <c r="P1134" s="16">
        <v>1000000</v>
      </c>
      <c r="Q1134" t="str">
        <f>IF(Table6[[#This Row],[Value]]&gt;=20000000,"out of budget",IF(Table6[[#This Row],[Value]]&gt;10000000,"negotiable",IF(Table6[[#This Row],[Value]]&lt;=10000000,"on the radar")))</f>
        <v>on the radar</v>
      </c>
    </row>
    <row r="1135" spans="11:17" x14ac:dyDescent="0.25">
      <c r="K1135" t="s">
        <v>1018</v>
      </c>
      <c r="L1135">
        <v>20</v>
      </c>
      <c r="M1135">
        <v>70</v>
      </c>
      <c r="N1135">
        <v>173</v>
      </c>
      <c r="O1135">
        <v>65</v>
      </c>
      <c r="P1135" s="16">
        <v>3500000</v>
      </c>
      <c r="Q1135" t="str">
        <f>IF(Table6[[#This Row],[Value]]&gt;=20000000,"out of budget",IF(Table6[[#This Row],[Value]]&gt;10000000,"negotiable",IF(Table6[[#This Row],[Value]]&lt;=10000000,"on the radar")))</f>
        <v>on the radar</v>
      </c>
    </row>
    <row r="1136" spans="11:17" x14ac:dyDescent="0.25">
      <c r="K1136" t="s">
        <v>1019</v>
      </c>
      <c r="L1136">
        <v>21</v>
      </c>
      <c r="M1136">
        <v>70</v>
      </c>
      <c r="N1136">
        <v>190</v>
      </c>
      <c r="O1136">
        <v>84</v>
      </c>
      <c r="P1136" s="16">
        <v>3300000</v>
      </c>
      <c r="Q1136" t="str">
        <f>IF(Table6[[#This Row],[Value]]&gt;=20000000,"out of budget",IF(Table6[[#This Row],[Value]]&gt;10000000,"negotiable",IF(Table6[[#This Row],[Value]]&lt;=10000000,"on the radar")))</f>
        <v>on the radar</v>
      </c>
    </row>
    <row r="1137" spans="11:17" x14ac:dyDescent="0.25">
      <c r="K1137" t="s">
        <v>1020</v>
      </c>
      <c r="L1137">
        <v>19</v>
      </c>
      <c r="M1137">
        <v>58</v>
      </c>
      <c r="N1137">
        <v>177</v>
      </c>
      <c r="O1137">
        <v>67</v>
      </c>
      <c r="P1137" s="16">
        <v>525000</v>
      </c>
      <c r="Q1137" t="str">
        <f>IF(Table6[[#This Row],[Value]]&gt;=20000000,"out of budget",IF(Table6[[#This Row],[Value]]&gt;10000000,"negotiable",IF(Table6[[#This Row],[Value]]&lt;=10000000,"on the radar")))</f>
        <v>on the radar</v>
      </c>
    </row>
    <row r="1138" spans="11:17" x14ac:dyDescent="0.25">
      <c r="K1138" t="s">
        <v>1021</v>
      </c>
      <c r="L1138">
        <v>20</v>
      </c>
      <c r="M1138">
        <v>71</v>
      </c>
      <c r="N1138">
        <v>185</v>
      </c>
      <c r="O1138">
        <v>75</v>
      </c>
      <c r="P1138" s="16">
        <v>3800000</v>
      </c>
      <c r="Q1138" t="str">
        <f>IF(Table6[[#This Row],[Value]]&gt;=20000000,"out of budget",IF(Table6[[#This Row],[Value]]&gt;10000000,"negotiable",IF(Table6[[#This Row],[Value]]&lt;=10000000,"on the radar")))</f>
        <v>on the radar</v>
      </c>
    </row>
    <row r="1139" spans="11:17" x14ac:dyDescent="0.25">
      <c r="K1139" t="s">
        <v>1022</v>
      </c>
      <c r="L1139">
        <v>19</v>
      </c>
      <c r="M1139">
        <v>71</v>
      </c>
      <c r="N1139">
        <v>191</v>
      </c>
      <c r="O1139">
        <v>73</v>
      </c>
      <c r="P1139" s="16">
        <v>3800000</v>
      </c>
      <c r="Q1139" t="str">
        <f>IF(Table6[[#This Row],[Value]]&gt;=20000000,"out of budget",IF(Table6[[#This Row],[Value]]&gt;10000000,"negotiable",IF(Table6[[#This Row],[Value]]&lt;=10000000,"on the radar")))</f>
        <v>on the radar</v>
      </c>
    </row>
    <row r="1140" spans="11:17" x14ac:dyDescent="0.25">
      <c r="K1140" t="s">
        <v>833</v>
      </c>
      <c r="L1140">
        <v>21</v>
      </c>
      <c r="M1140">
        <v>75</v>
      </c>
      <c r="N1140">
        <v>181</v>
      </c>
      <c r="O1140">
        <v>78</v>
      </c>
      <c r="P1140" s="16">
        <v>12000000</v>
      </c>
      <c r="Q1140" t="str">
        <f>IF(Table6[[#This Row],[Value]]&gt;=20000000,"out of budget",IF(Table6[[#This Row],[Value]]&gt;10000000,"negotiable",IF(Table6[[#This Row],[Value]]&lt;=10000000,"on the radar")))</f>
        <v>negotiable</v>
      </c>
    </row>
    <row r="1141" spans="11:17" x14ac:dyDescent="0.25">
      <c r="K1141" t="s">
        <v>1023</v>
      </c>
      <c r="L1141">
        <v>22</v>
      </c>
      <c r="M1141">
        <v>74</v>
      </c>
      <c r="N1141">
        <v>176</v>
      </c>
      <c r="O1141">
        <v>68</v>
      </c>
      <c r="P1141" s="16">
        <v>9000000</v>
      </c>
      <c r="Q1141" t="str">
        <f>IF(Table6[[#This Row],[Value]]&gt;=20000000,"out of budget",IF(Table6[[#This Row],[Value]]&gt;10000000,"negotiable",IF(Table6[[#This Row],[Value]]&lt;=10000000,"on the radar")))</f>
        <v>on the radar</v>
      </c>
    </row>
    <row r="1142" spans="11:17" x14ac:dyDescent="0.25">
      <c r="K1142" t="s">
        <v>1024</v>
      </c>
      <c r="L1142">
        <v>34</v>
      </c>
      <c r="M1142">
        <v>74</v>
      </c>
      <c r="N1142">
        <v>192</v>
      </c>
      <c r="O1142">
        <v>87</v>
      </c>
      <c r="P1142" s="16">
        <v>725000</v>
      </c>
      <c r="Q1142" t="str">
        <f>IF(Table6[[#This Row],[Value]]&gt;=20000000,"out of budget",IF(Table6[[#This Row],[Value]]&gt;10000000,"negotiable",IF(Table6[[#This Row],[Value]]&lt;=10000000,"on the radar")))</f>
        <v>on the radar</v>
      </c>
    </row>
    <row r="1143" spans="11:17" x14ac:dyDescent="0.25">
      <c r="K1143" t="s">
        <v>1025</v>
      </c>
      <c r="L1143">
        <v>32</v>
      </c>
      <c r="M1143">
        <v>86</v>
      </c>
      <c r="N1143">
        <v>180</v>
      </c>
      <c r="O1143">
        <v>80</v>
      </c>
      <c r="P1143" s="16">
        <v>53500000</v>
      </c>
      <c r="Q1143" t="str">
        <f>IF(Table6[[#This Row],[Value]]&gt;=20000000,"out of budget",IF(Table6[[#This Row],[Value]]&gt;10000000,"negotiable",IF(Table6[[#This Row],[Value]]&lt;=10000000,"on the radar")))</f>
        <v>out of budget</v>
      </c>
    </row>
    <row r="1144" spans="11:17" x14ac:dyDescent="0.25">
      <c r="K1144" t="s">
        <v>1026</v>
      </c>
      <c r="L1144">
        <v>32</v>
      </c>
      <c r="M1144">
        <v>83</v>
      </c>
      <c r="N1144">
        <v>189</v>
      </c>
      <c r="O1144">
        <v>84</v>
      </c>
      <c r="P1144" s="16">
        <v>18000000</v>
      </c>
      <c r="Q1144" t="str">
        <f>IF(Table6[[#This Row],[Value]]&gt;=20000000,"out of budget",IF(Table6[[#This Row],[Value]]&gt;10000000,"negotiable",IF(Table6[[#This Row],[Value]]&lt;=10000000,"on the radar")))</f>
        <v>negotiable</v>
      </c>
    </row>
    <row r="1145" spans="11:17" x14ac:dyDescent="0.25">
      <c r="K1145" t="s">
        <v>1027</v>
      </c>
      <c r="L1145">
        <v>31</v>
      </c>
      <c r="M1145">
        <v>75</v>
      </c>
      <c r="N1145">
        <v>184</v>
      </c>
      <c r="O1145">
        <v>80</v>
      </c>
      <c r="P1145" s="16">
        <v>4600000</v>
      </c>
      <c r="Q1145" t="str">
        <f>IF(Table6[[#This Row],[Value]]&gt;=20000000,"out of budget",IF(Table6[[#This Row],[Value]]&gt;10000000,"negotiable",IF(Table6[[#This Row],[Value]]&lt;=10000000,"on the radar")))</f>
        <v>on the radar</v>
      </c>
    </row>
    <row r="1146" spans="11:17" x14ac:dyDescent="0.25">
      <c r="K1146" t="s">
        <v>1028</v>
      </c>
      <c r="L1146">
        <v>35</v>
      </c>
      <c r="M1146">
        <v>82</v>
      </c>
      <c r="N1146">
        <v>183</v>
      </c>
      <c r="O1146">
        <v>78</v>
      </c>
      <c r="P1146" s="16">
        <v>8000000</v>
      </c>
      <c r="Q1146" t="str">
        <f>IF(Table6[[#This Row],[Value]]&gt;=20000000,"out of budget",IF(Table6[[#This Row],[Value]]&gt;10000000,"negotiable",IF(Table6[[#This Row],[Value]]&lt;=10000000,"on the radar")))</f>
        <v>on the radar</v>
      </c>
    </row>
    <row r="1147" spans="11:17" x14ac:dyDescent="0.25">
      <c r="K1147" t="s">
        <v>1029</v>
      </c>
      <c r="L1147">
        <v>34</v>
      </c>
      <c r="M1147">
        <v>82</v>
      </c>
      <c r="N1147">
        <v>177</v>
      </c>
      <c r="O1147">
        <v>75</v>
      </c>
      <c r="P1147" s="16">
        <v>14500000</v>
      </c>
      <c r="Q1147" t="str">
        <f>IF(Table6[[#This Row],[Value]]&gt;=20000000,"out of budget",IF(Table6[[#This Row],[Value]]&gt;10000000,"negotiable",IF(Table6[[#This Row],[Value]]&lt;=10000000,"on the radar")))</f>
        <v>negotiable</v>
      </c>
    </row>
    <row r="1148" spans="11:17" x14ac:dyDescent="0.25">
      <c r="K1148" t="s">
        <v>1030</v>
      </c>
      <c r="L1148">
        <v>36</v>
      </c>
      <c r="M1148">
        <v>81</v>
      </c>
      <c r="N1148">
        <v>185</v>
      </c>
      <c r="O1148">
        <v>80</v>
      </c>
      <c r="P1148" s="16">
        <v>3400000</v>
      </c>
      <c r="Q1148" t="str">
        <f>IF(Table6[[#This Row],[Value]]&gt;=20000000,"out of budget",IF(Table6[[#This Row],[Value]]&gt;10000000,"negotiable",IF(Table6[[#This Row],[Value]]&lt;=10000000,"on the radar")))</f>
        <v>on the radar</v>
      </c>
    </row>
    <row r="1149" spans="11:17" x14ac:dyDescent="0.25">
      <c r="K1149" t="s">
        <v>1031</v>
      </c>
      <c r="L1149">
        <v>31</v>
      </c>
      <c r="M1149">
        <v>81</v>
      </c>
      <c r="N1149">
        <v>176</v>
      </c>
      <c r="O1149">
        <v>79</v>
      </c>
      <c r="P1149" s="16">
        <v>21500000</v>
      </c>
      <c r="Q1149" t="str">
        <f>IF(Table6[[#This Row],[Value]]&gt;=20000000,"out of budget",IF(Table6[[#This Row],[Value]]&gt;10000000,"negotiable",IF(Table6[[#This Row],[Value]]&lt;=10000000,"on the radar")))</f>
        <v>out of budget</v>
      </c>
    </row>
    <row r="1150" spans="11:17" x14ac:dyDescent="0.25">
      <c r="K1150" t="s">
        <v>925</v>
      </c>
      <c r="L1150">
        <v>30</v>
      </c>
      <c r="M1150">
        <v>84</v>
      </c>
      <c r="N1150">
        <v>183</v>
      </c>
      <c r="O1150">
        <v>74</v>
      </c>
      <c r="P1150" s="16">
        <v>40500000</v>
      </c>
      <c r="Q1150" t="str">
        <f>IF(Table6[[#This Row],[Value]]&gt;=20000000,"out of budget",IF(Table6[[#This Row],[Value]]&gt;10000000,"negotiable",IF(Table6[[#This Row],[Value]]&lt;=10000000,"on the radar")))</f>
        <v>out of budget</v>
      </c>
    </row>
    <row r="1151" spans="11:17" x14ac:dyDescent="0.25">
      <c r="K1151" t="s">
        <v>1032</v>
      </c>
      <c r="L1151">
        <v>29</v>
      </c>
      <c r="M1151">
        <v>76</v>
      </c>
      <c r="N1151">
        <v>186</v>
      </c>
      <c r="O1151">
        <v>76</v>
      </c>
      <c r="P1151" s="16">
        <v>7500000</v>
      </c>
      <c r="Q1151" t="str">
        <f>IF(Table6[[#This Row],[Value]]&gt;=20000000,"out of budget",IF(Table6[[#This Row],[Value]]&gt;10000000,"negotiable",IF(Table6[[#This Row],[Value]]&lt;=10000000,"on the radar")))</f>
        <v>on the radar</v>
      </c>
    </row>
    <row r="1152" spans="11:17" x14ac:dyDescent="0.25">
      <c r="K1152" t="s">
        <v>1033</v>
      </c>
      <c r="L1152">
        <v>31</v>
      </c>
      <c r="M1152">
        <v>81</v>
      </c>
      <c r="N1152">
        <v>184</v>
      </c>
      <c r="O1152">
        <v>78</v>
      </c>
      <c r="P1152" s="16">
        <v>17500000</v>
      </c>
      <c r="Q1152" t="str">
        <f>IF(Table6[[#This Row],[Value]]&gt;=20000000,"out of budget",IF(Table6[[#This Row],[Value]]&gt;10000000,"negotiable",IF(Table6[[#This Row],[Value]]&lt;=10000000,"on the radar")))</f>
        <v>negotiable</v>
      </c>
    </row>
    <row r="1153" spans="11:17" x14ac:dyDescent="0.25">
      <c r="K1153" t="s">
        <v>1034</v>
      </c>
      <c r="L1153">
        <v>30</v>
      </c>
      <c r="M1153">
        <v>77</v>
      </c>
      <c r="N1153">
        <v>179</v>
      </c>
      <c r="O1153">
        <v>85</v>
      </c>
      <c r="P1153" s="16">
        <v>10500000</v>
      </c>
      <c r="Q1153" t="str">
        <f>IF(Table6[[#This Row],[Value]]&gt;=20000000,"out of budget",IF(Table6[[#This Row],[Value]]&gt;10000000,"negotiable",IF(Table6[[#This Row],[Value]]&lt;=10000000,"on the radar")))</f>
        <v>negotiable</v>
      </c>
    </row>
    <row r="1154" spans="11:17" x14ac:dyDescent="0.25">
      <c r="K1154" t="s">
        <v>1035</v>
      </c>
      <c r="L1154">
        <v>30</v>
      </c>
      <c r="M1154">
        <v>72</v>
      </c>
      <c r="N1154">
        <v>182</v>
      </c>
      <c r="O1154">
        <v>74</v>
      </c>
      <c r="P1154" s="16">
        <v>2000000</v>
      </c>
      <c r="Q1154" t="str">
        <f>IF(Table6[[#This Row],[Value]]&gt;=20000000,"out of budget",IF(Table6[[#This Row],[Value]]&gt;10000000,"negotiable",IF(Table6[[#This Row],[Value]]&lt;=10000000,"on the radar")))</f>
        <v>on the radar</v>
      </c>
    </row>
    <row r="1155" spans="11:17" x14ac:dyDescent="0.25">
      <c r="K1155" t="s">
        <v>1036</v>
      </c>
      <c r="L1155">
        <v>31</v>
      </c>
      <c r="M1155">
        <v>84</v>
      </c>
      <c r="N1155">
        <v>199</v>
      </c>
      <c r="O1155">
        <v>76</v>
      </c>
      <c r="P1155" s="16">
        <v>22500000</v>
      </c>
      <c r="Q1155" t="str">
        <f>IF(Table6[[#This Row],[Value]]&gt;=20000000,"out of budget",IF(Table6[[#This Row],[Value]]&gt;10000000,"negotiable",IF(Table6[[#This Row],[Value]]&lt;=10000000,"on the radar")))</f>
        <v>out of budget</v>
      </c>
    </row>
    <row r="1156" spans="11:17" x14ac:dyDescent="0.25">
      <c r="K1156" t="s">
        <v>1037</v>
      </c>
      <c r="L1156">
        <v>29</v>
      </c>
      <c r="M1156">
        <v>77</v>
      </c>
      <c r="N1156">
        <v>182</v>
      </c>
      <c r="O1156">
        <v>75</v>
      </c>
      <c r="P1156" s="16">
        <v>9000000</v>
      </c>
      <c r="Q1156" t="str">
        <f>IF(Table6[[#This Row],[Value]]&gt;=20000000,"out of budget",IF(Table6[[#This Row],[Value]]&gt;10000000,"negotiable",IF(Table6[[#This Row],[Value]]&lt;=10000000,"on the radar")))</f>
        <v>on the radar</v>
      </c>
    </row>
    <row r="1157" spans="11:17" x14ac:dyDescent="0.25">
      <c r="K1157" t="s">
        <v>1038</v>
      </c>
      <c r="L1157">
        <v>28</v>
      </c>
      <c r="M1157">
        <v>76</v>
      </c>
      <c r="N1157">
        <v>179</v>
      </c>
      <c r="O1157">
        <v>74</v>
      </c>
      <c r="P1157" s="16">
        <v>7500000</v>
      </c>
      <c r="Q1157" t="str">
        <f>IF(Table6[[#This Row],[Value]]&gt;=20000000,"out of budget",IF(Table6[[#This Row],[Value]]&gt;10000000,"negotiable",IF(Table6[[#This Row],[Value]]&lt;=10000000,"on the radar")))</f>
        <v>on the radar</v>
      </c>
    </row>
    <row r="1158" spans="11:17" x14ac:dyDescent="0.25">
      <c r="K1158" t="s">
        <v>1039</v>
      </c>
      <c r="L1158">
        <v>27</v>
      </c>
      <c r="M1158">
        <v>83</v>
      </c>
      <c r="N1158">
        <v>176</v>
      </c>
      <c r="O1158">
        <v>77</v>
      </c>
      <c r="P1158" s="16">
        <v>38500000</v>
      </c>
      <c r="Q1158" t="str">
        <f>IF(Table6[[#This Row],[Value]]&gt;=20000000,"out of budget",IF(Table6[[#This Row],[Value]]&gt;10000000,"negotiable",IF(Table6[[#This Row],[Value]]&lt;=10000000,"on the radar")))</f>
        <v>out of budget</v>
      </c>
    </row>
    <row r="1159" spans="11:17" x14ac:dyDescent="0.25">
      <c r="K1159" t="s">
        <v>1040</v>
      </c>
      <c r="L1159">
        <v>33</v>
      </c>
      <c r="M1159">
        <v>64</v>
      </c>
      <c r="N1159">
        <v>178</v>
      </c>
      <c r="O1159">
        <v>70</v>
      </c>
      <c r="P1159" s="16">
        <v>375000</v>
      </c>
      <c r="Q1159" t="str">
        <f>IF(Table6[[#This Row],[Value]]&gt;=20000000,"out of budget",IF(Table6[[#This Row],[Value]]&gt;10000000,"negotiable",IF(Table6[[#This Row],[Value]]&lt;=10000000,"on the radar")))</f>
        <v>on the radar</v>
      </c>
    </row>
    <row r="1160" spans="11:17" x14ac:dyDescent="0.25">
      <c r="K1160" t="s">
        <v>1041</v>
      </c>
      <c r="L1160">
        <v>29</v>
      </c>
      <c r="M1160">
        <v>68</v>
      </c>
      <c r="N1160">
        <v>183</v>
      </c>
      <c r="O1160">
        <v>75</v>
      </c>
      <c r="P1160" s="16">
        <v>1100000</v>
      </c>
      <c r="Q1160" t="str">
        <f>IF(Table6[[#This Row],[Value]]&gt;=20000000,"out of budget",IF(Table6[[#This Row],[Value]]&gt;10000000,"negotiable",IF(Table6[[#This Row],[Value]]&lt;=10000000,"on the radar")))</f>
        <v>on the radar</v>
      </c>
    </row>
    <row r="1161" spans="11:17" x14ac:dyDescent="0.25">
      <c r="K1161" t="s">
        <v>1042</v>
      </c>
      <c r="L1161">
        <v>30</v>
      </c>
      <c r="M1161">
        <v>83</v>
      </c>
      <c r="N1161">
        <v>176</v>
      </c>
      <c r="O1161">
        <v>72</v>
      </c>
      <c r="P1161" s="16">
        <v>35000000</v>
      </c>
      <c r="Q1161" t="str">
        <f>IF(Table6[[#This Row],[Value]]&gt;=20000000,"out of budget",IF(Table6[[#This Row],[Value]]&gt;10000000,"negotiable",IF(Table6[[#This Row],[Value]]&lt;=10000000,"on the radar")))</f>
        <v>out of budget</v>
      </c>
    </row>
    <row r="1162" spans="11:17" x14ac:dyDescent="0.25">
      <c r="K1162" t="s">
        <v>1043</v>
      </c>
      <c r="L1162">
        <v>30</v>
      </c>
      <c r="M1162">
        <v>79</v>
      </c>
      <c r="N1162">
        <v>196</v>
      </c>
      <c r="O1162">
        <v>77</v>
      </c>
      <c r="P1162" s="16">
        <v>14500000</v>
      </c>
      <c r="Q1162" t="str">
        <f>IF(Table6[[#This Row],[Value]]&gt;=20000000,"out of budget",IF(Table6[[#This Row],[Value]]&gt;10000000,"negotiable",IF(Table6[[#This Row],[Value]]&lt;=10000000,"on the radar")))</f>
        <v>negotiable</v>
      </c>
    </row>
    <row r="1163" spans="11:17" x14ac:dyDescent="0.25">
      <c r="K1163" t="s">
        <v>1044</v>
      </c>
      <c r="L1163">
        <v>27</v>
      </c>
      <c r="M1163">
        <v>74</v>
      </c>
      <c r="N1163">
        <v>179</v>
      </c>
      <c r="O1163">
        <v>75</v>
      </c>
      <c r="P1163" s="16">
        <v>4500000</v>
      </c>
      <c r="Q1163" t="str">
        <f>IF(Table6[[#This Row],[Value]]&gt;=20000000,"out of budget",IF(Table6[[#This Row],[Value]]&gt;10000000,"negotiable",IF(Table6[[#This Row],[Value]]&lt;=10000000,"on the radar")))</f>
        <v>on the radar</v>
      </c>
    </row>
    <row r="1164" spans="11:17" x14ac:dyDescent="0.25">
      <c r="K1164" t="s">
        <v>1045</v>
      </c>
      <c r="L1164">
        <v>27</v>
      </c>
      <c r="M1164">
        <v>73</v>
      </c>
      <c r="N1164">
        <v>180</v>
      </c>
      <c r="O1164">
        <v>85</v>
      </c>
      <c r="P1164" s="16">
        <v>3200000</v>
      </c>
      <c r="Q1164" t="str">
        <f>IF(Table6[[#This Row],[Value]]&gt;=20000000,"out of budget",IF(Table6[[#This Row],[Value]]&gt;10000000,"negotiable",IF(Table6[[#This Row],[Value]]&lt;=10000000,"on the radar")))</f>
        <v>on the radar</v>
      </c>
    </row>
    <row r="1165" spans="11:17" x14ac:dyDescent="0.25">
      <c r="K1165" t="s">
        <v>1046</v>
      </c>
      <c r="L1165">
        <v>29</v>
      </c>
      <c r="M1165">
        <v>65</v>
      </c>
      <c r="N1165">
        <v>181</v>
      </c>
      <c r="O1165">
        <v>73</v>
      </c>
      <c r="P1165" s="16">
        <v>700000</v>
      </c>
      <c r="Q1165" t="str">
        <f>IF(Table6[[#This Row],[Value]]&gt;=20000000,"out of budget",IF(Table6[[#This Row],[Value]]&gt;10000000,"negotiable",IF(Table6[[#This Row],[Value]]&lt;=10000000,"on the radar")))</f>
        <v>on the radar</v>
      </c>
    </row>
    <row r="1166" spans="11:17" x14ac:dyDescent="0.25">
      <c r="K1166" t="s">
        <v>1047</v>
      </c>
      <c r="L1166">
        <v>30</v>
      </c>
      <c r="M1166">
        <v>76</v>
      </c>
      <c r="N1166">
        <v>184</v>
      </c>
      <c r="O1166">
        <v>89</v>
      </c>
      <c r="P1166" s="16">
        <v>7500000</v>
      </c>
      <c r="Q1166" t="str">
        <f>IF(Table6[[#This Row],[Value]]&gt;=20000000,"out of budget",IF(Table6[[#This Row],[Value]]&gt;10000000,"negotiable",IF(Table6[[#This Row],[Value]]&lt;=10000000,"on the radar")))</f>
        <v>on the radar</v>
      </c>
    </row>
    <row r="1167" spans="11:17" x14ac:dyDescent="0.25">
      <c r="K1167" t="s">
        <v>1048</v>
      </c>
      <c r="L1167">
        <v>27</v>
      </c>
      <c r="M1167">
        <v>78</v>
      </c>
      <c r="N1167">
        <v>180</v>
      </c>
      <c r="O1167">
        <v>77</v>
      </c>
      <c r="P1167" s="16">
        <v>15000000</v>
      </c>
      <c r="Q1167" t="str">
        <f>IF(Table6[[#This Row],[Value]]&gt;=20000000,"out of budget",IF(Table6[[#This Row],[Value]]&gt;10000000,"negotiable",IF(Table6[[#This Row],[Value]]&lt;=10000000,"on the radar")))</f>
        <v>negotiable</v>
      </c>
    </row>
    <row r="1168" spans="11:17" x14ac:dyDescent="0.25">
      <c r="K1168" t="s">
        <v>1049</v>
      </c>
      <c r="L1168">
        <v>26</v>
      </c>
      <c r="M1168">
        <v>77</v>
      </c>
      <c r="N1168">
        <v>187</v>
      </c>
      <c r="O1168">
        <v>71</v>
      </c>
      <c r="P1168" s="16">
        <v>12500000</v>
      </c>
      <c r="Q1168" t="str">
        <f>IF(Table6[[#This Row],[Value]]&gt;=20000000,"out of budget",IF(Table6[[#This Row],[Value]]&gt;10000000,"negotiable",IF(Table6[[#This Row],[Value]]&lt;=10000000,"on the radar")))</f>
        <v>negotiable</v>
      </c>
    </row>
    <row r="1169" spans="11:17" x14ac:dyDescent="0.25">
      <c r="K1169" t="s">
        <v>1050</v>
      </c>
      <c r="L1169">
        <v>29</v>
      </c>
      <c r="M1169">
        <v>73</v>
      </c>
      <c r="N1169">
        <v>180</v>
      </c>
      <c r="O1169">
        <v>76</v>
      </c>
      <c r="P1169" s="16">
        <v>3000000</v>
      </c>
      <c r="Q1169" t="str">
        <f>IF(Table6[[#This Row],[Value]]&gt;=20000000,"out of budget",IF(Table6[[#This Row],[Value]]&gt;10000000,"negotiable",IF(Table6[[#This Row],[Value]]&lt;=10000000,"on the radar")))</f>
        <v>on the radar</v>
      </c>
    </row>
    <row r="1170" spans="11:17" x14ac:dyDescent="0.25">
      <c r="K1170" t="s">
        <v>1051</v>
      </c>
      <c r="L1170">
        <v>25</v>
      </c>
      <c r="M1170">
        <v>82</v>
      </c>
      <c r="N1170">
        <v>185</v>
      </c>
      <c r="O1170">
        <v>75</v>
      </c>
      <c r="P1170" s="16">
        <v>38500000</v>
      </c>
      <c r="Q1170" t="str">
        <f>IF(Table6[[#This Row],[Value]]&gt;=20000000,"out of budget",IF(Table6[[#This Row],[Value]]&gt;10000000,"negotiable",IF(Table6[[#This Row],[Value]]&lt;=10000000,"on the radar")))</f>
        <v>out of budget</v>
      </c>
    </row>
    <row r="1171" spans="11:17" x14ac:dyDescent="0.25">
      <c r="K1171" t="s">
        <v>1052</v>
      </c>
      <c r="L1171">
        <v>27</v>
      </c>
      <c r="M1171">
        <v>79</v>
      </c>
      <c r="N1171">
        <v>189</v>
      </c>
      <c r="O1171">
        <v>88</v>
      </c>
      <c r="P1171" s="16">
        <v>17500000</v>
      </c>
      <c r="Q1171" t="str">
        <f>IF(Table6[[#This Row],[Value]]&gt;=20000000,"out of budget",IF(Table6[[#This Row],[Value]]&gt;10000000,"negotiable",IF(Table6[[#This Row],[Value]]&lt;=10000000,"on the radar")))</f>
        <v>negotiable</v>
      </c>
    </row>
    <row r="1172" spans="11:17" x14ac:dyDescent="0.25">
      <c r="K1172" t="s">
        <v>1053</v>
      </c>
      <c r="L1172">
        <v>27</v>
      </c>
      <c r="M1172">
        <v>76</v>
      </c>
      <c r="N1172">
        <v>185</v>
      </c>
      <c r="O1172">
        <v>80</v>
      </c>
      <c r="P1172" s="16">
        <v>7000000</v>
      </c>
      <c r="Q1172" t="str">
        <f>IF(Table6[[#This Row],[Value]]&gt;=20000000,"out of budget",IF(Table6[[#This Row],[Value]]&gt;10000000,"negotiable",IF(Table6[[#This Row],[Value]]&lt;=10000000,"on the radar")))</f>
        <v>on the radar</v>
      </c>
    </row>
    <row r="1173" spans="11:17" x14ac:dyDescent="0.25">
      <c r="K1173" t="s">
        <v>1054</v>
      </c>
      <c r="L1173">
        <v>28</v>
      </c>
      <c r="M1173">
        <v>86</v>
      </c>
      <c r="N1173">
        <v>192</v>
      </c>
      <c r="O1173">
        <v>95</v>
      </c>
      <c r="P1173" s="16">
        <v>68000000</v>
      </c>
      <c r="Q1173" t="str">
        <f>IF(Table6[[#This Row],[Value]]&gt;=20000000,"out of budget",IF(Table6[[#This Row],[Value]]&gt;10000000,"negotiable",IF(Table6[[#This Row],[Value]]&lt;=10000000,"on the radar")))</f>
        <v>out of budget</v>
      </c>
    </row>
    <row r="1174" spans="11:17" x14ac:dyDescent="0.25">
      <c r="K1174" t="s">
        <v>1055</v>
      </c>
      <c r="L1174">
        <v>26</v>
      </c>
      <c r="M1174">
        <v>83</v>
      </c>
      <c r="N1174">
        <v>180</v>
      </c>
      <c r="O1174">
        <v>72</v>
      </c>
      <c r="P1174" s="16">
        <v>38000000</v>
      </c>
      <c r="Q1174" t="str">
        <f>IF(Table6[[#This Row],[Value]]&gt;=20000000,"out of budget",IF(Table6[[#This Row],[Value]]&gt;10000000,"negotiable",IF(Table6[[#This Row],[Value]]&lt;=10000000,"on the radar")))</f>
        <v>out of budget</v>
      </c>
    </row>
    <row r="1175" spans="11:17" x14ac:dyDescent="0.25">
      <c r="K1175" t="s">
        <v>1056</v>
      </c>
      <c r="L1175">
        <v>28</v>
      </c>
      <c r="M1175">
        <v>75</v>
      </c>
      <c r="N1175">
        <v>176</v>
      </c>
      <c r="O1175">
        <v>73</v>
      </c>
      <c r="P1175" s="16">
        <v>0</v>
      </c>
      <c r="Q1175" t="str">
        <f>IF(Table6[[#This Row],[Value]]&gt;=20000000,"out of budget",IF(Table6[[#This Row],[Value]]&gt;10000000,"negotiable",IF(Table6[[#This Row],[Value]]&lt;=10000000,"on the radar")))</f>
        <v>on the radar</v>
      </c>
    </row>
    <row r="1176" spans="11:17" x14ac:dyDescent="0.25">
      <c r="K1176" t="s">
        <v>1057</v>
      </c>
      <c r="L1176">
        <v>25</v>
      </c>
      <c r="M1176">
        <v>79</v>
      </c>
      <c r="N1176">
        <v>185</v>
      </c>
      <c r="O1176">
        <v>74</v>
      </c>
      <c r="P1176" s="16">
        <v>19000000</v>
      </c>
      <c r="Q1176" t="str">
        <f>IF(Table6[[#This Row],[Value]]&gt;=20000000,"out of budget",IF(Table6[[#This Row],[Value]]&gt;10000000,"negotiable",IF(Table6[[#This Row],[Value]]&lt;=10000000,"on the radar")))</f>
        <v>negotiable</v>
      </c>
    </row>
    <row r="1177" spans="11:17" x14ac:dyDescent="0.25">
      <c r="K1177" t="s">
        <v>1058</v>
      </c>
      <c r="L1177">
        <v>24</v>
      </c>
      <c r="M1177">
        <v>77</v>
      </c>
      <c r="N1177">
        <v>185</v>
      </c>
      <c r="O1177">
        <v>75</v>
      </c>
      <c r="P1177" s="16">
        <v>14500000</v>
      </c>
      <c r="Q1177" t="str">
        <f>IF(Table6[[#This Row],[Value]]&gt;=20000000,"out of budget",IF(Table6[[#This Row],[Value]]&gt;10000000,"negotiable",IF(Table6[[#This Row],[Value]]&lt;=10000000,"on the radar")))</f>
        <v>negotiable</v>
      </c>
    </row>
    <row r="1178" spans="11:17" x14ac:dyDescent="0.25">
      <c r="K1178" t="s">
        <v>1059</v>
      </c>
      <c r="L1178">
        <v>25</v>
      </c>
      <c r="M1178">
        <v>73</v>
      </c>
      <c r="N1178">
        <v>193</v>
      </c>
      <c r="O1178">
        <v>89</v>
      </c>
      <c r="P1178" s="16">
        <v>4099999.9999999995</v>
      </c>
      <c r="Q1178" t="str">
        <f>IF(Table6[[#This Row],[Value]]&gt;=20000000,"out of budget",IF(Table6[[#This Row],[Value]]&gt;10000000,"negotiable",IF(Table6[[#This Row],[Value]]&lt;=10000000,"on the radar")))</f>
        <v>on the radar</v>
      </c>
    </row>
    <row r="1179" spans="11:17" x14ac:dyDescent="0.25">
      <c r="K1179" t="s">
        <v>1060</v>
      </c>
      <c r="L1179">
        <v>27</v>
      </c>
      <c r="M1179">
        <v>83</v>
      </c>
      <c r="N1179">
        <v>190</v>
      </c>
      <c r="O1179">
        <v>77</v>
      </c>
      <c r="P1179" s="16">
        <v>38500000</v>
      </c>
      <c r="Q1179" t="str">
        <f>IF(Table6[[#This Row],[Value]]&gt;=20000000,"out of budget",IF(Table6[[#This Row],[Value]]&gt;10000000,"negotiable",IF(Table6[[#This Row],[Value]]&lt;=10000000,"on the radar")))</f>
        <v>out of budget</v>
      </c>
    </row>
    <row r="1180" spans="11:17" x14ac:dyDescent="0.25">
      <c r="K1180" t="s">
        <v>1061</v>
      </c>
      <c r="L1180">
        <v>28</v>
      </c>
      <c r="M1180">
        <v>72</v>
      </c>
      <c r="N1180">
        <v>186</v>
      </c>
      <c r="O1180">
        <v>83</v>
      </c>
      <c r="P1180" s="16">
        <v>0</v>
      </c>
      <c r="Q1180" t="str">
        <f>IF(Table6[[#This Row],[Value]]&gt;=20000000,"out of budget",IF(Table6[[#This Row],[Value]]&gt;10000000,"negotiable",IF(Table6[[#This Row],[Value]]&lt;=10000000,"on the radar")))</f>
        <v>on the radar</v>
      </c>
    </row>
    <row r="1181" spans="11:17" x14ac:dyDescent="0.25">
      <c r="K1181" t="s">
        <v>1062</v>
      </c>
      <c r="L1181">
        <v>26</v>
      </c>
      <c r="M1181">
        <v>78</v>
      </c>
      <c r="N1181">
        <v>184</v>
      </c>
      <c r="O1181">
        <v>76</v>
      </c>
      <c r="P1181" s="16">
        <v>16500000</v>
      </c>
      <c r="Q1181" t="str">
        <f>IF(Table6[[#This Row],[Value]]&gt;=20000000,"out of budget",IF(Table6[[#This Row],[Value]]&gt;10000000,"negotiable",IF(Table6[[#This Row],[Value]]&lt;=10000000,"on the radar")))</f>
        <v>negotiable</v>
      </c>
    </row>
    <row r="1182" spans="11:17" x14ac:dyDescent="0.25">
      <c r="K1182" t="s">
        <v>1063</v>
      </c>
      <c r="L1182">
        <v>26</v>
      </c>
      <c r="M1182">
        <v>77</v>
      </c>
      <c r="N1182">
        <v>191</v>
      </c>
      <c r="O1182">
        <v>84</v>
      </c>
      <c r="P1182" s="16">
        <v>12000000</v>
      </c>
      <c r="Q1182" t="str">
        <f>IF(Table6[[#This Row],[Value]]&gt;=20000000,"out of budget",IF(Table6[[#This Row],[Value]]&gt;10000000,"negotiable",IF(Table6[[#This Row],[Value]]&lt;=10000000,"on the radar")))</f>
        <v>negotiable</v>
      </c>
    </row>
    <row r="1183" spans="11:17" x14ac:dyDescent="0.25">
      <c r="K1183" t="s">
        <v>1064</v>
      </c>
      <c r="L1183">
        <v>24</v>
      </c>
      <c r="M1183">
        <v>77</v>
      </c>
      <c r="N1183">
        <v>185</v>
      </c>
      <c r="O1183">
        <v>80</v>
      </c>
      <c r="P1183" s="16">
        <v>16000000</v>
      </c>
      <c r="Q1183" t="str">
        <f>IF(Table6[[#This Row],[Value]]&gt;=20000000,"out of budget",IF(Table6[[#This Row],[Value]]&gt;10000000,"negotiable",IF(Table6[[#This Row],[Value]]&lt;=10000000,"on the radar")))</f>
        <v>negotiable</v>
      </c>
    </row>
    <row r="1184" spans="11:17" x14ac:dyDescent="0.25">
      <c r="K1184" t="s">
        <v>1065</v>
      </c>
      <c r="L1184">
        <v>26</v>
      </c>
      <c r="M1184">
        <v>78</v>
      </c>
      <c r="N1184">
        <v>175</v>
      </c>
      <c r="O1184">
        <v>70</v>
      </c>
      <c r="P1184" s="16">
        <v>15000000</v>
      </c>
      <c r="Q1184" t="str">
        <f>IF(Table6[[#This Row],[Value]]&gt;=20000000,"out of budget",IF(Table6[[#This Row],[Value]]&gt;10000000,"negotiable",IF(Table6[[#This Row],[Value]]&lt;=10000000,"on the radar")))</f>
        <v>negotiable</v>
      </c>
    </row>
    <row r="1185" spans="11:17" x14ac:dyDescent="0.25">
      <c r="K1185" t="s">
        <v>1066</v>
      </c>
      <c r="L1185">
        <v>24</v>
      </c>
      <c r="M1185">
        <v>64</v>
      </c>
      <c r="N1185">
        <v>182</v>
      </c>
      <c r="O1185">
        <v>78</v>
      </c>
      <c r="P1185" s="16">
        <v>800000</v>
      </c>
      <c r="Q1185" t="str">
        <f>IF(Table6[[#This Row],[Value]]&gt;=20000000,"out of budget",IF(Table6[[#This Row],[Value]]&gt;10000000,"negotiable",IF(Table6[[#This Row],[Value]]&lt;=10000000,"on the radar")))</f>
        <v>on the radar</v>
      </c>
    </row>
    <row r="1186" spans="11:17" x14ac:dyDescent="0.25">
      <c r="K1186" t="s">
        <v>1067</v>
      </c>
      <c r="L1186">
        <v>25</v>
      </c>
      <c r="M1186">
        <v>78</v>
      </c>
      <c r="N1186">
        <v>173</v>
      </c>
      <c r="O1186">
        <v>77</v>
      </c>
      <c r="P1186" s="16">
        <v>0</v>
      </c>
      <c r="Q1186" t="str">
        <f>IF(Table6[[#This Row],[Value]]&gt;=20000000,"out of budget",IF(Table6[[#This Row],[Value]]&gt;10000000,"negotiable",IF(Table6[[#This Row],[Value]]&lt;=10000000,"on the radar")))</f>
        <v>on the radar</v>
      </c>
    </row>
    <row r="1187" spans="11:17" x14ac:dyDescent="0.25">
      <c r="K1187" t="s">
        <v>1068</v>
      </c>
      <c r="L1187">
        <v>26</v>
      </c>
      <c r="M1187">
        <v>75</v>
      </c>
      <c r="N1187">
        <v>169</v>
      </c>
      <c r="O1187">
        <v>61</v>
      </c>
      <c r="P1187" s="16">
        <v>7000000</v>
      </c>
      <c r="Q1187" t="str">
        <f>IF(Table6[[#This Row],[Value]]&gt;=20000000,"out of budget",IF(Table6[[#This Row],[Value]]&gt;10000000,"negotiable",IF(Table6[[#This Row],[Value]]&lt;=10000000,"on the radar")))</f>
        <v>on the radar</v>
      </c>
    </row>
    <row r="1188" spans="11:17" x14ac:dyDescent="0.25">
      <c r="K1188" t="s">
        <v>1069</v>
      </c>
      <c r="L1188">
        <v>25</v>
      </c>
      <c r="M1188">
        <v>75</v>
      </c>
      <c r="N1188">
        <v>172</v>
      </c>
      <c r="O1188">
        <v>70</v>
      </c>
      <c r="P1188" s="16">
        <v>8000000</v>
      </c>
      <c r="Q1188" t="str">
        <f>IF(Table6[[#This Row],[Value]]&gt;=20000000,"out of budget",IF(Table6[[#This Row],[Value]]&gt;10000000,"negotiable",IF(Table6[[#This Row],[Value]]&lt;=10000000,"on the radar")))</f>
        <v>on the radar</v>
      </c>
    </row>
    <row r="1189" spans="11:17" x14ac:dyDescent="0.25">
      <c r="K1189" t="s">
        <v>1070</v>
      </c>
      <c r="L1189">
        <v>24</v>
      </c>
      <c r="M1189">
        <v>77</v>
      </c>
      <c r="N1189">
        <v>185</v>
      </c>
      <c r="O1189">
        <v>70</v>
      </c>
      <c r="P1189" s="16">
        <v>8500000</v>
      </c>
      <c r="Q1189" t="str">
        <f>IF(Table6[[#This Row],[Value]]&gt;=20000000,"out of budget",IF(Table6[[#This Row],[Value]]&gt;10000000,"negotiable",IF(Table6[[#This Row],[Value]]&lt;=10000000,"on the radar")))</f>
        <v>on the radar</v>
      </c>
    </row>
    <row r="1190" spans="11:17" x14ac:dyDescent="0.25">
      <c r="K1190" t="s">
        <v>1071</v>
      </c>
      <c r="L1190">
        <v>26</v>
      </c>
      <c r="M1190">
        <v>77</v>
      </c>
      <c r="N1190">
        <v>181</v>
      </c>
      <c r="O1190">
        <v>76</v>
      </c>
      <c r="P1190" s="16">
        <v>12500000</v>
      </c>
      <c r="Q1190" t="str">
        <f>IF(Table6[[#This Row],[Value]]&gt;=20000000,"out of budget",IF(Table6[[#This Row],[Value]]&gt;10000000,"negotiable",IF(Table6[[#This Row],[Value]]&lt;=10000000,"on the radar")))</f>
        <v>negotiable</v>
      </c>
    </row>
    <row r="1191" spans="11:17" x14ac:dyDescent="0.25">
      <c r="K1191" t="s">
        <v>1072</v>
      </c>
      <c r="L1191">
        <v>25</v>
      </c>
      <c r="M1191">
        <v>75</v>
      </c>
      <c r="N1191">
        <v>190</v>
      </c>
      <c r="O1191">
        <v>77</v>
      </c>
      <c r="P1191" s="16">
        <v>7000000</v>
      </c>
      <c r="Q1191" t="str">
        <f>IF(Table6[[#This Row],[Value]]&gt;=20000000,"out of budget",IF(Table6[[#This Row],[Value]]&gt;10000000,"negotiable",IF(Table6[[#This Row],[Value]]&lt;=10000000,"on the radar")))</f>
        <v>on the radar</v>
      </c>
    </row>
    <row r="1192" spans="11:17" x14ac:dyDescent="0.25">
      <c r="K1192" t="s">
        <v>1073</v>
      </c>
      <c r="L1192">
        <v>27</v>
      </c>
      <c r="M1192">
        <v>76</v>
      </c>
      <c r="N1192">
        <v>178</v>
      </c>
      <c r="O1192">
        <v>75</v>
      </c>
      <c r="P1192" s="16">
        <v>8500000</v>
      </c>
      <c r="Q1192" t="str">
        <f>IF(Table6[[#This Row],[Value]]&gt;=20000000,"out of budget",IF(Table6[[#This Row],[Value]]&gt;10000000,"negotiable",IF(Table6[[#This Row],[Value]]&lt;=10000000,"on the radar")))</f>
        <v>on the radar</v>
      </c>
    </row>
    <row r="1193" spans="11:17" x14ac:dyDescent="0.25">
      <c r="K1193" t="s">
        <v>1074</v>
      </c>
      <c r="L1193">
        <v>24</v>
      </c>
      <c r="M1193">
        <v>77</v>
      </c>
      <c r="N1193">
        <v>165</v>
      </c>
      <c r="O1193">
        <v>64</v>
      </c>
      <c r="P1193" s="16">
        <v>18500000</v>
      </c>
      <c r="Q1193" t="str">
        <f>IF(Table6[[#This Row],[Value]]&gt;=20000000,"out of budget",IF(Table6[[#This Row],[Value]]&gt;10000000,"negotiable",IF(Table6[[#This Row],[Value]]&lt;=10000000,"on the radar")))</f>
        <v>negotiable</v>
      </c>
    </row>
    <row r="1194" spans="11:17" x14ac:dyDescent="0.25">
      <c r="K1194" t="s">
        <v>1075</v>
      </c>
      <c r="L1194">
        <v>29</v>
      </c>
      <c r="M1194">
        <v>81</v>
      </c>
      <c r="N1194">
        <v>180</v>
      </c>
      <c r="O1194">
        <v>73</v>
      </c>
      <c r="P1194" s="16">
        <v>22500000</v>
      </c>
      <c r="Q1194" t="str">
        <f>IF(Table6[[#This Row],[Value]]&gt;=20000000,"out of budget",IF(Table6[[#This Row],[Value]]&gt;10000000,"negotiable",IF(Table6[[#This Row],[Value]]&lt;=10000000,"on the radar")))</f>
        <v>out of budget</v>
      </c>
    </row>
    <row r="1195" spans="11:17" x14ac:dyDescent="0.25">
      <c r="K1195" t="s">
        <v>877</v>
      </c>
      <c r="L1195">
        <v>26</v>
      </c>
      <c r="M1195">
        <v>80</v>
      </c>
      <c r="N1195">
        <v>182</v>
      </c>
      <c r="O1195">
        <v>78</v>
      </c>
      <c r="P1195" s="16">
        <v>25000000</v>
      </c>
      <c r="Q1195" t="str">
        <f>IF(Table6[[#This Row],[Value]]&gt;=20000000,"out of budget",IF(Table6[[#This Row],[Value]]&gt;10000000,"negotiable",IF(Table6[[#This Row],[Value]]&lt;=10000000,"on the radar")))</f>
        <v>out of budget</v>
      </c>
    </row>
    <row r="1196" spans="11:17" x14ac:dyDescent="0.25">
      <c r="K1196" t="s">
        <v>1076</v>
      </c>
      <c r="L1196">
        <v>24</v>
      </c>
      <c r="M1196">
        <v>79</v>
      </c>
      <c r="N1196">
        <v>185</v>
      </c>
      <c r="O1196">
        <v>68</v>
      </c>
      <c r="P1196" s="16">
        <v>25000000</v>
      </c>
      <c r="Q1196" t="str">
        <f>IF(Table6[[#This Row],[Value]]&gt;=20000000,"out of budget",IF(Table6[[#This Row],[Value]]&gt;10000000,"negotiable",IF(Table6[[#This Row],[Value]]&lt;=10000000,"on the radar")))</f>
        <v>out of budget</v>
      </c>
    </row>
    <row r="1197" spans="11:17" x14ac:dyDescent="0.25">
      <c r="K1197" t="s">
        <v>1077</v>
      </c>
      <c r="L1197">
        <v>26</v>
      </c>
      <c r="M1197">
        <v>76</v>
      </c>
      <c r="N1197">
        <v>183</v>
      </c>
      <c r="O1197">
        <v>78</v>
      </c>
      <c r="P1197" s="16">
        <v>8000000</v>
      </c>
      <c r="Q1197" t="str">
        <f>IF(Table6[[#This Row],[Value]]&gt;=20000000,"out of budget",IF(Table6[[#This Row],[Value]]&gt;10000000,"negotiable",IF(Table6[[#This Row],[Value]]&lt;=10000000,"on the radar")))</f>
        <v>on the radar</v>
      </c>
    </row>
    <row r="1198" spans="11:17" x14ac:dyDescent="0.25">
      <c r="K1198" t="s">
        <v>1078</v>
      </c>
      <c r="L1198">
        <v>26</v>
      </c>
      <c r="M1198">
        <v>80</v>
      </c>
      <c r="N1198">
        <v>175</v>
      </c>
      <c r="O1198">
        <v>69</v>
      </c>
      <c r="P1198" s="16">
        <v>23000000</v>
      </c>
      <c r="Q1198" t="str">
        <f>IF(Table6[[#This Row],[Value]]&gt;=20000000,"out of budget",IF(Table6[[#This Row],[Value]]&gt;10000000,"negotiable",IF(Table6[[#This Row],[Value]]&lt;=10000000,"on the radar")))</f>
        <v>out of budget</v>
      </c>
    </row>
    <row r="1199" spans="11:17" x14ac:dyDescent="0.25">
      <c r="K1199" t="s">
        <v>1079</v>
      </c>
      <c r="L1199">
        <v>25</v>
      </c>
      <c r="M1199">
        <v>74</v>
      </c>
      <c r="N1199">
        <v>173</v>
      </c>
      <c r="O1199">
        <v>65</v>
      </c>
      <c r="P1199" s="16">
        <v>6000000</v>
      </c>
      <c r="Q1199" t="str">
        <f>IF(Table6[[#This Row],[Value]]&gt;=20000000,"out of budget",IF(Table6[[#This Row],[Value]]&gt;10000000,"negotiable",IF(Table6[[#This Row],[Value]]&lt;=10000000,"on the radar")))</f>
        <v>on the radar</v>
      </c>
    </row>
    <row r="1200" spans="11:17" x14ac:dyDescent="0.25">
      <c r="K1200" t="s">
        <v>1080</v>
      </c>
      <c r="L1200">
        <v>25</v>
      </c>
      <c r="M1200">
        <v>79</v>
      </c>
      <c r="N1200">
        <v>175</v>
      </c>
      <c r="O1200">
        <v>72</v>
      </c>
      <c r="P1200" s="16">
        <v>23000000</v>
      </c>
      <c r="Q1200" t="str">
        <f>IF(Table6[[#This Row],[Value]]&gt;=20000000,"out of budget",IF(Table6[[#This Row],[Value]]&gt;10000000,"negotiable",IF(Table6[[#This Row],[Value]]&lt;=10000000,"on the radar")))</f>
        <v>out of budget</v>
      </c>
    </row>
    <row r="1201" spans="11:17" x14ac:dyDescent="0.25">
      <c r="K1201" t="s">
        <v>1081</v>
      </c>
      <c r="L1201">
        <v>24</v>
      </c>
      <c r="M1201">
        <v>73</v>
      </c>
      <c r="N1201">
        <v>188</v>
      </c>
      <c r="O1201">
        <v>78</v>
      </c>
      <c r="P1201" s="16">
        <v>4600000</v>
      </c>
      <c r="Q1201" t="str">
        <f>IF(Table6[[#This Row],[Value]]&gt;=20000000,"out of budget",IF(Table6[[#This Row],[Value]]&gt;10000000,"negotiable",IF(Table6[[#This Row],[Value]]&lt;=10000000,"on the radar")))</f>
        <v>on the radar</v>
      </c>
    </row>
    <row r="1202" spans="11:17" x14ac:dyDescent="0.25">
      <c r="K1202" t="s">
        <v>1082</v>
      </c>
      <c r="L1202">
        <v>39</v>
      </c>
      <c r="M1202">
        <v>80</v>
      </c>
      <c r="N1202">
        <v>180</v>
      </c>
      <c r="O1202">
        <v>82</v>
      </c>
      <c r="P1202" s="16">
        <v>1500000</v>
      </c>
      <c r="Q1202" t="str">
        <f>IF(Table6[[#This Row],[Value]]&gt;=20000000,"out of budget",IF(Table6[[#This Row],[Value]]&gt;10000000,"negotiable",IF(Table6[[#This Row],[Value]]&lt;=10000000,"on the radar")))</f>
        <v>on the radar</v>
      </c>
    </row>
    <row r="1203" spans="11:17" x14ac:dyDescent="0.25">
      <c r="K1203" t="s">
        <v>1083</v>
      </c>
      <c r="L1203">
        <v>36</v>
      </c>
      <c r="M1203">
        <v>81</v>
      </c>
      <c r="N1203">
        <v>179</v>
      </c>
      <c r="O1203">
        <v>75</v>
      </c>
      <c r="P1203" s="16">
        <v>6500000</v>
      </c>
      <c r="Q1203" t="str">
        <f>IF(Table6[[#This Row],[Value]]&gt;=20000000,"out of budget",IF(Table6[[#This Row],[Value]]&gt;10000000,"negotiable",IF(Table6[[#This Row],[Value]]&lt;=10000000,"on the radar")))</f>
        <v>on the radar</v>
      </c>
    </row>
    <row r="1204" spans="11:17" x14ac:dyDescent="0.25">
      <c r="K1204" t="s">
        <v>1084</v>
      </c>
      <c r="L1204">
        <v>34</v>
      </c>
      <c r="M1204">
        <v>76</v>
      </c>
      <c r="N1204">
        <v>176</v>
      </c>
      <c r="O1204">
        <v>83</v>
      </c>
      <c r="P1204" s="16">
        <v>3500000</v>
      </c>
      <c r="Q1204" t="str">
        <f>IF(Table6[[#This Row],[Value]]&gt;=20000000,"out of budget",IF(Table6[[#This Row],[Value]]&gt;10000000,"negotiable",IF(Table6[[#This Row],[Value]]&lt;=10000000,"on the radar")))</f>
        <v>on the radar</v>
      </c>
    </row>
    <row r="1205" spans="11:17" x14ac:dyDescent="0.25">
      <c r="K1205" t="s">
        <v>1085</v>
      </c>
      <c r="L1205">
        <v>19</v>
      </c>
      <c r="M1205">
        <v>67</v>
      </c>
      <c r="N1205">
        <v>168</v>
      </c>
      <c r="O1205">
        <v>66</v>
      </c>
      <c r="P1205" s="16">
        <v>2600000</v>
      </c>
      <c r="Q1205" t="str">
        <f>IF(Table6[[#This Row],[Value]]&gt;=20000000,"out of budget",IF(Table6[[#This Row],[Value]]&gt;10000000,"negotiable",IF(Table6[[#This Row],[Value]]&lt;=10000000,"on the radar")))</f>
        <v>on the radar</v>
      </c>
    </row>
    <row r="1206" spans="11:17" x14ac:dyDescent="0.25">
      <c r="K1206" t="s">
        <v>1086</v>
      </c>
      <c r="L1206">
        <v>17</v>
      </c>
      <c r="M1206">
        <v>63</v>
      </c>
      <c r="N1206">
        <v>188</v>
      </c>
      <c r="O1206">
        <v>81</v>
      </c>
      <c r="P1206" s="16">
        <v>1200000</v>
      </c>
      <c r="Q1206" t="str">
        <f>IF(Table6[[#This Row],[Value]]&gt;=20000000,"out of budget",IF(Table6[[#This Row],[Value]]&gt;10000000,"negotiable",IF(Table6[[#This Row],[Value]]&lt;=10000000,"on the radar")))</f>
        <v>on the radar</v>
      </c>
    </row>
    <row r="1207" spans="11:17" x14ac:dyDescent="0.25">
      <c r="K1207" t="s">
        <v>1087</v>
      </c>
      <c r="L1207">
        <v>38</v>
      </c>
      <c r="M1207">
        <v>80</v>
      </c>
      <c r="N1207">
        <v>187</v>
      </c>
      <c r="O1207">
        <v>85</v>
      </c>
      <c r="P1207" s="16">
        <v>3800000</v>
      </c>
      <c r="Q1207" t="str">
        <f>IF(Table6[[#This Row],[Value]]&gt;=20000000,"out of budget",IF(Table6[[#This Row],[Value]]&gt;10000000,"negotiable",IF(Table6[[#This Row],[Value]]&lt;=10000000,"on the radar")))</f>
        <v>on the radar</v>
      </c>
    </row>
    <row r="1208" spans="11:17" x14ac:dyDescent="0.25">
      <c r="K1208" t="s">
        <v>1088</v>
      </c>
      <c r="L1208">
        <v>38</v>
      </c>
      <c r="M1208">
        <v>72</v>
      </c>
      <c r="N1208">
        <v>183</v>
      </c>
      <c r="O1208">
        <v>88</v>
      </c>
      <c r="P1208" s="16">
        <v>800000</v>
      </c>
      <c r="Q1208" t="str">
        <f>IF(Table6[[#This Row],[Value]]&gt;=20000000,"out of budget",IF(Table6[[#This Row],[Value]]&gt;10000000,"negotiable",IF(Table6[[#This Row],[Value]]&lt;=10000000,"on the radar")))</f>
        <v>on the radar</v>
      </c>
    </row>
    <row r="1209" spans="11:17" x14ac:dyDescent="0.25">
      <c r="K1209" t="s">
        <v>1089</v>
      </c>
      <c r="L1209">
        <v>35</v>
      </c>
      <c r="M1209">
        <v>82</v>
      </c>
      <c r="N1209">
        <v>194</v>
      </c>
      <c r="O1209">
        <v>85</v>
      </c>
      <c r="P1209" s="16">
        <v>8000000</v>
      </c>
      <c r="Q1209" t="str">
        <f>IF(Table6[[#This Row],[Value]]&gt;=20000000,"out of budget",IF(Table6[[#This Row],[Value]]&gt;10000000,"negotiable",IF(Table6[[#This Row],[Value]]&lt;=10000000,"on the radar")))</f>
        <v>on the radar</v>
      </c>
    </row>
    <row r="1210" spans="11:17" x14ac:dyDescent="0.25">
      <c r="K1210" t="s">
        <v>1090</v>
      </c>
      <c r="L1210">
        <v>37</v>
      </c>
      <c r="M1210">
        <v>74</v>
      </c>
      <c r="N1210">
        <v>175</v>
      </c>
      <c r="O1210">
        <v>65</v>
      </c>
      <c r="P1210" s="16">
        <v>925000</v>
      </c>
      <c r="Q1210" t="str">
        <f>IF(Table6[[#This Row],[Value]]&gt;=20000000,"out of budget",IF(Table6[[#This Row],[Value]]&gt;10000000,"negotiable",IF(Table6[[#This Row],[Value]]&lt;=10000000,"on the radar")))</f>
        <v>on the radar</v>
      </c>
    </row>
    <row r="1211" spans="11:17" x14ac:dyDescent="0.25">
      <c r="K1211" t="s">
        <v>1091</v>
      </c>
      <c r="L1211">
        <v>36</v>
      </c>
      <c r="M1211">
        <v>80</v>
      </c>
      <c r="N1211">
        <v>188</v>
      </c>
      <c r="O1211">
        <v>82</v>
      </c>
      <c r="P1211" s="16">
        <v>2300000</v>
      </c>
      <c r="Q1211" t="str">
        <f>IF(Table6[[#This Row],[Value]]&gt;=20000000,"out of budget",IF(Table6[[#This Row],[Value]]&gt;10000000,"negotiable",IF(Table6[[#This Row],[Value]]&lt;=10000000,"on the radar")))</f>
        <v>on the radar</v>
      </c>
    </row>
    <row r="1212" spans="11:17" x14ac:dyDescent="0.25">
      <c r="K1212" t="s">
        <v>1092</v>
      </c>
      <c r="L1212">
        <v>34</v>
      </c>
      <c r="M1212">
        <v>80</v>
      </c>
      <c r="N1212">
        <v>186</v>
      </c>
      <c r="O1212">
        <v>81</v>
      </c>
      <c r="P1212" s="16">
        <v>7000000</v>
      </c>
      <c r="Q1212" t="str">
        <f>IF(Table6[[#This Row],[Value]]&gt;=20000000,"out of budget",IF(Table6[[#This Row],[Value]]&gt;10000000,"negotiable",IF(Table6[[#This Row],[Value]]&lt;=10000000,"on the radar")))</f>
        <v>on the radar</v>
      </c>
    </row>
    <row r="1213" spans="11:17" x14ac:dyDescent="0.25">
      <c r="K1213" t="s">
        <v>1093</v>
      </c>
      <c r="L1213">
        <v>34</v>
      </c>
      <c r="M1213">
        <v>77</v>
      </c>
      <c r="N1213">
        <v>175</v>
      </c>
      <c r="O1213">
        <v>77</v>
      </c>
      <c r="P1213" s="16">
        <v>4900000</v>
      </c>
      <c r="Q1213" t="str">
        <f>IF(Table6[[#This Row],[Value]]&gt;=20000000,"out of budget",IF(Table6[[#This Row],[Value]]&gt;10000000,"negotiable",IF(Table6[[#This Row],[Value]]&lt;=10000000,"on the radar")))</f>
        <v>on the radar</v>
      </c>
    </row>
    <row r="1214" spans="11:17" x14ac:dyDescent="0.25">
      <c r="K1214" t="s">
        <v>1094</v>
      </c>
      <c r="L1214">
        <v>32</v>
      </c>
      <c r="M1214">
        <v>75</v>
      </c>
      <c r="N1214">
        <v>185</v>
      </c>
      <c r="O1214">
        <v>73</v>
      </c>
      <c r="P1214" s="16">
        <v>4600000</v>
      </c>
      <c r="Q1214" t="str">
        <f>IF(Table6[[#This Row],[Value]]&gt;=20000000,"out of budget",IF(Table6[[#This Row],[Value]]&gt;10000000,"negotiable",IF(Table6[[#This Row],[Value]]&lt;=10000000,"on the radar")))</f>
        <v>on the radar</v>
      </c>
    </row>
    <row r="1215" spans="11:17" x14ac:dyDescent="0.25">
      <c r="K1215" t="s">
        <v>1095</v>
      </c>
      <c r="L1215">
        <v>32</v>
      </c>
      <c r="M1215">
        <v>74</v>
      </c>
      <c r="N1215">
        <v>183</v>
      </c>
      <c r="O1215">
        <v>76</v>
      </c>
      <c r="P1215" s="16">
        <v>3300000</v>
      </c>
      <c r="Q1215" t="str">
        <f>IF(Table6[[#This Row],[Value]]&gt;=20000000,"out of budget",IF(Table6[[#This Row],[Value]]&gt;10000000,"negotiable",IF(Table6[[#This Row],[Value]]&lt;=10000000,"on the radar")))</f>
        <v>on the radar</v>
      </c>
    </row>
    <row r="1216" spans="11:17" x14ac:dyDescent="0.25">
      <c r="K1216" t="s">
        <v>1024</v>
      </c>
      <c r="L1216">
        <v>34</v>
      </c>
      <c r="M1216">
        <v>74</v>
      </c>
      <c r="N1216">
        <v>192</v>
      </c>
      <c r="O1216">
        <v>87</v>
      </c>
      <c r="P1216" s="16">
        <v>725000</v>
      </c>
      <c r="Q1216" t="str">
        <f>IF(Table6[[#This Row],[Value]]&gt;=20000000,"out of budget",IF(Table6[[#This Row],[Value]]&gt;10000000,"negotiable",IF(Table6[[#This Row],[Value]]&lt;=10000000,"on the radar")))</f>
        <v>on the radar</v>
      </c>
    </row>
    <row r="1217" spans="11:17" x14ac:dyDescent="0.25">
      <c r="K1217" t="s">
        <v>1025</v>
      </c>
      <c r="L1217">
        <v>32</v>
      </c>
      <c r="M1217">
        <v>86</v>
      </c>
      <c r="N1217">
        <v>180</v>
      </c>
      <c r="O1217">
        <v>80</v>
      </c>
      <c r="P1217" s="16">
        <v>53500000</v>
      </c>
      <c r="Q1217" t="str">
        <f>IF(Table6[[#This Row],[Value]]&gt;=20000000,"out of budget",IF(Table6[[#This Row],[Value]]&gt;10000000,"negotiable",IF(Table6[[#This Row],[Value]]&lt;=10000000,"on the radar")))</f>
        <v>out of budget</v>
      </c>
    </row>
    <row r="1218" spans="11:17" x14ac:dyDescent="0.25">
      <c r="K1218" t="s">
        <v>1026</v>
      </c>
      <c r="L1218">
        <v>32</v>
      </c>
      <c r="M1218">
        <v>83</v>
      </c>
      <c r="N1218">
        <v>189</v>
      </c>
      <c r="O1218">
        <v>84</v>
      </c>
      <c r="P1218" s="16">
        <v>18000000</v>
      </c>
      <c r="Q1218" t="str">
        <f>IF(Table6[[#This Row],[Value]]&gt;=20000000,"out of budget",IF(Table6[[#This Row],[Value]]&gt;10000000,"negotiable",IF(Table6[[#This Row],[Value]]&lt;=10000000,"on the radar")))</f>
        <v>negotiable</v>
      </c>
    </row>
    <row r="1219" spans="11:17" x14ac:dyDescent="0.25">
      <c r="K1219" t="s">
        <v>1027</v>
      </c>
      <c r="L1219">
        <v>31</v>
      </c>
      <c r="M1219">
        <v>75</v>
      </c>
      <c r="N1219">
        <v>184</v>
      </c>
      <c r="O1219">
        <v>80</v>
      </c>
      <c r="P1219" s="16">
        <v>4600000</v>
      </c>
      <c r="Q1219" t="str">
        <f>IF(Table6[[#This Row],[Value]]&gt;=20000000,"out of budget",IF(Table6[[#This Row],[Value]]&gt;10000000,"negotiable",IF(Table6[[#This Row],[Value]]&lt;=10000000,"on the radar")))</f>
        <v>on the radar</v>
      </c>
    </row>
    <row r="1220" spans="11:17" x14ac:dyDescent="0.25">
      <c r="K1220" t="s">
        <v>810</v>
      </c>
      <c r="L1220">
        <v>31</v>
      </c>
      <c r="M1220">
        <v>80</v>
      </c>
      <c r="N1220">
        <v>182</v>
      </c>
      <c r="O1220">
        <v>76</v>
      </c>
      <c r="P1220" s="16">
        <v>17500000</v>
      </c>
      <c r="Q1220" t="str">
        <f>IF(Table6[[#This Row],[Value]]&gt;=20000000,"out of budget",IF(Table6[[#This Row],[Value]]&gt;10000000,"negotiable",IF(Table6[[#This Row],[Value]]&lt;=10000000,"on the radar")))</f>
        <v>negotiable</v>
      </c>
    </row>
    <row r="1221" spans="11:17" x14ac:dyDescent="0.25">
      <c r="K1221" t="s">
        <v>1096</v>
      </c>
      <c r="L1221">
        <v>21</v>
      </c>
      <c r="M1221">
        <v>67</v>
      </c>
      <c r="N1221">
        <v>175</v>
      </c>
      <c r="O1221">
        <v>76</v>
      </c>
      <c r="P1221" s="16">
        <v>2200000</v>
      </c>
      <c r="Q1221" t="str">
        <f>IF(Table6[[#This Row],[Value]]&gt;=20000000,"out of budget",IF(Table6[[#This Row],[Value]]&gt;10000000,"negotiable",IF(Table6[[#This Row],[Value]]&lt;=10000000,"on the radar")))</f>
        <v>on the radar</v>
      </c>
    </row>
    <row r="1222" spans="11:17" x14ac:dyDescent="0.25">
      <c r="K1222" t="s">
        <v>1097</v>
      </c>
      <c r="L1222">
        <v>21</v>
      </c>
      <c r="M1222">
        <v>70</v>
      </c>
      <c r="N1222">
        <v>178</v>
      </c>
      <c r="O1222">
        <v>70</v>
      </c>
      <c r="P1222" s="16">
        <v>3600000</v>
      </c>
      <c r="Q1222" t="str">
        <f>IF(Table6[[#This Row],[Value]]&gt;=20000000,"out of budget",IF(Table6[[#This Row],[Value]]&gt;10000000,"negotiable",IF(Table6[[#This Row],[Value]]&lt;=10000000,"on the radar")))</f>
        <v>on the radar</v>
      </c>
    </row>
    <row r="1223" spans="11:17" x14ac:dyDescent="0.25">
      <c r="K1223" t="s">
        <v>1098</v>
      </c>
      <c r="L1223">
        <v>21</v>
      </c>
      <c r="M1223">
        <v>70</v>
      </c>
      <c r="N1223">
        <v>182</v>
      </c>
      <c r="O1223">
        <v>71</v>
      </c>
      <c r="P1223" s="16">
        <v>3600000</v>
      </c>
      <c r="Q1223" t="str">
        <f>IF(Table6[[#This Row],[Value]]&gt;=20000000,"out of budget",IF(Table6[[#This Row],[Value]]&gt;10000000,"negotiable",IF(Table6[[#This Row],[Value]]&lt;=10000000,"on the radar")))</f>
        <v>on the radar</v>
      </c>
    </row>
    <row r="1224" spans="11:17" x14ac:dyDescent="0.25">
      <c r="K1224" t="s">
        <v>1099</v>
      </c>
      <c r="L1224">
        <v>20</v>
      </c>
      <c r="M1224">
        <v>73</v>
      </c>
      <c r="N1224">
        <v>181</v>
      </c>
      <c r="O1224">
        <v>82</v>
      </c>
      <c r="P1224" s="16">
        <v>5000000</v>
      </c>
      <c r="Q1224" t="str">
        <f>IF(Table6[[#This Row],[Value]]&gt;=20000000,"out of budget",IF(Table6[[#This Row],[Value]]&gt;10000000,"negotiable",IF(Table6[[#This Row],[Value]]&lt;=10000000,"on the radar")))</f>
        <v>on the radar</v>
      </c>
    </row>
    <row r="1225" spans="11:17" x14ac:dyDescent="0.25">
      <c r="K1225" t="s">
        <v>1100</v>
      </c>
      <c r="L1225">
        <v>20</v>
      </c>
      <c r="M1225">
        <v>70</v>
      </c>
      <c r="N1225">
        <v>179</v>
      </c>
      <c r="O1225">
        <v>74</v>
      </c>
      <c r="P1225" s="16">
        <v>3300000</v>
      </c>
      <c r="Q1225" t="str">
        <f>IF(Table6[[#This Row],[Value]]&gt;=20000000,"out of budget",IF(Table6[[#This Row],[Value]]&gt;10000000,"negotiable",IF(Table6[[#This Row],[Value]]&lt;=10000000,"on the radar")))</f>
        <v>on the radar</v>
      </c>
    </row>
    <row r="1226" spans="11:17" x14ac:dyDescent="0.25">
      <c r="K1226" t="s">
        <v>1101</v>
      </c>
      <c r="L1226">
        <v>23</v>
      </c>
      <c r="M1226">
        <v>75</v>
      </c>
      <c r="N1226">
        <v>180</v>
      </c>
      <c r="O1226">
        <v>70</v>
      </c>
      <c r="P1226" s="16">
        <v>8500000</v>
      </c>
      <c r="Q1226" t="str">
        <f>IF(Table6[[#This Row],[Value]]&gt;=20000000,"out of budget",IF(Table6[[#This Row],[Value]]&gt;10000000,"negotiable",IF(Table6[[#This Row],[Value]]&lt;=10000000,"on the radar")))</f>
        <v>on the radar</v>
      </c>
    </row>
    <row r="1227" spans="11:17" x14ac:dyDescent="0.25">
      <c r="K1227" t="s">
        <v>1102</v>
      </c>
      <c r="L1227">
        <v>20</v>
      </c>
      <c r="M1227">
        <v>66</v>
      </c>
      <c r="N1227">
        <v>175</v>
      </c>
      <c r="O1227">
        <v>62</v>
      </c>
      <c r="P1227" s="16">
        <v>1800000</v>
      </c>
      <c r="Q1227" t="str">
        <f>IF(Table6[[#This Row],[Value]]&gt;=20000000,"out of budget",IF(Table6[[#This Row],[Value]]&gt;10000000,"negotiable",IF(Table6[[#This Row],[Value]]&lt;=10000000,"on the radar")))</f>
        <v>on the radar</v>
      </c>
    </row>
    <row r="1228" spans="11:17" x14ac:dyDescent="0.25">
      <c r="K1228" t="s">
        <v>1103</v>
      </c>
      <c r="L1228">
        <v>21</v>
      </c>
      <c r="M1228">
        <v>74</v>
      </c>
      <c r="N1228">
        <v>193</v>
      </c>
      <c r="O1228">
        <v>87</v>
      </c>
      <c r="P1228" s="16">
        <v>9000000</v>
      </c>
      <c r="Q1228" t="str">
        <f>IF(Table6[[#This Row],[Value]]&gt;=20000000,"out of budget",IF(Table6[[#This Row],[Value]]&gt;10000000,"negotiable",IF(Table6[[#This Row],[Value]]&lt;=10000000,"on the radar")))</f>
        <v>on the radar</v>
      </c>
    </row>
    <row r="1229" spans="11:17" x14ac:dyDescent="0.25">
      <c r="K1229" t="s">
        <v>1104</v>
      </c>
      <c r="L1229">
        <v>20</v>
      </c>
      <c r="M1229">
        <v>74</v>
      </c>
      <c r="N1229">
        <v>180</v>
      </c>
      <c r="O1229">
        <v>73</v>
      </c>
      <c r="P1229" s="16">
        <v>6500000</v>
      </c>
      <c r="Q1229" t="str">
        <f>IF(Table6[[#This Row],[Value]]&gt;=20000000,"out of budget",IF(Table6[[#This Row],[Value]]&gt;10000000,"negotiable",IF(Table6[[#This Row],[Value]]&lt;=10000000,"on the radar")))</f>
        <v>on the radar</v>
      </c>
    </row>
    <row r="1230" spans="11:17" x14ac:dyDescent="0.25">
      <c r="K1230" t="s">
        <v>1105</v>
      </c>
      <c r="L1230">
        <v>22</v>
      </c>
      <c r="M1230">
        <v>75</v>
      </c>
      <c r="N1230">
        <v>189</v>
      </c>
      <c r="O1230">
        <v>83</v>
      </c>
      <c r="P1230" s="16">
        <v>11500000</v>
      </c>
      <c r="Q1230" t="str">
        <f>IF(Table6[[#This Row],[Value]]&gt;=20000000,"out of budget",IF(Table6[[#This Row],[Value]]&gt;10000000,"negotiable",IF(Table6[[#This Row],[Value]]&lt;=10000000,"on the radar")))</f>
        <v>negotiable</v>
      </c>
    </row>
    <row r="1231" spans="11:17" x14ac:dyDescent="0.25">
      <c r="K1231" t="s">
        <v>1106</v>
      </c>
      <c r="L1231">
        <v>21</v>
      </c>
      <c r="M1231">
        <v>72</v>
      </c>
      <c r="N1231">
        <v>187</v>
      </c>
      <c r="O1231">
        <v>70</v>
      </c>
      <c r="P1231" s="16">
        <v>4900000</v>
      </c>
      <c r="Q1231" t="str">
        <f>IF(Table6[[#This Row],[Value]]&gt;=20000000,"out of budget",IF(Table6[[#This Row],[Value]]&gt;10000000,"negotiable",IF(Table6[[#This Row],[Value]]&lt;=10000000,"on the radar")))</f>
        <v>on the radar</v>
      </c>
    </row>
    <row r="1232" spans="11:17" x14ac:dyDescent="0.25">
      <c r="K1232" t="s">
        <v>1107</v>
      </c>
      <c r="L1232">
        <v>20</v>
      </c>
      <c r="M1232">
        <v>72</v>
      </c>
      <c r="N1232">
        <v>175</v>
      </c>
      <c r="O1232">
        <v>69</v>
      </c>
      <c r="P1232" s="16">
        <v>4900000</v>
      </c>
      <c r="Q1232" t="str">
        <f>IF(Table6[[#This Row],[Value]]&gt;=20000000,"out of budget",IF(Table6[[#This Row],[Value]]&gt;10000000,"negotiable",IF(Table6[[#This Row],[Value]]&lt;=10000000,"on the radar")))</f>
        <v>on the radar</v>
      </c>
    </row>
    <row r="1233" spans="11:17" x14ac:dyDescent="0.25">
      <c r="K1233" t="s">
        <v>1108</v>
      </c>
      <c r="L1233">
        <v>23</v>
      </c>
      <c r="M1233">
        <v>74</v>
      </c>
      <c r="N1233">
        <v>192</v>
      </c>
      <c r="O1233">
        <v>84</v>
      </c>
      <c r="P1233" s="16">
        <v>6000000</v>
      </c>
      <c r="Q1233" t="str">
        <f>IF(Table6[[#This Row],[Value]]&gt;=20000000,"out of budget",IF(Table6[[#This Row],[Value]]&gt;10000000,"negotiable",IF(Table6[[#This Row],[Value]]&lt;=10000000,"on the radar")))</f>
        <v>on the radar</v>
      </c>
    </row>
    <row r="1234" spans="11:17" x14ac:dyDescent="0.25">
      <c r="K1234" t="s">
        <v>1109</v>
      </c>
      <c r="L1234">
        <v>19</v>
      </c>
      <c r="M1234">
        <v>70</v>
      </c>
      <c r="N1234">
        <v>186</v>
      </c>
      <c r="O1234">
        <v>70</v>
      </c>
      <c r="P1234" s="16">
        <v>3200000</v>
      </c>
      <c r="Q1234" t="str">
        <f>IF(Table6[[#This Row],[Value]]&gt;=20000000,"out of budget",IF(Table6[[#This Row],[Value]]&gt;10000000,"negotiable",IF(Table6[[#This Row],[Value]]&lt;=10000000,"on the radar")))</f>
        <v>on the radar</v>
      </c>
    </row>
    <row r="1235" spans="11:17" x14ac:dyDescent="0.25">
      <c r="K1235" t="s">
        <v>1110</v>
      </c>
      <c r="L1235">
        <v>22</v>
      </c>
      <c r="M1235">
        <v>74</v>
      </c>
      <c r="N1235">
        <v>187</v>
      </c>
      <c r="O1235">
        <v>75</v>
      </c>
      <c r="P1235" s="16">
        <v>6500000</v>
      </c>
      <c r="Q1235" t="str">
        <f>IF(Table6[[#This Row],[Value]]&gt;=20000000,"out of budget",IF(Table6[[#This Row],[Value]]&gt;10000000,"negotiable",IF(Table6[[#This Row],[Value]]&lt;=10000000,"on the radar")))</f>
        <v>on the radar</v>
      </c>
    </row>
    <row r="1236" spans="11:17" x14ac:dyDescent="0.25">
      <c r="K1236" t="s">
        <v>1111</v>
      </c>
      <c r="L1236">
        <v>17</v>
      </c>
      <c r="M1236">
        <v>62</v>
      </c>
      <c r="N1236">
        <v>185</v>
      </c>
      <c r="O1236">
        <v>76</v>
      </c>
      <c r="P1236" s="16">
        <v>950000</v>
      </c>
      <c r="Q1236" t="str">
        <f>IF(Table6[[#This Row],[Value]]&gt;=20000000,"out of budget",IF(Table6[[#This Row],[Value]]&gt;10000000,"negotiable",IF(Table6[[#This Row],[Value]]&lt;=10000000,"on the radar")))</f>
        <v>on the radar</v>
      </c>
    </row>
    <row r="1237" spans="11:17" x14ac:dyDescent="0.25">
      <c r="K1237" t="s">
        <v>1112</v>
      </c>
      <c r="L1237">
        <v>21</v>
      </c>
      <c r="M1237">
        <v>72</v>
      </c>
      <c r="N1237">
        <v>177</v>
      </c>
      <c r="O1237">
        <v>71</v>
      </c>
      <c r="P1237" s="16">
        <v>5500000</v>
      </c>
      <c r="Q1237" t="str">
        <f>IF(Table6[[#This Row],[Value]]&gt;=20000000,"out of budget",IF(Table6[[#This Row],[Value]]&gt;10000000,"negotiable",IF(Table6[[#This Row],[Value]]&lt;=10000000,"on the radar")))</f>
        <v>on the radar</v>
      </c>
    </row>
    <row r="1238" spans="11:17" x14ac:dyDescent="0.25">
      <c r="K1238" t="s">
        <v>1113</v>
      </c>
      <c r="L1238">
        <v>21</v>
      </c>
      <c r="M1238">
        <v>69</v>
      </c>
      <c r="N1238">
        <v>191</v>
      </c>
      <c r="O1238">
        <v>75</v>
      </c>
      <c r="P1238" s="16">
        <v>3200000</v>
      </c>
      <c r="Q1238" t="str">
        <f>IF(Table6[[#This Row],[Value]]&gt;=20000000,"out of budget",IF(Table6[[#This Row],[Value]]&gt;10000000,"negotiable",IF(Table6[[#This Row],[Value]]&lt;=10000000,"on the radar")))</f>
        <v>on the radar</v>
      </c>
    </row>
    <row r="1239" spans="11:17" x14ac:dyDescent="0.25">
      <c r="K1239" t="s">
        <v>1114</v>
      </c>
      <c r="L1239">
        <v>20</v>
      </c>
      <c r="M1239">
        <v>71</v>
      </c>
      <c r="N1239">
        <v>190</v>
      </c>
      <c r="O1239">
        <v>82</v>
      </c>
      <c r="P1239" s="16">
        <v>3900000</v>
      </c>
      <c r="Q1239" t="str">
        <f>IF(Table6[[#This Row],[Value]]&gt;=20000000,"out of budget",IF(Table6[[#This Row],[Value]]&gt;10000000,"negotiable",IF(Table6[[#This Row],[Value]]&lt;=10000000,"on the radar")))</f>
        <v>on the radar</v>
      </c>
    </row>
    <row r="1240" spans="11:17" x14ac:dyDescent="0.25">
      <c r="K1240" t="s">
        <v>1115</v>
      </c>
      <c r="L1240">
        <v>22</v>
      </c>
      <c r="M1240">
        <v>78</v>
      </c>
      <c r="N1240">
        <v>173</v>
      </c>
      <c r="O1240">
        <v>69</v>
      </c>
      <c r="P1240" s="16">
        <v>15000000</v>
      </c>
      <c r="Q1240" t="str">
        <f>IF(Table6[[#This Row],[Value]]&gt;=20000000,"out of budget",IF(Table6[[#This Row],[Value]]&gt;10000000,"negotiable",IF(Table6[[#This Row],[Value]]&lt;=10000000,"on the radar")))</f>
        <v>negotiable</v>
      </c>
    </row>
    <row r="1241" spans="11:17" x14ac:dyDescent="0.25">
      <c r="K1241" t="s">
        <v>1116</v>
      </c>
      <c r="L1241">
        <v>18</v>
      </c>
      <c r="M1241">
        <v>64</v>
      </c>
      <c r="N1241">
        <v>178</v>
      </c>
      <c r="O1241">
        <v>73</v>
      </c>
      <c r="P1241" s="16">
        <v>1500000</v>
      </c>
      <c r="Q1241" t="str">
        <f>IF(Table6[[#This Row],[Value]]&gt;=20000000,"out of budget",IF(Table6[[#This Row],[Value]]&gt;10000000,"negotiable",IF(Table6[[#This Row],[Value]]&lt;=10000000,"on the radar")))</f>
        <v>on the radar</v>
      </c>
    </row>
    <row r="1242" spans="11:17" x14ac:dyDescent="0.25">
      <c r="K1242" t="s">
        <v>1117</v>
      </c>
      <c r="L1242">
        <v>19</v>
      </c>
      <c r="M1242">
        <v>65</v>
      </c>
      <c r="N1242">
        <v>192</v>
      </c>
      <c r="O1242">
        <v>80</v>
      </c>
      <c r="P1242" s="16">
        <v>1700000</v>
      </c>
      <c r="Q1242" t="str">
        <f>IF(Table6[[#This Row],[Value]]&gt;=20000000,"out of budget",IF(Table6[[#This Row],[Value]]&gt;10000000,"negotiable",IF(Table6[[#This Row],[Value]]&lt;=10000000,"on the radar")))</f>
        <v>on the radar</v>
      </c>
    </row>
    <row r="1243" spans="11:17" x14ac:dyDescent="0.25">
      <c r="K1243" t="s">
        <v>1118</v>
      </c>
      <c r="L1243">
        <v>20</v>
      </c>
      <c r="M1243">
        <v>71</v>
      </c>
      <c r="N1243">
        <v>178</v>
      </c>
      <c r="O1243">
        <v>64</v>
      </c>
      <c r="P1243" s="16">
        <v>4500000</v>
      </c>
      <c r="Q1243" t="str">
        <f>IF(Table6[[#This Row],[Value]]&gt;=20000000,"out of budget",IF(Table6[[#This Row],[Value]]&gt;10000000,"negotiable",IF(Table6[[#This Row],[Value]]&lt;=10000000,"on the radar")))</f>
        <v>on the radar</v>
      </c>
    </row>
    <row r="1244" spans="11:17" x14ac:dyDescent="0.25">
      <c r="K1244" t="s">
        <v>956</v>
      </c>
      <c r="L1244">
        <v>20</v>
      </c>
      <c r="M1244">
        <v>74</v>
      </c>
      <c r="N1244">
        <v>175</v>
      </c>
      <c r="O1244">
        <v>67</v>
      </c>
      <c r="P1244" s="16">
        <v>9000000</v>
      </c>
      <c r="Q1244" t="str">
        <f>IF(Table6[[#This Row],[Value]]&gt;=20000000,"out of budget",IF(Table6[[#This Row],[Value]]&gt;10000000,"negotiable",IF(Table6[[#This Row],[Value]]&lt;=10000000,"on the radar")))</f>
        <v>on the radar</v>
      </c>
    </row>
    <row r="1245" spans="11:17" x14ac:dyDescent="0.25">
      <c r="K1245" t="s">
        <v>1119</v>
      </c>
      <c r="L1245">
        <v>19</v>
      </c>
      <c r="M1245">
        <v>63</v>
      </c>
      <c r="N1245">
        <v>188</v>
      </c>
      <c r="O1245">
        <v>76</v>
      </c>
      <c r="P1245" s="16">
        <v>1200000</v>
      </c>
      <c r="Q1245" t="str">
        <f>IF(Table6[[#This Row],[Value]]&gt;=20000000,"out of budget",IF(Table6[[#This Row],[Value]]&gt;10000000,"negotiable",IF(Table6[[#This Row],[Value]]&lt;=10000000,"on the radar")))</f>
        <v>on the radar</v>
      </c>
    </row>
    <row r="1246" spans="11:17" x14ac:dyDescent="0.25">
      <c r="K1246" t="s">
        <v>1120</v>
      </c>
      <c r="L1246">
        <v>21</v>
      </c>
      <c r="M1246">
        <v>70</v>
      </c>
      <c r="N1246">
        <v>188</v>
      </c>
      <c r="O1246">
        <v>80</v>
      </c>
      <c r="P1246" s="16">
        <v>3600000</v>
      </c>
      <c r="Q1246" t="str">
        <f>IF(Table6[[#This Row],[Value]]&gt;=20000000,"out of budget",IF(Table6[[#This Row],[Value]]&gt;10000000,"negotiable",IF(Table6[[#This Row],[Value]]&lt;=10000000,"on the radar")))</f>
        <v>on the radar</v>
      </c>
    </row>
    <row r="1247" spans="11:17" x14ac:dyDescent="0.25">
      <c r="K1247" t="s">
        <v>1121</v>
      </c>
      <c r="L1247">
        <v>18</v>
      </c>
      <c r="M1247">
        <v>66</v>
      </c>
      <c r="N1247">
        <v>175</v>
      </c>
      <c r="O1247">
        <v>70</v>
      </c>
      <c r="P1247" s="16">
        <v>2000000</v>
      </c>
      <c r="Q1247" t="str">
        <f>IF(Table6[[#This Row],[Value]]&gt;=20000000,"out of budget",IF(Table6[[#This Row],[Value]]&gt;10000000,"negotiable",IF(Table6[[#This Row],[Value]]&lt;=10000000,"on the radar")))</f>
        <v>on the radar</v>
      </c>
    </row>
    <row r="1248" spans="11:17" x14ac:dyDescent="0.25">
      <c r="K1248" t="s">
        <v>1122</v>
      </c>
      <c r="L1248">
        <v>18</v>
      </c>
      <c r="M1248">
        <v>68</v>
      </c>
      <c r="N1248">
        <v>172</v>
      </c>
      <c r="O1248">
        <v>69</v>
      </c>
      <c r="P1248" s="16">
        <v>2800000</v>
      </c>
      <c r="Q1248" t="str">
        <f>IF(Table6[[#This Row],[Value]]&gt;=20000000,"out of budget",IF(Table6[[#This Row],[Value]]&gt;10000000,"negotiable",IF(Table6[[#This Row],[Value]]&lt;=10000000,"on the radar")))</f>
        <v>on the radar</v>
      </c>
    </row>
    <row r="1249" spans="11:17" x14ac:dyDescent="0.25">
      <c r="K1249" t="s">
        <v>1123</v>
      </c>
      <c r="L1249">
        <v>20</v>
      </c>
      <c r="M1249">
        <v>70</v>
      </c>
      <c r="N1249">
        <v>191</v>
      </c>
      <c r="O1249">
        <v>77</v>
      </c>
      <c r="P1249" s="16">
        <v>3600000</v>
      </c>
      <c r="Q1249" t="str">
        <f>IF(Table6[[#This Row],[Value]]&gt;=20000000,"out of budget",IF(Table6[[#This Row],[Value]]&gt;10000000,"negotiable",IF(Table6[[#This Row],[Value]]&lt;=10000000,"on the radar")))</f>
        <v>on the radar</v>
      </c>
    </row>
    <row r="1250" spans="11:17" x14ac:dyDescent="0.25">
      <c r="K1250" t="s">
        <v>855</v>
      </c>
      <c r="L1250">
        <v>20</v>
      </c>
      <c r="M1250">
        <v>69</v>
      </c>
      <c r="N1250">
        <v>180</v>
      </c>
      <c r="O1250">
        <v>65</v>
      </c>
      <c r="P1250" s="16">
        <v>3100000</v>
      </c>
      <c r="Q1250" t="str">
        <f>IF(Table6[[#This Row],[Value]]&gt;=20000000,"out of budget",IF(Table6[[#This Row],[Value]]&gt;10000000,"negotiable",IF(Table6[[#This Row],[Value]]&lt;=10000000,"on the radar")))</f>
        <v>on the radar</v>
      </c>
    </row>
    <row r="1251" spans="11:17" x14ac:dyDescent="0.25">
      <c r="K1251" t="s">
        <v>1124</v>
      </c>
      <c r="L1251">
        <v>17</v>
      </c>
      <c r="M1251">
        <v>60</v>
      </c>
      <c r="N1251">
        <v>185</v>
      </c>
      <c r="O1251">
        <v>72</v>
      </c>
      <c r="P1251" s="16">
        <v>725000</v>
      </c>
      <c r="Q1251" t="str">
        <f>IF(Table6[[#This Row],[Value]]&gt;=20000000,"out of budget",IF(Table6[[#This Row],[Value]]&gt;10000000,"negotiable",IF(Table6[[#This Row],[Value]]&lt;=10000000,"on the radar")))</f>
        <v>on the radar</v>
      </c>
    </row>
    <row r="1252" spans="11:17" x14ac:dyDescent="0.25">
      <c r="K1252" t="s">
        <v>1125</v>
      </c>
      <c r="L1252">
        <v>22</v>
      </c>
      <c r="M1252">
        <v>76</v>
      </c>
      <c r="N1252">
        <v>176</v>
      </c>
      <c r="O1252">
        <v>69</v>
      </c>
      <c r="P1252" s="16">
        <v>10500000</v>
      </c>
      <c r="Q1252" t="str">
        <f>IF(Table6[[#This Row],[Value]]&gt;=20000000,"out of budget",IF(Table6[[#This Row],[Value]]&gt;10000000,"negotiable",IF(Table6[[#This Row],[Value]]&lt;=10000000,"on the radar")))</f>
        <v>negotiable</v>
      </c>
    </row>
    <row r="1253" spans="11:17" x14ac:dyDescent="0.25">
      <c r="K1253" t="s">
        <v>1126</v>
      </c>
      <c r="L1253">
        <v>18</v>
      </c>
      <c r="M1253">
        <v>61</v>
      </c>
      <c r="N1253">
        <v>190</v>
      </c>
      <c r="O1253">
        <v>68</v>
      </c>
      <c r="P1253" s="16">
        <v>850000</v>
      </c>
      <c r="Q1253" t="str">
        <f>IF(Table6[[#This Row],[Value]]&gt;=20000000,"out of budget",IF(Table6[[#This Row],[Value]]&gt;10000000,"negotiable",IF(Table6[[#This Row],[Value]]&lt;=10000000,"on the radar")))</f>
        <v>on the radar</v>
      </c>
    </row>
    <row r="1254" spans="11:17" x14ac:dyDescent="0.25">
      <c r="K1254" t="s">
        <v>1127</v>
      </c>
      <c r="L1254">
        <v>19</v>
      </c>
      <c r="M1254">
        <v>70</v>
      </c>
      <c r="N1254">
        <v>186</v>
      </c>
      <c r="O1254">
        <v>72</v>
      </c>
      <c r="P1254" s="16">
        <v>3200000</v>
      </c>
      <c r="Q1254" t="str">
        <f>IF(Table6[[#This Row],[Value]]&gt;=20000000,"out of budget",IF(Table6[[#This Row],[Value]]&gt;10000000,"negotiable",IF(Table6[[#This Row],[Value]]&lt;=10000000,"on the radar")))</f>
        <v>on the radar</v>
      </c>
    </row>
    <row r="1255" spans="11:17" x14ac:dyDescent="0.25">
      <c r="K1255" t="s">
        <v>1128</v>
      </c>
      <c r="L1255">
        <v>20</v>
      </c>
      <c r="M1255">
        <v>69</v>
      </c>
      <c r="N1255">
        <v>174</v>
      </c>
      <c r="O1255">
        <v>69</v>
      </c>
      <c r="P1255" s="16">
        <v>3200000</v>
      </c>
      <c r="Q1255" t="str">
        <f>IF(Table6[[#This Row],[Value]]&gt;=20000000,"out of budget",IF(Table6[[#This Row],[Value]]&gt;10000000,"negotiable",IF(Table6[[#This Row],[Value]]&lt;=10000000,"on the radar")))</f>
        <v>on the radar</v>
      </c>
    </row>
    <row r="1256" spans="11:17" x14ac:dyDescent="0.25">
      <c r="K1256" t="s">
        <v>1129</v>
      </c>
      <c r="L1256">
        <v>20</v>
      </c>
      <c r="M1256">
        <v>68</v>
      </c>
      <c r="N1256">
        <v>189</v>
      </c>
      <c r="O1256">
        <v>80</v>
      </c>
      <c r="P1256" s="16">
        <v>2500000</v>
      </c>
      <c r="Q1256" t="str">
        <f>IF(Table6[[#This Row],[Value]]&gt;=20000000,"out of budget",IF(Table6[[#This Row],[Value]]&gt;10000000,"negotiable",IF(Table6[[#This Row],[Value]]&lt;=10000000,"on the radar")))</f>
        <v>on the radar</v>
      </c>
    </row>
    <row r="1257" spans="11:17" x14ac:dyDescent="0.25">
      <c r="K1257" t="s">
        <v>1130</v>
      </c>
      <c r="L1257">
        <v>18</v>
      </c>
      <c r="M1257">
        <v>66</v>
      </c>
      <c r="N1257">
        <v>178</v>
      </c>
      <c r="O1257">
        <v>70</v>
      </c>
      <c r="P1257" s="16">
        <v>2100000</v>
      </c>
      <c r="Q1257" t="str">
        <f>IF(Table6[[#This Row],[Value]]&gt;=20000000,"out of budget",IF(Table6[[#This Row],[Value]]&gt;10000000,"negotiable",IF(Table6[[#This Row],[Value]]&lt;=10000000,"on the radar")))</f>
        <v>on the radar</v>
      </c>
    </row>
    <row r="1258" spans="11:17" x14ac:dyDescent="0.25">
      <c r="K1258" t="s">
        <v>1131</v>
      </c>
      <c r="L1258">
        <v>17</v>
      </c>
      <c r="M1258">
        <v>61</v>
      </c>
      <c r="N1258">
        <v>191</v>
      </c>
      <c r="O1258">
        <v>76</v>
      </c>
      <c r="P1258" s="16">
        <v>975000</v>
      </c>
      <c r="Q1258" t="str">
        <f>IF(Table6[[#This Row],[Value]]&gt;=20000000,"out of budget",IF(Table6[[#This Row],[Value]]&gt;10000000,"negotiable",IF(Table6[[#This Row],[Value]]&lt;=10000000,"on the radar")))</f>
        <v>on the radar</v>
      </c>
    </row>
    <row r="1259" spans="11:17" x14ac:dyDescent="0.25">
      <c r="K1259" t="s">
        <v>1132</v>
      </c>
      <c r="L1259">
        <v>17</v>
      </c>
      <c r="M1259">
        <v>61</v>
      </c>
      <c r="N1259">
        <v>172</v>
      </c>
      <c r="O1259">
        <v>68</v>
      </c>
      <c r="P1259" s="16">
        <v>850000</v>
      </c>
      <c r="Q1259" t="str">
        <f>IF(Table6[[#This Row],[Value]]&gt;=20000000,"out of budget",IF(Table6[[#This Row],[Value]]&gt;10000000,"negotiable",IF(Table6[[#This Row],[Value]]&lt;=10000000,"on the radar")))</f>
        <v>on the radar</v>
      </c>
    </row>
    <row r="1260" spans="11:17" x14ac:dyDescent="0.25">
      <c r="K1260" t="s">
        <v>1133</v>
      </c>
      <c r="L1260">
        <v>16</v>
      </c>
      <c r="M1260">
        <v>58</v>
      </c>
      <c r="N1260">
        <v>173</v>
      </c>
      <c r="O1260">
        <v>65</v>
      </c>
      <c r="P1260" s="16">
        <v>625000</v>
      </c>
      <c r="Q1260" t="str">
        <f>IF(Table6[[#This Row],[Value]]&gt;=20000000,"out of budget",IF(Table6[[#This Row],[Value]]&gt;10000000,"negotiable",IF(Table6[[#This Row],[Value]]&lt;=10000000,"on the radar")))</f>
        <v>on the radar</v>
      </c>
    </row>
    <row r="1261" spans="11:17" x14ac:dyDescent="0.25">
      <c r="K1261" t="s">
        <v>1134</v>
      </c>
      <c r="L1261">
        <v>17</v>
      </c>
      <c r="M1261">
        <v>65</v>
      </c>
      <c r="N1261">
        <v>175</v>
      </c>
      <c r="O1261">
        <v>73</v>
      </c>
      <c r="P1261" s="16">
        <v>1800000</v>
      </c>
      <c r="Q1261" t="str">
        <f>IF(Table6[[#This Row],[Value]]&gt;=20000000,"out of budget",IF(Table6[[#This Row],[Value]]&gt;10000000,"negotiable",IF(Table6[[#This Row],[Value]]&lt;=10000000,"on the radar")))</f>
        <v>on the radar</v>
      </c>
    </row>
    <row r="1262" spans="11:17" x14ac:dyDescent="0.25">
      <c r="K1262" t="s">
        <v>1135</v>
      </c>
      <c r="L1262">
        <v>27</v>
      </c>
      <c r="M1262">
        <v>79</v>
      </c>
      <c r="N1262">
        <v>181</v>
      </c>
      <c r="O1262">
        <v>73</v>
      </c>
      <c r="P1262" s="16">
        <v>18500000</v>
      </c>
      <c r="Q1262" t="str">
        <f>IF(Table6[[#This Row],[Value]]&gt;=20000000,"out of budget",IF(Table6[[#This Row],[Value]]&gt;10000000,"negotiable",IF(Table6[[#This Row],[Value]]&lt;=10000000,"on the radar")))</f>
        <v>negotiable</v>
      </c>
    </row>
    <row r="1263" spans="11:17" x14ac:dyDescent="0.25">
      <c r="K1263" t="s">
        <v>1079</v>
      </c>
      <c r="L1263">
        <v>25</v>
      </c>
      <c r="M1263">
        <v>74</v>
      </c>
      <c r="N1263">
        <v>173</v>
      </c>
      <c r="O1263">
        <v>65</v>
      </c>
      <c r="P1263" s="16">
        <v>6000000</v>
      </c>
      <c r="Q1263" t="str">
        <f>IF(Table6[[#This Row],[Value]]&gt;=20000000,"out of budget",IF(Table6[[#This Row],[Value]]&gt;10000000,"negotiable",IF(Table6[[#This Row],[Value]]&lt;=10000000,"on the radar")))</f>
        <v>on the radar</v>
      </c>
    </row>
    <row r="1264" spans="11:17" x14ac:dyDescent="0.25">
      <c r="K1264" t="s">
        <v>1136</v>
      </c>
      <c r="L1264">
        <v>25</v>
      </c>
      <c r="M1264">
        <v>77</v>
      </c>
      <c r="N1264">
        <v>190</v>
      </c>
      <c r="O1264">
        <v>86</v>
      </c>
      <c r="P1264" s="16">
        <v>13000000</v>
      </c>
      <c r="Q1264" t="str">
        <f>IF(Table6[[#This Row],[Value]]&gt;=20000000,"out of budget",IF(Table6[[#This Row],[Value]]&gt;10000000,"negotiable",IF(Table6[[#This Row],[Value]]&lt;=10000000,"on the radar")))</f>
        <v>negotiable</v>
      </c>
    </row>
    <row r="1265" spans="11:17" x14ac:dyDescent="0.25">
      <c r="K1265" t="s">
        <v>1137</v>
      </c>
      <c r="L1265">
        <v>23</v>
      </c>
      <c r="M1265">
        <v>68</v>
      </c>
      <c r="N1265">
        <v>185</v>
      </c>
      <c r="O1265">
        <v>81</v>
      </c>
      <c r="P1265" s="16">
        <v>2400000</v>
      </c>
      <c r="Q1265" t="str">
        <f>IF(Table6[[#This Row],[Value]]&gt;=20000000,"out of budget",IF(Table6[[#This Row],[Value]]&gt;10000000,"negotiable",IF(Table6[[#This Row],[Value]]&lt;=10000000,"on the radar")))</f>
        <v>on the radar</v>
      </c>
    </row>
    <row r="1266" spans="11:17" x14ac:dyDescent="0.25">
      <c r="K1266" t="s">
        <v>1080</v>
      </c>
      <c r="L1266">
        <v>25</v>
      </c>
      <c r="M1266">
        <v>79</v>
      </c>
      <c r="N1266">
        <v>175</v>
      </c>
      <c r="O1266">
        <v>72</v>
      </c>
      <c r="P1266" s="16">
        <v>23000000</v>
      </c>
      <c r="Q1266" t="str">
        <f>IF(Table6[[#This Row],[Value]]&gt;=20000000,"out of budget",IF(Table6[[#This Row],[Value]]&gt;10000000,"negotiable",IF(Table6[[#This Row],[Value]]&lt;=10000000,"on the radar")))</f>
        <v>out of budget</v>
      </c>
    </row>
    <row r="1267" spans="11:17" x14ac:dyDescent="0.25">
      <c r="K1267" t="s">
        <v>1138</v>
      </c>
      <c r="L1267">
        <v>25</v>
      </c>
      <c r="M1267">
        <v>73</v>
      </c>
      <c r="N1267">
        <v>191</v>
      </c>
      <c r="O1267">
        <v>90</v>
      </c>
      <c r="P1267" s="16">
        <v>4099999.9999999995</v>
      </c>
      <c r="Q1267" t="str">
        <f>IF(Table6[[#This Row],[Value]]&gt;=20000000,"out of budget",IF(Table6[[#This Row],[Value]]&gt;10000000,"negotiable",IF(Table6[[#This Row],[Value]]&lt;=10000000,"on the radar")))</f>
        <v>on the radar</v>
      </c>
    </row>
    <row r="1268" spans="11:17" x14ac:dyDescent="0.25">
      <c r="K1268" t="s">
        <v>1139</v>
      </c>
      <c r="L1268">
        <v>25</v>
      </c>
      <c r="M1268">
        <v>73</v>
      </c>
      <c r="N1268">
        <v>175</v>
      </c>
      <c r="O1268">
        <v>67</v>
      </c>
      <c r="P1268" s="16">
        <v>3600000</v>
      </c>
      <c r="Q1268" t="str">
        <f>IF(Table6[[#This Row],[Value]]&gt;=20000000,"out of budget",IF(Table6[[#This Row],[Value]]&gt;10000000,"negotiable",IF(Table6[[#This Row],[Value]]&lt;=10000000,"on the radar")))</f>
        <v>on the radar</v>
      </c>
    </row>
    <row r="1269" spans="11:17" x14ac:dyDescent="0.25">
      <c r="K1269" t="s">
        <v>1140</v>
      </c>
      <c r="L1269">
        <v>25</v>
      </c>
      <c r="M1269">
        <v>78</v>
      </c>
      <c r="N1269">
        <v>179</v>
      </c>
      <c r="O1269">
        <v>62</v>
      </c>
      <c r="P1269" s="16">
        <v>17000000</v>
      </c>
      <c r="Q1269" t="str">
        <f>IF(Table6[[#This Row],[Value]]&gt;=20000000,"out of budget",IF(Table6[[#This Row],[Value]]&gt;10000000,"negotiable",IF(Table6[[#This Row],[Value]]&lt;=10000000,"on the radar")))</f>
        <v>negotiable</v>
      </c>
    </row>
    <row r="1270" spans="11:17" x14ac:dyDescent="0.25">
      <c r="K1270" t="s">
        <v>1141</v>
      </c>
      <c r="L1270">
        <v>25</v>
      </c>
      <c r="M1270">
        <v>79</v>
      </c>
      <c r="N1270">
        <v>191</v>
      </c>
      <c r="O1270">
        <v>80</v>
      </c>
      <c r="P1270" s="16">
        <v>20500000</v>
      </c>
      <c r="Q1270" t="str">
        <f>IF(Table6[[#This Row],[Value]]&gt;=20000000,"out of budget",IF(Table6[[#This Row],[Value]]&gt;10000000,"negotiable",IF(Table6[[#This Row],[Value]]&lt;=10000000,"on the radar")))</f>
        <v>out of budget</v>
      </c>
    </row>
    <row r="1271" spans="11:17" x14ac:dyDescent="0.25">
      <c r="K1271" t="s">
        <v>1142</v>
      </c>
      <c r="L1271">
        <v>23</v>
      </c>
      <c r="M1271">
        <v>67</v>
      </c>
      <c r="N1271">
        <v>184</v>
      </c>
      <c r="O1271">
        <v>78</v>
      </c>
      <c r="P1271" s="16">
        <v>2100000</v>
      </c>
      <c r="Q1271" t="str">
        <f>IF(Table6[[#This Row],[Value]]&gt;=20000000,"out of budget",IF(Table6[[#This Row],[Value]]&gt;10000000,"negotiable",IF(Table6[[#This Row],[Value]]&lt;=10000000,"on the radar")))</f>
        <v>on the radar</v>
      </c>
    </row>
    <row r="1272" spans="11:17" x14ac:dyDescent="0.25">
      <c r="K1272" t="s">
        <v>1143</v>
      </c>
      <c r="L1272">
        <v>23</v>
      </c>
      <c r="M1272">
        <v>75</v>
      </c>
      <c r="N1272">
        <v>185</v>
      </c>
      <c r="O1272">
        <v>78</v>
      </c>
      <c r="P1272" s="16">
        <v>10500000</v>
      </c>
      <c r="Q1272" t="str">
        <f>IF(Table6[[#This Row],[Value]]&gt;=20000000,"out of budget",IF(Table6[[#This Row],[Value]]&gt;10000000,"negotiable",IF(Table6[[#This Row],[Value]]&lt;=10000000,"on the radar")))</f>
        <v>negotiable</v>
      </c>
    </row>
    <row r="1273" spans="11:17" x14ac:dyDescent="0.25">
      <c r="K1273" t="s">
        <v>1144</v>
      </c>
      <c r="L1273">
        <v>23</v>
      </c>
      <c r="M1273">
        <v>74</v>
      </c>
      <c r="N1273">
        <v>182</v>
      </c>
      <c r="O1273">
        <v>66</v>
      </c>
      <c r="P1273" s="16">
        <v>6500000</v>
      </c>
      <c r="Q1273" t="str">
        <f>IF(Table6[[#This Row],[Value]]&gt;=20000000,"out of budget",IF(Table6[[#This Row],[Value]]&gt;10000000,"negotiable",IF(Table6[[#This Row],[Value]]&lt;=10000000,"on the radar")))</f>
        <v>on the radar</v>
      </c>
    </row>
    <row r="1274" spans="11:17" x14ac:dyDescent="0.25">
      <c r="K1274" t="s">
        <v>976</v>
      </c>
      <c r="L1274">
        <v>28</v>
      </c>
      <c r="M1274">
        <v>82</v>
      </c>
      <c r="N1274">
        <v>187</v>
      </c>
      <c r="O1274">
        <v>79</v>
      </c>
      <c r="P1274" s="16">
        <v>26000000</v>
      </c>
      <c r="Q1274" t="str">
        <f>IF(Table6[[#This Row],[Value]]&gt;=20000000,"out of budget",IF(Table6[[#This Row],[Value]]&gt;10000000,"negotiable",IF(Table6[[#This Row],[Value]]&lt;=10000000,"on the radar")))</f>
        <v>out of budget</v>
      </c>
    </row>
    <row r="1275" spans="11:17" x14ac:dyDescent="0.25">
      <c r="K1275" t="s">
        <v>1145</v>
      </c>
      <c r="L1275">
        <v>23</v>
      </c>
      <c r="M1275">
        <v>75</v>
      </c>
      <c r="N1275">
        <v>196</v>
      </c>
      <c r="O1275">
        <v>88</v>
      </c>
      <c r="P1275" s="16">
        <v>9500000</v>
      </c>
      <c r="Q1275" t="str">
        <f>IF(Table6[[#This Row],[Value]]&gt;=20000000,"out of budget",IF(Table6[[#This Row],[Value]]&gt;10000000,"negotiable",IF(Table6[[#This Row],[Value]]&lt;=10000000,"on the radar")))</f>
        <v>on the radar</v>
      </c>
    </row>
    <row r="1276" spans="11:17" x14ac:dyDescent="0.25">
      <c r="K1276" t="s">
        <v>1146</v>
      </c>
      <c r="L1276">
        <v>23</v>
      </c>
      <c r="M1276">
        <v>75</v>
      </c>
      <c r="N1276">
        <v>184</v>
      </c>
      <c r="O1276">
        <v>75</v>
      </c>
      <c r="P1276" s="16">
        <v>8000000</v>
      </c>
      <c r="Q1276" t="str">
        <f>IF(Table6[[#This Row],[Value]]&gt;=20000000,"out of budget",IF(Table6[[#This Row],[Value]]&gt;10000000,"negotiable",IF(Table6[[#This Row],[Value]]&lt;=10000000,"on the radar")))</f>
        <v>on the radar</v>
      </c>
    </row>
    <row r="1277" spans="11:17" x14ac:dyDescent="0.25">
      <c r="K1277" t="s">
        <v>1147</v>
      </c>
      <c r="L1277">
        <v>24</v>
      </c>
      <c r="M1277">
        <v>75</v>
      </c>
      <c r="N1277">
        <v>190</v>
      </c>
      <c r="O1277">
        <v>85</v>
      </c>
      <c r="P1277" s="16">
        <v>10500000</v>
      </c>
      <c r="Q1277" t="str">
        <f>IF(Table6[[#This Row],[Value]]&gt;=20000000,"out of budget",IF(Table6[[#This Row],[Value]]&gt;10000000,"negotiable",IF(Table6[[#This Row],[Value]]&lt;=10000000,"on the radar")))</f>
        <v>negotiable</v>
      </c>
    </row>
    <row r="1278" spans="11:17" x14ac:dyDescent="0.25">
      <c r="K1278" t="s">
        <v>1148</v>
      </c>
      <c r="L1278">
        <v>29</v>
      </c>
      <c r="M1278">
        <v>80</v>
      </c>
      <c r="N1278">
        <v>192</v>
      </c>
      <c r="O1278">
        <v>75</v>
      </c>
      <c r="P1278" s="16">
        <v>17500000</v>
      </c>
      <c r="Q1278" t="str">
        <f>IF(Table6[[#This Row],[Value]]&gt;=20000000,"out of budget",IF(Table6[[#This Row],[Value]]&gt;10000000,"negotiable",IF(Table6[[#This Row],[Value]]&lt;=10000000,"on the radar")))</f>
        <v>negotiable</v>
      </c>
    </row>
    <row r="1279" spans="11:17" x14ac:dyDescent="0.25">
      <c r="K1279" t="s">
        <v>1149</v>
      </c>
      <c r="L1279">
        <v>21</v>
      </c>
      <c r="M1279">
        <v>73</v>
      </c>
      <c r="N1279">
        <v>187</v>
      </c>
      <c r="O1279">
        <v>74</v>
      </c>
      <c r="P1279" s="16">
        <v>6500000</v>
      </c>
      <c r="Q1279" t="str">
        <f>IF(Table6[[#This Row],[Value]]&gt;=20000000,"out of budget",IF(Table6[[#This Row],[Value]]&gt;10000000,"negotiable",IF(Table6[[#This Row],[Value]]&lt;=10000000,"on the radar")))</f>
        <v>on the radar</v>
      </c>
    </row>
    <row r="1280" spans="11:17" x14ac:dyDescent="0.25">
      <c r="K1280" t="s">
        <v>1150</v>
      </c>
      <c r="L1280">
        <v>22</v>
      </c>
      <c r="M1280">
        <v>71</v>
      </c>
      <c r="N1280">
        <v>184</v>
      </c>
      <c r="O1280">
        <v>76</v>
      </c>
      <c r="P1280" s="16">
        <v>4200000</v>
      </c>
      <c r="Q1280" t="str">
        <f>IF(Table6[[#This Row],[Value]]&gt;=20000000,"out of budget",IF(Table6[[#This Row],[Value]]&gt;10000000,"negotiable",IF(Table6[[#This Row],[Value]]&lt;=10000000,"on the radar")))</f>
        <v>on the radar</v>
      </c>
    </row>
    <row r="1281" spans="11:17" x14ac:dyDescent="0.25">
      <c r="K1281" t="s">
        <v>1151</v>
      </c>
      <c r="L1281">
        <v>23</v>
      </c>
      <c r="M1281">
        <v>76</v>
      </c>
      <c r="N1281">
        <v>182</v>
      </c>
      <c r="O1281">
        <v>63</v>
      </c>
      <c r="P1281" s="16">
        <v>12000000</v>
      </c>
      <c r="Q1281" t="str">
        <f>IF(Table6[[#This Row],[Value]]&gt;=20000000,"out of budget",IF(Table6[[#This Row],[Value]]&gt;10000000,"negotiable",IF(Table6[[#This Row],[Value]]&lt;=10000000,"on the radar")))</f>
        <v>negotiable</v>
      </c>
    </row>
    <row r="1282" spans="11:17" x14ac:dyDescent="0.25">
      <c r="K1282" t="s">
        <v>1152</v>
      </c>
      <c r="L1282">
        <v>21</v>
      </c>
      <c r="M1282">
        <v>67</v>
      </c>
      <c r="N1282">
        <v>185</v>
      </c>
      <c r="O1282">
        <v>72</v>
      </c>
      <c r="P1282" s="16">
        <v>2300000</v>
      </c>
      <c r="Q1282" t="str">
        <f>IF(Table6[[#This Row],[Value]]&gt;=20000000,"out of budget",IF(Table6[[#This Row],[Value]]&gt;10000000,"negotiable",IF(Table6[[#This Row],[Value]]&lt;=10000000,"on the radar")))</f>
        <v>on the radar</v>
      </c>
    </row>
    <row r="1283" spans="11:17" x14ac:dyDescent="0.25">
      <c r="K1283" t="s">
        <v>1153</v>
      </c>
      <c r="L1283">
        <v>25</v>
      </c>
      <c r="M1283">
        <v>79</v>
      </c>
      <c r="N1283">
        <v>186</v>
      </c>
      <c r="O1283">
        <v>82</v>
      </c>
      <c r="P1283" s="16">
        <v>23500000</v>
      </c>
      <c r="Q1283" t="str">
        <f>IF(Table6[[#This Row],[Value]]&gt;=20000000,"out of budget",IF(Table6[[#This Row],[Value]]&gt;10000000,"negotiable",IF(Table6[[#This Row],[Value]]&lt;=10000000,"on the radar")))</f>
        <v>out of budget</v>
      </c>
    </row>
    <row r="1284" spans="11:17" x14ac:dyDescent="0.25">
      <c r="K1284" t="s">
        <v>1154</v>
      </c>
      <c r="L1284">
        <v>23</v>
      </c>
      <c r="M1284">
        <v>77</v>
      </c>
      <c r="N1284">
        <v>173</v>
      </c>
      <c r="O1284">
        <v>66</v>
      </c>
      <c r="P1284" s="16">
        <v>16500000</v>
      </c>
      <c r="Q1284" t="str">
        <f>IF(Table6[[#This Row],[Value]]&gt;=20000000,"out of budget",IF(Table6[[#This Row],[Value]]&gt;10000000,"negotiable",IF(Table6[[#This Row],[Value]]&lt;=10000000,"on the radar")))</f>
        <v>negotiable</v>
      </c>
    </row>
    <row r="1285" spans="11:17" x14ac:dyDescent="0.25">
      <c r="K1285" t="s">
        <v>1155</v>
      </c>
      <c r="L1285">
        <v>22</v>
      </c>
      <c r="M1285">
        <v>76</v>
      </c>
      <c r="N1285">
        <v>185</v>
      </c>
      <c r="O1285">
        <v>74</v>
      </c>
      <c r="P1285" s="16">
        <v>11500000</v>
      </c>
      <c r="Q1285" t="str">
        <f>IF(Table6[[#This Row],[Value]]&gt;=20000000,"out of budget",IF(Table6[[#This Row],[Value]]&gt;10000000,"negotiable",IF(Table6[[#This Row],[Value]]&lt;=10000000,"on the radar")))</f>
        <v>negotiable</v>
      </c>
    </row>
    <row r="1286" spans="11:17" x14ac:dyDescent="0.25">
      <c r="K1286" t="s">
        <v>1156</v>
      </c>
      <c r="L1286">
        <v>23</v>
      </c>
      <c r="M1286">
        <v>77</v>
      </c>
      <c r="N1286">
        <v>174</v>
      </c>
      <c r="O1286">
        <v>63</v>
      </c>
      <c r="P1286" s="16">
        <v>15000000</v>
      </c>
      <c r="Q1286" t="str">
        <f>IF(Table6[[#This Row],[Value]]&gt;=20000000,"out of budget",IF(Table6[[#This Row],[Value]]&gt;10000000,"negotiable",IF(Table6[[#This Row],[Value]]&lt;=10000000,"on the radar")))</f>
        <v>negotiable</v>
      </c>
    </row>
    <row r="1287" spans="11:17" x14ac:dyDescent="0.25">
      <c r="K1287" t="s">
        <v>1157</v>
      </c>
      <c r="L1287">
        <v>21</v>
      </c>
      <c r="M1287">
        <v>71</v>
      </c>
      <c r="N1287">
        <v>182</v>
      </c>
      <c r="O1287">
        <v>73</v>
      </c>
      <c r="P1287" s="16">
        <v>2100000</v>
      </c>
      <c r="Q1287" t="str">
        <f>IF(Table6[[#This Row],[Value]]&gt;=20000000,"out of budget",IF(Table6[[#This Row],[Value]]&gt;10000000,"negotiable",IF(Table6[[#This Row],[Value]]&lt;=10000000,"on the radar")))</f>
        <v>on the radar</v>
      </c>
    </row>
    <row r="1288" spans="11:17" x14ac:dyDescent="0.25">
      <c r="K1288" t="s">
        <v>1158</v>
      </c>
      <c r="L1288">
        <v>23</v>
      </c>
      <c r="M1288">
        <v>77</v>
      </c>
      <c r="N1288">
        <v>170</v>
      </c>
      <c r="O1288">
        <v>65</v>
      </c>
      <c r="P1288" s="16">
        <v>16000000</v>
      </c>
      <c r="Q1288" t="str">
        <f>IF(Table6[[#This Row],[Value]]&gt;=20000000,"out of budget",IF(Table6[[#This Row],[Value]]&gt;10000000,"negotiable",IF(Table6[[#This Row],[Value]]&lt;=10000000,"on the radar")))</f>
        <v>negotiable</v>
      </c>
    </row>
    <row r="1289" spans="11:17" x14ac:dyDescent="0.25">
      <c r="K1289" t="s">
        <v>1159</v>
      </c>
      <c r="L1289">
        <v>22</v>
      </c>
      <c r="M1289">
        <v>69</v>
      </c>
      <c r="N1289">
        <v>175</v>
      </c>
      <c r="O1289">
        <v>67</v>
      </c>
      <c r="P1289" s="16">
        <v>2700000</v>
      </c>
      <c r="Q1289" t="str">
        <f>IF(Table6[[#This Row],[Value]]&gt;=20000000,"out of budget",IF(Table6[[#This Row],[Value]]&gt;10000000,"negotiable",IF(Table6[[#This Row],[Value]]&lt;=10000000,"on the radar")))</f>
        <v>on the radar</v>
      </c>
    </row>
    <row r="1290" spans="11:17" x14ac:dyDescent="0.25">
      <c r="K1290" t="s">
        <v>991</v>
      </c>
      <c r="L1290">
        <v>21</v>
      </c>
      <c r="M1290">
        <v>70</v>
      </c>
      <c r="N1290">
        <v>182</v>
      </c>
      <c r="O1290">
        <v>75</v>
      </c>
      <c r="P1290" s="16">
        <v>3300000</v>
      </c>
      <c r="Q1290" t="str">
        <f>IF(Table6[[#This Row],[Value]]&gt;=20000000,"out of budget",IF(Table6[[#This Row],[Value]]&gt;10000000,"negotiable",IF(Table6[[#This Row],[Value]]&lt;=10000000,"on the radar")))</f>
        <v>on the radar</v>
      </c>
    </row>
    <row r="1291" spans="11:17" x14ac:dyDescent="0.25">
      <c r="K1291" t="s">
        <v>1160</v>
      </c>
      <c r="L1291">
        <v>21</v>
      </c>
      <c r="M1291">
        <v>67</v>
      </c>
      <c r="N1291">
        <v>172</v>
      </c>
      <c r="O1291">
        <v>68</v>
      </c>
      <c r="P1291" s="16">
        <v>2200000</v>
      </c>
      <c r="Q1291" t="str">
        <f>IF(Table6[[#This Row],[Value]]&gt;=20000000,"out of budget",IF(Table6[[#This Row],[Value]]&gt;10000000,"negotiable",IF(Table6[[#This Row],[Value]]&lt;=10000000,"on the radar")))</f>
        <v>on the radar</v>
      </c>
    </row>
    <row r="1292" spans="11:17" x14ac:dyDescent="0.25">
      <c r="K1292" t="s">
        <v>1161</v>
      </c>
      <c r="L1292">
        <v>22</v>
      </c>
      <c r="M1292">
        <v>73</v>
      </c>
      <c r="N1292">
        <v>168</v>
      </c>
      <c r="O1292">
        <v>67</v>
      </c>
      <c r="P1292" s="16">
        <v>8500000</v>
      </c>
      <c r="Q1292" t="str">
        <f>IF(Table6[[#This Row],[Value]]&gt;=20000000,"out of budget",IF(Table6[[#This Row],[Value]]&gt;10000000,"negotiable",IF(Table6[[#This Row],[Value]]&lt;=10000000,"on the radar")))</f>
        <v>on the radar</v>
      </c>
    </row>
    <row r="1293" spans="11:17" x14ac:dyDescent="0.25">
      <c r="K1293" t="s">
        <v>1162</v>
      </c>
      <c r="L1293">
        <v>23</v>
      </c>
      <c r="M1293">
        <v>80</v>
      </c>
      <c r="N1293">
        <v>183</v>
      </c>
      <c r="O1293">
        <v>83</v>
      </c>
      <c r="P1293" s="16">
        <v>27000000</v>
      </c>
      <c r="Q1293" t="str">
        <f>IF(Table6[[#This Row],[Value]]&gt;=20000000,"out of budget",IF(Table6[[#This Row],[Value]]&gt;10000000,"negotiable",IF(Table6[[#This Row],[Value]]&lt;=10000000,"on the radar")))</f>
        <v>out of budget</v>
      </c>
    </row>
    <row r="1294" spans="11:17" x14ac:dyDescent="0.25">
      <c r="K1294" t="s">
        <v>1163</v>
      </c>
      <c r="L1294">
        <v>26</v>
      </c>
      <c r="M1294">
        <v>67</v>
      </c>
      <c r="N1294">
        <v>178</v>
      </c>
      <c r="O1294">
        <v>72</v>
      </c>
      <c r="P1294" s="16">
        <v>1100000</v>
      </c>
      <c r="Q1294" t="str">
        <f>IF(Table6[[#This Row],[Value]]&gt;=20000000,"out of budget",IF(Table6[[#This Row],[Value]]&gt;10000000,"negotiable",IF(Table6[[#This Row],[Value]]&lt;=10000000,"on the radar")))</f>
        <v>on the radar</v>
      </c>
    </row>
    <row r="1295" spans="11:17" x14ac:dyDescent="0.25">
      <c r="K1295" t="s">
        <v>1164</v>
      </c>
      <c r="L1295">
        <v>22</v>
      </c>
      <c r="M1295">
        <v>70</v>
      </c>
      <c r="N1295">
        <v>191</v>
      </c>
      <c r="O1295">
        <v>73</v>
      </c>
      <c r="P1295" s="16">
        <v>3600000</v>
      </c>
      <c r="Q1295" t="str">
        <f>IF(Table6[[#This Row],[Value]]&gt;=20000000,"out of budget",IF(Table6[[#This Row],[Value]]&gt;10000000,"negotiable",IF(Table6[[#This Row],[Value]]&lt;=10000000,"on the radar")))</f>
        <v>on the radar</v>
      </c>
    </row>
    <row r="1296" spans="11:17" x14ac:dyDescent="0.25">
      <c r="K1296" t="s">
        <v>1165</v>
      </c>
      <c r="L1296">
        <v>23</v>
      </c>
      <c r="M1296">
        <v>75</v>
      </c>
      <c r="N1296">
        <v>183</v>
      </c>
      <c r="O1296">
        <v>75</v>
      </c>
      <c r="P1296" s="16">
        <v>7500000</v>
      </c>
      <c r="Q1296" t="str">
        <f>IF(Table6[[#This Row],[Value]]&gt;=20000000,"out of budget",IF(Table6[[#This Row],[Value]]&gt;10000000,"negotiable",IF(Table6[[#This Row],[Value]]&lt;=10000000,"on the radar")))</f>
        <v>on the radar</v>
      </c>
    </row>
    <row r="1297" spans="11:17" x14ac:dyDescent="0.25">
      <c r="K1297" t="s">
        <v>1166</v>
      </c>
      <c r="L1297">
        <v>23</v>
      </c>
      <c r="M1297">
        <v>73</v>
      </c>
      <c r="N1297">
        <v>183</v>
      </c>
      <c r="O1297">
        <v>68</v>
      </c>
      <c r="P1297" s="16">
        <v>4300000</v>
      </c>
      <c r="Q1297" t="str">
        <f>IF(Table6[[#This Row],[Value]]&gt;=20000000,"out of budget",IF(Table6[[#This Row],[Value]]&gt;10000000,"negotiable",IF(Table6[[#This Row],[Value]]&lt;=10000000,"on the radar")))</f>
        <v>on the radar</v>
      </c>
    </row>
    <row r="1298" spans="11:17" x14ac:dyDescent="0.25">
      <c r="K1298" t="s">
        <v>1167</v>
      </c>
      <c r="L1298">
        <v>19</v>
      </c>
      <c r="M1298">
        <v>68</v>
      </c>
      <c r="N1298">
        <v>182</v>
      </c>
      <c r="O1298">
        <v>68</v>
      </c>
      <c r="P1298" s="16">
        <v>2900000</v>
      </c>
      <c r="Q1298" t="str">
        <f>IF(Table6[[#This Row],[Value]]&gt;=20000000,"out of budget",IF(Table6[[#This Row],[Value]]&gt;10000000,"negotiable",IF(Table6[[#This Row],[Value]]&lt;=10000000,"on the radar")))</f>
        <v>on the radar</v>
      </c>
    </row>
    <row r="1299" spans="11:17" x14ac:dyDescent="0.25">
      <c r="K1299" t="s">
        <v>1168</v>
      </c>
      <c r="L1299">
        <v>21</v>
      </c>
      <c r="M1299">
        <v>72</v>
      </c>
      <c r="N1299">
        <v>178</v>
      </c>
      <c r="O1299">
        <v>69</v>
      </c>
      <c r="P1299" s="16">
        <v>5500000</v>
      </c>
      <c r="Q1299" t="str">
        <f>IF(Table6[[#This Row],[Value]]&gt;=20000000,"out of budget",IF(Table6[[#This Row],[Value]]&gt;10000000,"negotiable",IF(Table6[[#This Row],[Value]]&lt;=10000000,"on the radar")))</f>
        <v>on the radar</v>
      </c>
    </row>
    <row r="1300" spans="11:17" x14ac:dyDescent="0.25">
      <c r="K1300" t="s">
        <v>1000</v>
      </c>
      <c r="L1300">
        <v>21</v>
      </c>
      <c r="M1300">
        <v>71</v>
      </c>
      <c r="N1300">
        <v>179</v>
      </c>
      <c r="O1300">
        <v>73</v>
      </c>
      <c r="P1300" s="16">
        <v>4200000</v>
      </c>
      <c r="Q1300" t="str">
        <f>IF(Table6[[#This Row],[Value]]&gt;=20000000,"out of budget",IF(Table6[[#This Row],[Value]]&gt;10000000,"negotiable",IF(Table6[[#This Row],[Value]]&lt;=10000000,"on the radar")))</f>
        <v>on the radar</v>
      </c>
    </row>
    <row r="1301" spans="11:17" x14ac:dyDescent="0.25">
      <c r="K1301" t="s">
        <v>1169</v>
      </c>
      <c r="L1301">
        <v>20</v>
      </c>
      <c r="M1301">
        <v>71</v>
      </c>
      <c r="N1301">
        <v>180</v>
      </c>
      <c r="O1301">
        <v>70</v>
      </c>
      <c r="P1301" s="16">
        <v>3800000</v>
      </c>
      <c r="Q1301" t="str">
        <f>IF(Table6[[#This Row],[Value]]&gt;=20000000,"out of budget",IF(Table6[[#This Row],[Value]]&gt;10000000,"negotiable",IF(Table6[[#This Row],[Value]]&lt;=10000000,"on the radar")))</f>
        <v>on the radar</v>
      </c>
    </row>
    <row r="1302" spans="11:17" x14ac:dyDescent="0.25">
      <c r="K1302" t="s">
        <v>1170</v>
      </c>
      <c r="L1302">
        <v>19</v>
      </c>
      <c r="M1302">
        <v>71</v>
      </c>
      <c r="N1302">
        <v>174</v>
      </c>
      <c r="O1302">
        <v>64</v>
      </c>
      <c r="P1302" s="16">
        <v>4000000</v>
      </c>
      <c r="Q1302" t="str">
        <f>IF(Table6[[#This Row],[Value]]&gt;=20000000,"out of budget",IF(Table6[[#This Row],[Value]]&gt;10000000,"negotiable",IF(Table6[[#This Row],[Value]]&lt;=10000000,"on the radar")))</f>
        <v>on the radar</v>
      </c>
    </row>
    <row r="1303" spans="11:17" x14ac:dyDescent="0.25">
      <c r="K1303" t="s">
        <v>1171</v>
      </c>
      <c r="L1303">
        <v>25</v>
      </c>
      <c r="M1303">
        <v>76</v>
      </c>
      <c r="N1303">
        <v>172</v>
      </c>
      <c r="O1303">
        <v>70</v>
      </c>
      <c r="P1303" s="16">
        <v>10000000</v>
      </c>
      <c r="Q1303" t="str">
        <f>IF(Table6[[#This Row],[Value]]&gt;=20000000,"out of budget",IF(Table6[[#This Row],[Value]]&gt;10000000,"negotiable",IF(Table6[[#This Row],[Value]]&lt;=10000000,"on the radar")))</f>
        <v>on the radar</v>
      </c>
    </row>
    <row r="1304" spans="11:17" x14ac:dyDescent="0.25">
      <c r="K1304" t="s">
        <v>1172</v>
      </c>
      <c r="L1304">
        <v>22</v>
      </c>
      <c r="M1304">
        <v>74</v>
      </c>
      <c r="N1304">
        <v>185</v>
      </c>
      <c r="O1304">
        <v>68</v>
      </c>
      <c r="P1304" s="16">
        <v>7500000</v>
      </c>
      <c r="Q1304" t="str">
        <f>IF(Table6[[#This Row],[Value]]&gt;=20000000,"out of budget",IF(Table6[[#This Row],[Value]]&gt;10000000,"negotiable",IF(Table6[[#This Row],[Value]]&lt;=10000000,"on the radar")))</f>
        <v>on the radar</v>
      </c>
    </row>
    <row r="1305" spans="11:17" x14ac:dyDescent="0.25">
      <c r="K1305" t="s">
        <v>1173</v>
      </c>
      <c r="L1305">
        <v>21</v>
      </c>
      <c r="M1305">
        <v>72</v>
      </c>
      <c r="N1305">
        <v>181</v>
      </c>
      <c r="O1305">
        <v>74</v>
      </c>
      <c r="P1305" s="16">
        <v>5000000</v>
      </c>
      <c r="Q1305" t="str">
        <f>IF(Table6[[#This Row],[Value]]&gt;=20000000,"out of budget",IF(Table6[[#This Row],[Value]]&gt;10000000,"negotiable",IF(Table6[[#This Row],[Value]]&lt;=10000000,"on the radar")))</f>
        <v>on the radar</v>
      </c>
    </row>
    <row r="1306" spans="11:17" x14ac:dyDescent="0.25">
      <c r="K1306" t="s">
        <v>1174</v>
      </c>
      <c r="L1306">
        <v>18</v>
      </c>
      <c r="M1306">
        <v>70</v>
      </c>
      <c r="N1306">
        <v>170</v>
      </c>
      <c r="O1306">
        <v>60</v>
      </c>
      <c r="P1306" s="16">
        <v>3700000</v>
      </c>
      <c r="Q1306" t="str">
        <f>IF(Table6[[#This Row],[Value]]&gt;=20000000,"out of budget",IF(Table6[[#This Row],[Value]]&gt;10000000,"negotiable",IF(Table6[[#This Row],[Value]]&lt;=10000000,"on the radar")))</f>
        <v>on the radar</v>
      </c>
    </row>
    <row r="1307" spans="11:17" x14ac:dyDescent="0.25">
      <c r="K1307" t="s">
        <v>1175</v>
      </c>
      <c r="L1307">
        <v>21</v>
      </c>
      <c r="M1307">
        <v>77</v>
      </c>
      <c r="N1307">
        <v>176</v>
      </c>
      <c r="O1307">
        <v>72</v>
      </c>
      <c r="P1307" s="16">
        <v>14500000</v>
      </c>
      <c r="Q1307" t="str">
        <f>IF(Table6[[#This Row],[Value]]&gt;=20000000,"out of budget",IF(Table6[[#This Row],[Value]]&gt;10000000,"negotiable",IF(Table6[[#This Row],[Value]]&lt;=10000000,"on the radar")))</f>
        <v>negotiable</v>
      </c>
    </row>
    <row r="1308" spans="11:17" x14ac:dyDescent="0.25">
      <c r="K1308" t="s">
        <v>1176</v>
      </c>
      <c r="L1308">
        <v>21</v>
      </c>
      <c r="M1308">
        <v>76</v>
      </c>
      <c r="N1308">
        <v>187</v>
      </c>
      <c r="O1308">
        <v>71</v>
      </c>
      <c r="P1308" s="16">
        <v>17000000</v>
      </c>
      <c r="Q1308" t="str">
        <f>IF(Table6[[#This Row],[Value]]&gt;=20000000,"out of budget",IF(Table6[[#This Row],[Value]]&gt;10000000,"negotiable",IF(Table6[[#This Row],[Value]]&lt;=10000000,"on the radar")))</f>
        <v>negotiable</v>
      </c>
    </row>
    <row r="1309" spans="11:17" x14ac:dyDescent="0.25">
      <c r="K1309" t="s">
        <v>1177</v>
      </c>
      <c r="L1309">
        <v>19</v>
      </c>
      <c r="M1309">
        <v>67</v>
      </c>
      <c r="N1309">
        <v>178</v>
      </c>
      <c r="O1309">
        <v>71</v>
      </c>
      <c r="P1309" s="16">
        <v>2300000</v>
      </c>
      <c r="Q1309" t="str">
        <f>IF(Table6[[#This Row],[Value]]&gt;=20000000,"out of budget",IF(Table6[[#This Row],[Value]]&gt;10000000,"negotiable",IF(Table6[[#This Row],[Value]]&lt;=10000000,"on the radar")))</f>
        <v>on the radar</v>
      </c>
    </row>
    <row r="1310" spans="11:17" x14ac:dyDescent="0.25">
      <c r="K1310" t="s">
        <v>1178</v>
      </c>
      <c r="L1310">
        <v>23</v>
      </c>
      <c r="M1310">
        <v>77</v>
      </c>
      <c r="N1310">
        <v>179</v>
      </c>
      <c r="O1310">
        <v>66</v>
      </c>
      <c r="P1310" s="16">
        <v>15000000</v>
      </c>
      <c r="Q1310" t="str">
        <f>IF(Table6[[#This Row],[Value]]&gt;=20000000,"out of budget",IF(Table6[[#This Row],[Value]]&gt;10000000,"negotiable",IF(Table6[[#This Row],[Value]]&lt;=10000000,"on the radar")))</f>
        <v>negotiable</v>
      </c>
    </row>
    <row r="1311" spans="11:17" x14ac:dyDescent="0.25">
      <c r="K1311" t="s">
        <v>1179</v>
      </c>
      <c r="L1311">
        <v>19</v>
      </c>
      <c r="M1311">
        <v>63</v>
      </c>
      <c r="N1311">
        <v>177</v>
      </c>
      <c r="O1311">
        <v>63</v>
      </c>
      <c r="P1311" s="16">
        <v>1200000</v>
      </c>
      <c r="Q1311" t="str">
        <f>IF(Table6[[#This Row],[Value]]&gt;=20000000,"out of budget",IF(Table6[[#This Row],[Value]]&gt;10000000,"negotiable",IF(Table6[[#This Row],[Value]]&lt;=10000000,"on the radar")))</f>
        <v>on the radar</v>
      </c>
    </row>
    <row r="1312" spans="11:17" x14ac:dyDescent="0.25">
      <c r="K1312" t="s">
        <v>1180</v>
      </c>
      <c r="L1312">
        <v>23</v>
      </c>
      <c r="M1312">
        <v>67</v>
      </c>
      <c r="N1312">
        <v>188</v>
      </c>
      <c r="O1312">
        <v>80</v>
      </c>
      <c r="P1312" s="16">
        <v>2000000</v>
      </c>
      <c r="Q1312" t="str">
        <f>IF(Table6[[#This Row],[Value]]&gt;=20000000,"out of budget",IF(Table6[[#This Row],[Value]]&gt;10000000,"negotiable",IF(Table6[[#This Row],[Value]]&lt;=10000000,"on the radar")))</f>
        <v>on the radar</v>
      </c>
    </row>
    <row r="1313" spans="11:17" x14ac:dyDescent="0.25">
      <c r="K1313" t="s">
        <v>1011</v>
      </c>
      <c r="L1313">
        <v>20</v>
      </c>
      <c r="M1313">
        <v>69</v>
      </c>
      <c r="N1313">
        <v>187</v>
      </c>
      <c r="O1313">
        <v>80</v>
      </c>
      <c r="P1313" s="16">
        <v>2900000</v>
      </c>
      <c r="Q1313" t="str">
        <f>IF(Table6[[#This Row],[Value]]&gt;=20000000,"out of budget",IF(Table6[[#This Row],[Value]]&gt;10000000,"negotiable",IF(Table6[[#This Row],[Value]]&lt;=10000000,"on the radar")))</f>
        <v>on the radar</v>
      </c>
    </row>
    <row r="1314" spans="11:17" x14ac:dyDescent="0.25">
      <c r="K1314" t="s">
        <v>1014</v>
      </c>
      <c r="L1314">
        <v>21</v>
      </c>
      <c r="M1314">
        <v>73</v>
      </c>
      <c r="N1314">
        <v>176</v>
      </c>
      <c r="O1314">
        <v>72</v>
      </c>
      <c r="P1314" s="16">
        <v>4900000</v>
      </c>
      <c r="Q1314" t="str">
        <f>IF(Table6[[#This Row],[Value]]&gt;=20000000,"out of budget",IF(Table6[[#This Row],[Value]]&gt;10000000,"negotiable",IF(Table6[[#This Row],[Value]]&lt;=10000000,"on the radar")))</f>
        <v>on the radar</v>
      </c>
    </row>
    <row r="1315" spans="11:17" x14ac:dyDescent="0.25">
      <c r="K1315" t="s">
        <v>1181</v>
      </c>
      <c r="L1315">
        <v>21</v>
      </c>
      <c r="M1315">
        <v>75</v>
      </c>
      <c r="N1315">
        <v>177</v>
      </c>
      <c r="O1315">
        <v>72</v>
      </c>
      <c r="P1315" s="16">
        <v>12500000</v>
      </c>
      <c r="Q1315" t="str">
        <f>IF(Table6[[#This Row],[Value]]&gt;=20000000,"out of budget",IF(Table6[[#This Row],[Value]]&gt;10000000,"negotiable",IF(Table6[[#This Row],[Value]]&lt;=10000000,"on the radar")))</f>
        <v>negotiable</v>
      </c>
    </row>
    <row r="1316" spans="11:17" x14ac:dyDescent="0.25">
      <c r="K1316" t="s">
        <v>1182</v>
      </c>
      <c r="L1316">
        <v>23</v>
      </c>
      <c r="M1316">
        <v>75</v>
      </c>
      <c r="N1316">
        <v>184</v>
      </c>
      <c r="O1316">
        <v>76</v>
      </c>
      <c r="P1316" s="16">
        <v>8000000</v>
      </c>
      <c r="Q1316" t="str">
        <f>IF(Table6[[#This Row],[Value]]&gt;=20000000,"out of budget",IF(Table6[[#This Row],[Value]]&gt;10000000,"negotiable",IF(Table6[[#This Row],[Value]]&lt;=10000000,"on the radar")))</f>
        <v>on the radar</v>
      </c>
    </row>
    <row r="1317" spans="11:17" x14ac:dyDescent="0.25">
      <c r="K1317" t="s">
        <v>1183</v>
      </c>
      <c r="L1317">
        <v>21</v>
      </c>
      <c r="M1317">
        <v>73</v>
      </c>
      <c r="N1317">
        <v>186</v>
      </c>
      <c r="O1317">
        <v>78</v>
      </c>
      <c r="P1317" s="16">
        <v>6500000</v>
      </c>
      <c r="Q1317" t="str">
        <f>IF(Table6[[#This Row],[Value]]&gt;=20000000,"out of budget",IF(Table6[[#This Row],[Value]]&gt;10000000,"negotiable",IF(Table6[[#This Row],[Value]]&lt;=10000000,"on the radar")))</f>
        <v>on the radar</v>
      </c>
    </row>
    <row r="1318" spans="11:17" x14ac:dyDescent="0.25">
      <c r="K1318" t="s">
        <v>1184</v>
      </c>
      <c r="L1318">
        <v>17</v>
      </c>
      <c r="M1318">
        <v>65</v>
      </c>
      <c r="N1318">
        <v>188</v>
      </c>
      <c r="O1318">
        <v>71</v>
      </c>
      <c r="P1318" s="16">
        <v>1800000</v>
      </c>
      <c r="Q1318" t="str">
        <f>IF(Table6[[#This Row],[Value]]&gt;=20000000,"out of budget",IF(Table6[[#This Row],[Value]]&gt;10000000,"negotiable",IF(Table6[[#This Row],[Value]]&lt;=10000000,"on the radar")))</f>
        <v>on the radar</v>
      </c>
    </row>
    <row r="1319" spans="11:17" x14ac:dyDescent="0.25">
      <c r="K1319" t="s">
        <v>1185</v>
      </c>
      <c r="L1319">
        <v>24</v>
      </c>
      <c r="M1319">
        <v>75</v>
      </c>
      <c r="N1319">
        <v>184</v>
      </c>
      <c r="O1319">
        <v>75</v>
      </c>
      <c r="P1319" s="16">
        <v>8000000</v>
      </c>
      <c r="Q1319" t="str">
        <f>IF(Table6[[#This Row],[Value]]&gt;=20000000,"out of budget",IF(Table6[[#This Row],[Value]]&gt;10000000,"negotiable",IF(Table6[[#This Row],[Value]]&lt;=10000000,"on the radar")))</f>
        <v>on the radar</v>
      </c>
    </row>
    <row r="1320" spans="11:17" x14ac:dyDescent="0.25">
      <c r="K1320" t="s">
        <v>1186</v>
      </c>
      <c r="L1320">
        <v>20</v>
      </c>
      <c r="M1320">
        <v>77</v>
      </c>
      <c r="N1320">
        <v>184</v>
      </c>
      <c r="O1320">
        <v>70</v>
      </c>
      <c r="P1320" s="16">
        <v>16500000</v>
      </c>
      <c r="Q1320" t="str">
        <f>IF(Table6[[#This Row],[Value]]&gt;=20000000,"out of budget",IF(Table6[[#This Row],[Value]]&gt;10000000,"negotiable",IF(Table6[[#This Row],[Value]]&lt;=10000000,"on the radar")))</f>
        <v>negotiable</v>
      </c>
    </row>
    <row r="1321" spans="11:17" x14ac:dyDescent="0.25">
      <c r="K1321" t="s">
        <v>1187</v>
      </c>
      <c r="L1321">
        <v>20</v>
      </c>
      <c r="M1321">
        <v>65</v>
      </c>
      <c r="N1321">
        <v>175</v>
      </c>
      <c r="O1321">
        <v>62</v>
      </c>
      <c r="P1321" s="16">
        <v>1700000</v>
      </c>
      <c r="Q1321" t="str">
        <f>IF(Table6[[#This Row],[Value]]&gt;=20000000,"out of budget",IF(Table6[[#This Row],[Value]]&gt;10000000,"negotiable",IF(Table6[[#This Row],[Value]]&lt;=10000000,"on the radar")))</f>
        <v>on the radar</v>
      </c>
    </row>
    <row r="1322" spans="11:17" x14ac:dyDescent="0.25">
      <c r="K1322" t="s">
        <v>1188</v>
      </c>
      <c r="L1322">
        <v>28</v>
      </c>
      <c r="M1322">
        <v>77</v>
      </c>
      <c r="N1322">
        <v>180</v>
      </c>
      <c r="O1322">
        <v>72</v>
      </c>
      <c r="P1322" s="16">
        <v>11000000</v>
      </c>
      <c r="Q1322" t="str">
        <f>IF(Table6[[#This Row],[Value]]&gt;=20000000,"out of budget",IF(Table6[[#This Row],[Value]]&gt;10000000,"negotiable",IF(Table6[[#This Row],[Value]]&lt;=10000000,"on the radar")))</f>
        <v>negotiable</v>
      </c>
    </row>
    <row r="1323" spans="11:17" x14ac:dyDescent="0.25">
      <c r="K1323" t="s">
        <v>1189</v>
      </c>
      <c r="L1323">
        <v>28</v>
      </c>
      <c r="M1323">
        <v>82</v>
      </c>
      <c r="N1323">
        <v>171</v>
      </c>
      <c r="O1323">
        <v>67</v>
      </c>
      <c r="P1323" s="16">
        <v>30500000</v>
      </c>
      <c r="Q1323" t="str">
        <f>IF(Table6[[#This Row],[Value]]&gt;=20000000,"out of budget",IF(Table6[[#This Row],[Value]]&gt;10000000,"negotiable",IF(Table6[[#This Row],[Value]]&lt;=10000000,"on the radar")))</f>
        <v>out of budget</v>
      </c>
    </row>
    <row r="1324" spans="11:17" x14ac:dyDescent="0.25">
      <c r="K1324" t="s">
        <v>1190</v>
      </c>
      <c r="L1324">
        <v>30</v>
      </c>
      <c r="M1324">
        <v>77</v>
      </c>
      <c r="N1324">
        <v>168</v>
      </c>
      <c r="O1324">
        <v>70</v>
      </c>
      <c r="P1324" s="16">
        <v>10000000</v>
      </c>
      <c r="Q1324" t="str">
        <f>IF(Table6[[#This Row],[Value]]&gt;=20000000,"out of budget",IF(Table6[[#This Row],[Value]]&gt;10000000,"negotiable",IF(Table6[[#This Row],[Value]]&lt;=10000000,"on the radar")))</f>
        <v>on the radar</v>
      </c>
    </row>
    <row r="1325" spans="11:17" x14ac:dyDescent="0.25">
      <c r="K1325" t="s">
        <v>1191</v>
      </c>
      <c r="L1325">
        <v>28</v>
      </c>
      <c r="M1325">
        <v>76</v>
      </c>
      <c r="N1325">
        <v>184</v>
      </c>
      <c r="O1325">
        <v>83</v>
      </c>
      <c r="P1325" s="16">
        <v>7000000</v>
      </c>
      <c r="Q1325" t="str">
        <f>IF(Table6[[#This Row],[Value]]&gt;=20000000,"out of budget",IF(Table6[[#This Row],[Value]]&gt;10000000,"negotiable",IF(Table6[[#This Row],[Value]]&lt;=10000000,"on the radar")))</f>
        <v>on the radar</v>
      </c>
    </row>
    <row r="1326" spans="11:17" x14ac:dyDescent="0.25">
      <c r="K1326" t="s">
        <v>1192</v>
      </c>
      <c r="L1326">
        <v>28</v>
      </c>
      <c r="M1326">
        <v>82</v>
      </c>
      <c r="N1326">
        <v>172</v>
      </c>
      <c r="O1326">
        <v>66</v>
      </c>
      <c r="P1326" s="16">
        <v>27500000</v>
      </c>
      <c r="Q1326" t="str">
        <f>IF(Table6[[#This Row],[Value]]&gt;=20000000,"out of budget",IF(Table6[[#This Row],[Value]]&gt;10000000,"negotiable",IF(Table6[[#This Row],[Value]]&lt;=10000000,"on the radar")))</f>
        <v>out of budget</v>
      </c>
    </row>
    <row r="1327" spans="11:17" x14ac:dyDescent="0.25">
      <c r="K1327" t="s">
        <v>1193</v>
      </c>
      <c r="L1327">
        <v>29</v>
      </c>
      <c r="M1327">
        <v>80</v>
      </c>
      <c r="N1327">
        <v>190</v>
      </c>
      <c r="O1327">
        <v>81</v>
      </c>
      <c r="P1327" s="16">
        <v>14500000</v>
      </c>
      <c r="Q1327" t="str">
        <f>IF(Table6[[#This Row],[Value]]&gt;=20000000,"out of budget",IF(Table6[[#This Row],[Value]]&gt;10000000,"negotiable",IF(Table6[[#This Row],[Value]]&lt;=10000000,"on the radar")))</f>
        <v>negotiable</v>
      </c>
    </row>
    <row r="1328" spans="11:17" x14ac:dyDescent="0.25">
      <c r="K1328" t="s">
        <v>1194</v>
      </c>
      <c r="L1328">
        <v>28</v>
      </c>
      <c r="M1328">
        <v>78</v>
      </c>
      <c r="N1328">
        <v>175</v>
      </c>
      <c r="O1328">
        <v>70</v>
      </c>
      <c r="P1328" s="16">
        <v>12500000</v>
      </c>
      <c r="Q1328" t="str">
        <f>IF(Table6[[#This Row],[Value]]&gt;=20000000,"out of budget",IF(Table6[[#This Row],[Value]]&gt;10000000,"negotiable",IF(Table6[[#This Row],[Value]]&lt;=10000000,"on the radar")))</f>
        <v>negotiable</v>
      </c>
    </row>
    <row r="1329" spans="11:17" x14ac:dyDescent="0.25">
      <c r="K1329" t="s">
        <v>1195</v>
      </c>
      <c r="L1329">
        <v>30</v>
      </c>
      <c r="M1329">
        <v>77</v>
      </c>
      <c r="N1329">
        <v>170</v>
      </c>
      <c r="O1329">
        <v>70</v>
      </c>
      <c r="P1329" s="16">
        <v>10000000</v>
      </c>
      <c r="Q1329" t="str">
        <f>IF(Table6[[#This Row],[Value]]&gt;=20000000,"out of budget",IF(Table6[[#This Row],[Value]]&gt;10000000,"negotiable",IF(Table6[[#This Row],[Value]]&lt;=10000000,"on the radar")))</f>
        <v>on the radar</v>
      </c>
    </row>
    <row r="1330" spans="11:17" x14ac:dyDescent="0.25">
      <c r="K1330" t="s">
        <v>1196</v>
      </c>
      <c r="L1330">
        <v>26</v>
      </c>
      <c r="M1330">
        <v>75</v>
      </c>
      <c r="N1330">
        <v>184</v>
      </c>
      <c r="O1330">
        <v>74</v>
      </c>
      <c r="P1330" s="16">
        <v>6000000</v>
      </c>
      <c r="Q1330" t="str">
        <f>IF(Table6[[#This Row],[Value]]&gt;=20000000,"out of budget",IF(Table6[[#This Row],[Value]]&gt;10000000,"negotiable",IF(Table6[[#This Row],[Value]]&lt;=10000000,"on the radar")))</f>
        <v>on the radar</v>
      </c>
    </row>
    <row r="1331" spans="11:17" x14ac:dyDescent="0.25">
      <c r="K1331" t="s">
        <v>1197</v>
      </c>
      <c r="L1331">
        <v>29</v>
      </c>
      <c r="M1331">
        <v>77</v>
      </c>
      <c r="N1331">
        <v>185</v>
      </c>
      <c r="O1331">
        <v>77</v>
      </c>
      <c r="P1331" s="16">
        <v>10500000</v>
      </c>
      <c r="Q1331" t="str">
        <f>IF(Table6[[#This Row],[Value]]&gt;=20000000,"out of budget",IF(Table6[[#This Row],[Value]]&gt;10000000,"negotiable",IF(Table6[[#This Row],[Value]]&lt;=10000000,"on the radar")))</f>
        <v>negotiable</v>
      </c>
    </row>
    <row r="1332" spans="11:17" x14ac:dyDescent="0.25">
      <c r="K1332" t="s">
        <v>1198</v>
      </c>
      <c r="L1332">
        <v>28</v>
      </c>
      <c r="M1332">
        <v>74</v>
      </c>
      <c r="N1332">
        <v>178</v>
      </c>
      <c r="O1332">
        <v>71</v>
      </c>
      <c r="P1332" s="16">
        <v>3700000</v>
      </c>
      <c r="Q1332" t="str">
        <f>IF(Table6[[#This Row],[Value]]&gt;=20000000,"out of budget",IF(Table6[[#This Row],[Value]]&gt;10000000,"negotiable",IF(Table6[[#This Row],[Value]]&lt;=10000000,"on the radar")))</f>
        <v>on the radar</v>
      </c>
    </row>
    <row r="1333" spans="11:17" x14ac:dyDescent="0.25">
      <c r="K1333" t="s">
        <v>1199</v>
      </c>
      <c r="L1333">
        <v>32</v>
      </c>
      <c r="M1333">
        <v>81</v>
      </c>
      <c r="N1333">
        <v>188</v>
      </c>
      <c r="O1333">
        <v>92</v>
      </c>
      <c r="P1333" s="16">
        <v>21000000</v>
      </c>
      <c r="Q1333" t="str">
        <f>IF(Table6[[#This Row],[Value]]&gt;=20000000,"out of budget",IF(Table6[[#This Row],[Value]]&gt;10000000,"negotiable",IF(Table6[[#This Row],[Value]]&lt;=10000000,"on the radar")))</f>
        <v>out of budget</v>
      </c>
    </row>
    <row r="1334" spans="11:17" x14ac:dyDescent="0.25">
      <c r="K1334" t="s">
        <v>1200</v>
      </c>
      <c r="L1334">
        <v>27</v>
      </c>
      <c r="M1334">
        <v>74</v>
      </c>
      <c r="N1334">
        <v>185</v>
      </c>
      <c r="O1334">
        <v>81</v>
      </c>
      <c r="P1334" s="16">
        <v>4400000</v>
      </c>
      <c r="Q1334" t="str">
        <f>IF(Table6[[#This Row],[Value]]&gt;=20000000,"out of budget",IF(Table6[[#This Row],[Value]]&gt;10000000,"negotiable",IF(Table6[[#This Row],[Value]]&lt;=10000000,"on the radar")))</f>
        <v>on the radar</v>
      </c>
    </row>
    <row r="1335" spans="11:17" x14ac:dyDescent="0.25">
      <c r="K1335" t="s">
        <v>1046</v>
      </c>
      <c r="L1335">
        <v>29</v>
      </c>
      <c r="M1335">
        <v>65</v>
      </c>
      <c r="N1335">
        <v>181</v>
      </c>
      <c r="O1335">
        <v>73</v>
      </c>
      <c r="P1335" s="16">
        <v>700000</v>
      </c>
      <c r="Q1335" t="str">
        <f>IF(Table6[[#This Row],[Value]]&gt;=20000000,"out of budget",IF(Table6[[#This Row],[Value]]&gt;10000000,"negotiable",IF(Table6[[#This Row],[Value]]&lt;=10000000,"on the radar")))</f>
        <v>on the radar</v>
      </c>
    </row>
    <row r="1336" spans="11:17" x14ac:dyDescent="0.25">
      <c r="K1336" t="s">
        <v>1201</v>
      </c>
      <c r="L1336">
        <v>28</v>
      </c>
      <c r="M1336">
        <v>76</v>
      </c>
      <c r="N1336">
        <v>181</v>
      </c>
      <c r="O1336">
        <v>81</v>
      </c>
      <c r="P1336" s="16">
        <v>6500000</v>
      </c>
      <c r="Q1336" t="str">
        <f>IF(Table6[[#This Row],[Value]]&gt;=20000000,"out of budget",IF(Table6[[#This Row],[Value]]&gt;10000000,"negotiable",IF(Table6[[#This Row],[Value]]&lt;=10000000,"on the radar")))</f>
        <v>on the radar</v>
      </c>
    </row>
    <row r="1337" spans="11:17" x14ac:dyDescent="0.25">
      <c r="K1337" t="s">
        <v>1202</v>
      </c>
      <c r="L1337">
        <v>26</v>
      </c>
      <c r="M1337">
        <v>75</v>
      </c>
      <c r="N1337">
        <v>173</v>
      </c>
      <c r="O1337">
        <v>70</v>
      </c>
      <c r="P1337" s="16">
        <v>6000000</v>
      </c>
      <c r="Q1337" t="str">
        <f>IF(Table6[[#This Row],[Value]]&gt;=20000000,"out of budget",IF(Table6[[#This Row],[Value]]&gt;10000000,"negotiable",IF(Table6[[#This Row],[Value]]&lt;=10000000,"on the radar")))</f>
        <v>on the radar</v>
      </c>
    </row>
    <row r="1338" spans="11:17" x14ac:dyDescent="0.25">
      <c r="K1338" t="s">
        <v>1203</v>
      </c>
      <c r="L1338">
        <v>27</v>
      </c>
      <c r="M1338">
        <v>79</v>
      </c>
      <c r="N1338">
        <v>178</v>
      </c>
      <c r="O1338">
        <v>70</v>
      </c>
      <c r="P1338" s="16">
        <v>11000000</v>
      </c>
      <c r="Q1338" t="str">
        <f>IF(Table6[[#This Row],[Value]]&gt;=20000000,"out of budget",IF(Table6[[#This Row],[Value]]&gt;10000000,"negotiable",IF(Table6[[#This Row],[Value]]&lt;=10000000,"on the radar")))</f>
        <v>negotiable</v>
      </c>
    </row>
    <row r="1339" spans="11:17" x14ac:dyDescent="0.25">
      <c r="K1339" t="s">
        <v>1204</v>
      </c>
      <c r="L1339">
        <v>28</v>
      </c>
      <c r="M1339">
        <v>78</v>
      </c>
      <c r="N1339">
        <v>189</v>
      </c>
      <c r="O1339">
        <v>77</v>
      </c>
      <c r="P1339" s="16">
        <v>14000000</v>
      </c>
      <c r="Q1339" t="str">
        <f>IF(Table6[[#This Row],[Value]]&gt;=20000000,"out of budget",IF(Table6[[#This Row],[Value]]&gt;10000000,"negotiable",IF(Table6[[#This Row],[Value]]&lt;=10000000,"on the radar")))</f>
        <v>negotiable</v>
      </c>
    </row>
    <row r="1340" spans="11:17" x14ac:dyDescent="0.25">
      <c r="K1340" t="s">
        <v>1205</v>
      </c>
      <c r="L1340">
        <v>29</v>
      </c>
      <c r="M1340">
        <v>71</v>
      </c>
      <c r="N1340">
        <v>186</v>
      </c>
      <c r="O1340">
        <v>80</v>
      </c>
      <c r="P1340" s="16">
        <v>1600000</v>
      </c>
      <c r="Q1340" t="str">
        <f>IF(Table6[[#This Row],[Value]]&gt;=20000000,"out of budget",IF(Table6[[#This Row],[Value]]&gt;10000000,"negotiable",IF(Table6[[#This Row],[Value]]&lt;=10000000,"on the radar")))</f>
        <v>on the radar</v>
      </c>
    </row>
    <row r="1341" spans="11:17" x14ac:dyDescent="0.25">
      <c r="K1341" t="s">
        <v>1052</v>
      </c>
      <c r="L1341">
        <v>27</v>
      </c>
      <c r="M1341">
        <v>79</v>
      </c>
      <c r="N1341">
        <v>189</v>
      </c>
      <c r="O1341">
        <v>88</v>
      </c>
      <c r="P1341" s="16">
        <v>17500000</v>
      </c>
      <c r="Q1341" t="str">
        <f>IF(Table6[[#This Row],[Value]]&gt;=20000000,"out of budget",IF(Table6[[#This Row],[Value]]&gt;10000000,"negotiable",IF(Table6[[#This Row],[Value]]&lt;=10000000,"on the radar")))</f>
        <v>negotiable</v>
      </c>
    </row>
    <row r="1342" spans="11:17" x14ac:dyDescent="0.25">
      <c r="K1342" t="s">
        <v>1206</v>
      </c>
      <c r="L1342">
        <v>28</v>
      </c>
      <c r="M1342">
        <v>77</v>
      </c>
      <c r="N1342">
        <v>184</v>
      </c>
      <c r="O1342">
        <v>80</v>
      </c>
      <c r="P1342" s="16">
        <v>10500000</v>
      </c>
      <c r="Q1342" t="str">
        <f>IF(Table6[[#This Row],[Value]]&gt;=20000000,"out of budget",IF(Table6[[#This Row],[Value]]&gt;10000000,"negotiable",IF(Table6[[#This Row],[Value]]&lt;=10000000,"on the radar")))</f>
        <v>negotiable</v>
      </c>
    </row>
    <row r="1343" spans="11:17" x14ac:dyDescent="0.25">
      <c r="K1343" t="s">
        <v>1207</v>
      </c>
      <c r="L1343">
        <v>31</v>
      </c>
      <c r="M1343">
        <v>66</v>
      </c>
      <c r="N1343">
        <v>179</v>
      </c>
      <c r="O1343">
        <v>73</v>
      </c>
      <c r="P1343" s="16">
        <v>625000</v>
      </c>
      <c r="Q1343" t="str">
        <f>IF(Table6[[#This Row],[Value]]&gt;=20000000,"out of budget",IF(Table6[[#This Row],[Value]]&gt;10000000,"negotiable",IF(Table6[[#This Row],[Value]]&lt;=10000000,"on the radar")))</f>
        <v>on the radar</v>
      </c>
    </row>
    <row r="1344" spans="11:17" x14ac:dyDescent="0.25">
      <c r="K1344" t="s">
        <v>1208</v>
      </c>
      <c r="L1344">
        <v>27</v>
      </c>
      <c r="M1344">
        <v>77</v>
      </c>
      <c r="N1344">
        <v>178</v>
      </c>
      <c r="O1344">
        <v>72</v>
      </c>
      <c r="P1344" s="16">
        <v>11000000</v>
      </c>
      <c r="Q1344" t="str">
        <f>IF(Table6[[#This Row],[Value]]&gt;=20000000,"out of budget",IF(Table6[[#This Row],[Value]]&gt;10000000,"negotiable",IF(Table6[[#This Row],[Value]]&lt;=10000000,"on the radar")))</f>
        <v>negotiable</v>
      </c>
    </row>
    <row r="1345" spans="11:17" x14ac:dyDescent="0.25">
      <c r="K1345" t="s">
        <v>1209</v>
      </c>
      <c r="L1345">
        <v>28</v>
      </c>
      <c r="M1345">
        <v>78</v>
      </c>
      <c r="N1345">
        <v>187</v>
      </c>
      <c r="O1345">
        <v>82</v>
      </c>
      <c r="P1345" s="16">
        <v>12500000</v>
      </c>
      <c r="Q1345" t="str">
        <f>IF(Table6[[#This Row],[Value]]&gt;=20000000,"out of budget",IF(Table6[[#This Row],[Value]]&gt;10000000,"negotiable",IF(Table6[[#This Row],[Value]]&lt;=10000000,"on the radar")))</f>
        <v>negotiable</v>
      </c>
    </row>
    <row r="1346" spans="11:17" x14ac:dyDescent="0.25">
      <c r="K1346" t="s">
        <v>1210</v>
      </c>
      <c r="L1346">
        <v>26</v>
      </c>
      <c r="M1346">
        <v>72</v>
      </c>
      <c r="N1346">
        <v>175</v>
      </c>
      <c r="O1346">
        <v>68</v>
      </c>
      <c r="P1346" s="16">
        <v>2800000</v>
      </c>
      <c r="Q1346" t="str">
        <f>IF(Table6[[#This Row],[Value]]&gt;=20000000,"out of budget",IF(Table6[[#This Row],[Value]]&gt;10000000,"negotiable",IF(Table6[[#This Row],[Value]]&lt;=10000000,"on the radar")))</f>
        <v>on the radar</v>
      </c>
    </row>
    <row r="1347" spans="11:17" x14ac:dyDescent="0.25">
      <c r="K1347" t="s">
        <v>1211</v>
      </c>
      <c r="L1347">
        <v>27</v>
      </c>
      <c r="M1347">
        <v>73</v>
      </c>
      <c r="N1347">
        <v>173</v>
      </c>
      <c r="O1347">
        <v>68</v>
      </c>
      <c r="P1347" s="16">
        <v>2900000</v>
      </c>
      <c r="Q1347" t="str">
        <f>IF(Table6[[#This Row],[Value]]&gt;=20000000,"out of budget",IF(Table6[[#This Row],[Value]]&gt;10000000,"negotiable",IF(Table6[[#This Row],[Value]]&lt;=10000000,"on the radar")))</f>
        <v>on the radar</v>
      </c>
    </row>
    <row r="1348" spans="11:17" x14ac:dyDescent="0.25">
      <c r="K1348" t="s">
        <v>1212</v>
      </c>
      <c r="L1348">
        <v>26</v>
      </c>
      <c r="M1348">
        <v>76</v>
      </c>
      <c r="N1348">
        <v>180</v>
      </c>
      <c r="O1348">
        <v>78</v>
      </c>
      <c r="P1348" s="16">
        <v>7500000</v>
      </c>
      <c r="Q1348" t="str">
        <f>IF(Table6[[#This Row],[Value]]&gt;=20000000,"out of budget",IF(Table6[[#This Row],[Value]]&gt;10000000,"negotiable",IF(Table6[[#This Row],[Value]]&lt;=10000000,"on the radar")))</f>
        <v>on the radar</v>
      </c>
    </row>
    <row r="1349" spans="11:17" x14ac:dyDescent="0.25">
      <c r="K1349" t="s">
        <v>1213</v>
      </c>
      <c r="L1349">
        <v>26</v>
      </c>
      <c r="M1349">
        <v>82</v>
      </c>
      <c r="N1349">
        <v>192</v>
      </c>
      <c r="O1349">
        <v>82</v>
      </c>
      <c r="P1349" s="16">
        <v>28500000</v>
      </c>
      <c r="Q1349" t="str">
        <f>IF(Table6[[#This Row],[Value]]&gt;=20000000,"out of budget",IF(Table6[[#This Row],[Value]]&gt;10000000,"negotiable",IF(Table6[[#This Row],[Value]]&lt;=10000000,"on the radar")))</f>
        <v>out of budget</v>
      </c>
    </row>
    <row r="1350" spans="11:17" x14ac:dyDescent="0.25">
      <c r="K1350" t="s">
        <v>1214</v>
      </c>
      <c r="L1350">
        <v>26</v>
      </c>
      <c r="M1350">
        <v>75</v>
      </c>
      <c r="N1350">
        <v>192</v>
      </c>
      <c r="O1350">
        <v>89</v>
      </c>
      <c r="P1350" s="16">
        <v>5500000</v>
      </c>
      <c r="Q1350" t="str">
        <f>IF(Table6[[#This Row],[Value]]&gt;=20000000,"out of budget",IF(Table6[[#This Row],[Value]]&gt;10000000,"negotiable",IF(Table6[[#This Row],[Value]]&lt;=10000000,"on the radar")))</f>
        <v>on the radar</v>
      </c>
    </row>
    <row r="1351" spans="11:17" x14ac:dyDescent="0.25">
      <c r="K1351" t="s">
        <v>1215</v>
      </c>
      <c r="L1351">
        <v>25</v>
      </c>
      <c r="M1351">
        <v>76</v>
      </c>
      <c r="N1351">
        <v>182</v>
      </c>
      <c r="O1351">
        <v>71</v>
      </c>
      <c r="P1351" s="16">
        <v>9500000</v>
      </c>
      <c r="Q1351" t="str">
        <f>IF(Table6[[#This Row],[Value]]&gt;=20000000,"out of budget",IF(Table6[[#This Row],[Value]]&gt;10000000,"negotiable",IF(Table6[[#This Row],[Value]]&lt;=10000000,"on the radar")))</f>
        <v>on the radar</v>
      </c>
    </row>
    <row r="1352" spans="11:17" x14ac:dyDescent="0.25">
      <c r="K1352" t="s">
        <v>1216</v>
      </c>
      <c r="L1352">
        <v>30</v>
      </c>
      <c r="M1352">
        <v>67</v>
      </c>
      <c r="N1352">
        <v>178</v>
      </c>
      <c r="O1352">
        <v>76</v>
      </c>
      <c r="P1352" s="16">
        <v>875000</v>
      </c>
      <c r="Q1352" t="str">
        <f>IF(Table6[[#This Row],[Value]]&gt;=20000000,"out of budget",IF(Table6[[#This Row],[Value]]&gt;10000000,"negotiable",IF(Table6[[#This Row],[Value]]&lt;=10000000,"on the radar")))</f>
        <v>on the radar</v>
      </c>
    </row>
    <row r="1353" spans="11:17" x14ac:dyDescent="0.25">
      <c r="K1353" t="s">
        <v>1217</v>
      </c>
      <c r="L1353">
        <v>26</v>
      </c>
      <c r="M1353">
        <v>74</v>
      </c>
      <c r="N1353">
        <v>178</v>
      </c>
      <c r="O1353">
        <v>70</v>
      </c>
      <c r="P1353" s="16">
        <v>5000000</v>
      </c>
      <c r="Q1353" t="str">
        <f>IF(Table6[[#This Row],[Value]]&gt;=20000000,"out of budget",IF(Table6[[#This Row],[Value]]&gt;10000000,"negotiable",IF(Table6[[#This Row],[Value]]&lt;=10000000,"on the radar")))</f>
        <v>on the radar</v>
      </c>
    </row>
    <row r="1354" spans="11:17" x14ac:dyDescent="0.25">
      <c r="K1354" t="s">
        <v>1218</v>
      </c>
      <c r="L1354">
        <v>29</v>
      </c>
      <c r="M1354">
        <v>80</v>
      </c>
      <c r="N1354">
        <v>180</v>
      </c>
      <c r="O1354">
        <v>71</v>
      </c>
      <c r="P1354" s="16">
        <v>17500000</v>
      </c>
      <c r="Q1354" t="str">
        <f>IF(Table6[[#This Row],[Value]]&gt;=20000000,"out of budget",IF(Table6[[#This Row],[Value]]&gt;10000000,"negotiable",IF(Table6[[#This Row],[Value]]&lt;=10000000,"on the radar")))</f>
        <v>negotiable</v>
      </c>
    </row>
    <row r="1355" spans="11:17" x14ac:dyDescent="0.25">
      <c r="K1355" t="s">
        <v>1219</v>
      </c>
      <c r="L1355">
        <v>26</v>
      </c>
      <c r="M1355">
        <v>76</v>
      </c>
      <c r="N1355">
        <v>186</v>
      </c>
      <c r="O1355">
        <v>76</v>
      </c>
      <c r="P1355" s="16">
        <v>8000000</v>
      </c>
      <c r="Q1355" t="str">
        <f>IF(Table6[[#This Row],[Value]]&gt;=20000000,"out of budget",IF(Table6[[#This Row],[Value]]&gt;10000000,"negotiable",IF(Table6[[#This Row],[Value]]&lt;=10000000,"on the radar")))</f>
        <v>on the radar</v>
      </c>
    </row>
    <row r="1356" spans="11:17" x14ac:dyDescent="0.25">
      <c r="K1356" t="s">
        <v>1220</v>
      </c>
      <c r="L1356">
        <v>26</v>
      </c>
      <c r="M1356">
        <v>80</v>
      </c>
      <c r="N1356">
        <v>183</v>
      </c>
      <c r="O1356">
        <v>79</v>
      </c>
      <c r="P1356" s="16">
        <v>22500000</v>
      </c>
      <c r="Q1356" t="str">
        <f>IF(Table6[[#This Row],[Value]]&gt;=20000000,"out of budget",IF(Table6[[#This Row],[Value]]&gt;10000000,"negotiable",IF(Table6[[#This Row],[Value]]&lt;=10000000,"on the radar")))</f>
        <v>out of budget</v>
      </c>
    </row>
    <row r="1357" spans="11:17" x14ac:dyDescent="0.25">
      <c r="K1357" t="s">
        <v>1221</v>
      </c>
      <c r="L1357">
        <v>25</v>
      </c>
      <c r="M1357">
        <v>78</v>
      </c>
      <c r="N1357">
        <v>182</v>
      </c>
      <c r="O1357">
        <v>86</v>
      </c>
      <c r="P1357" s="16">
        <v>19000000</v>
      </c>
      <c r="Q1357" t="str">
        <f>IF(Table6[[#This Row],[Value]]&gt;=20000000,"out of budget",IF(Table6[[#This Row],[Value]]&gt;10000000,"negotiable",IF(Table6[[#This Row],[Value]]&lt;=10000000,"on the radar")))</f>
        <v>negotiable</v>
      </c>
    </row>
    <row r="1358" spans="11:17" x14ac:dyDescent="0.25">
      <c r="K1358" t="s">
        <v>1059</v>
      </c>
      <c r="L1358">
        <v>25</v>
      </c>
      <c r="M1358">
        <v>73</v>
      </c>
      <c r="N1358">
        <v>193</v>
      </c>
      <c r="O1358">
        <v>89</v>
      </c>
      <c r="P1358" s="16">
        <v>4099999.9999999995</v>
      </c>
      <c r="Q1358" t="str">
        <f>IF(Table6[[#This Row],[Value]]&gt;=20000000,"out of budget",IF(Table6[[#This Row],[Value]]&gt;10000000,"negotiable",IF(Table6[[#This Row],[Value]]&lt;=10000000,"on the radar")))</f>
        <v>on the radar</v>
      </c>
    </row>
    <row r="1359" spans="11:17" x14ac:dyDescent="0.25">
      <c r="K1359" t="s">
        <v>1222</v>
      </c>
      <c r="L1359">
        <v>27</v>
      </c>
      <c r="M1359">
        <v>78</v>
      </c>
      <c r="N1359">
        <v>168</v>
      </c>
      <c r="O1359">
        <v>62</v>
      </c>
      <c r="P1359" s="16">
        <v>15000000</v>
      </c>
      <c r="Q1359" t="str">
        <f>IF(Table6[[#This Row],[Value]]&gt;=20000000,"out of budget",IF(Table6[[#This Row],[Value]]&gt;10000000,"negotiable",IF(Table6[[#This Row],[Value]]&lt;=10000000,"on the radar")))</f>
        <v>negotiable</v>
      </c>
    </row>
    <row r="1360" spans="11:17" x14ac:dyDescent="0.25">
      <c r="K1360" t="s">
        <v>1063</v>
      </c>
      <c r="L1360">
        <v>26</v>
      </c>
      <c r="M1360">
        <v>77</v>
      </c>
      <c r="N1360">
        <v>191</v>
      </c>
      <c r="O1360">
        <v>84</v>
      </c>
      <c r="P1360" s="16">
        <v>12000000</v>
      </c>
      <c r="Q1360" t="str">
        <f>IF(Table6[[#This Row],[Value]]&gt;=20000000,"out of budget",IF(Table6[[#This Row],[Value]]&gt;10000000,"negotiable",IF(Table6[[#This Row],[Value]]&lt;=10000000,"on the radar")))</f>
        <v>negotiable</v>
      </c>
    </row>
    <row r="1361" spans="11:17" x14ac:dyDescent="0.25">
      <c r="K1361" t="s">
        <v>1223</v>
      </c>
      <c r="L1361">
        <v>26</v>
      </c>
      <c r="M1361">
        <v>80</v>
      </c>
      <c r="N1361">
        <v>181</v>
      </c>
      <c r="O1361">
        <v>77</v>
      </c>
      <c r="P1361" s="16">
        <v>22500000</v>
      </c>
      <c r="Q1361" t="str">
        <f>IF(Table6[[#This Row],[Value]]&gt;=20000000,"out of budget",IF(Table6[[#This Row],[Value]]&gt;10000000,"negotiable",IF(Table6[[#This Row],[Value]]&lt;=10000000,"on the radar")))</f>
        <v>out of budget</v>
      </c>
    </row>
    <row r="1362" spans="11:17" x14ac:dyDescent="0.25">
      <c r="K1362" t="s">
        <v>1224</v>
      </c>
      <c r="L1362">
        <v>27</v>
      </c>
      <c r="M1362">
        <v>78</v>
      </c>
      <c r="N1362">
        <v>181</v>
      </c>
      <c r="O1362">
        <v>80</v>
      </c>
      <c r="P1362" s="16">
        <v>15000000</v>
      </c>
      <c r="Q1362" t="str">
        <f>IF(Table6[[#This Row],[Value]]&gt;=20000000,"out of budget",IF(Table6[[#This Row],[Value]]&gt;10000000,"negotiable",IF(Table6[[#This Row],[Value]]&lt;=10000000,"on the radar")))</f>
        <v>negotiable</v>
      </c>
    </row>
    <row r="1363" spans="11:17" x14ac:dyDescent="0.25">
      <c r="K1363" t="s">
        <v>1225</v>
      </c>
      <c r="L1363">
        <v>23</v>
      </c>
      <c r="M1363">
        <v>82</v>
      </c>
      <c r="N1363">
        <v>183</v>
      </c>
      <c r="O1363">
        <v>77</v>
      </c>
      <c r="P1363" s="16">
        <v>26000000</v>
      </c>
      <c r="Q1363" t="str">
        <f>IF(Table6[[#This Row],[Value]]&gt;=20000000,"out of budget",IF(Table6[[#This Row],[Value]]&gt;10000000,"negotiable",IF(Table6[[#This Row],[Value]]&lt;=10000000,"on the radar")))</f>
        <v>out of budget</v>
      </c>
    </row>
    <row r="1364" spans="11:17" x14ac:dyDescent="0.25">
      <c r="K1364" t="s">
        <v>1226</v>
      </c>
      <c r="L1364">
        <v>26</v>
      </c>
      <c r="M1364">
        <v>78</v>
      </c>
      <c r="N1364">
        <v>171</v>
      </c>
      <c r="O1364">
        <v>73</v>
      </c>
      <c r="P1364" s="16">
        <v>16500000</v>
      </c>
      <c r="Q1364" t="str">
        <f>IF(Table6[[#This Row],[Value]]&gt;=20000000,"out of budget",IF(Table6[[#This Row],[Value]]&gt;10000000,"negotiable",IF(Table6[[#This Row],[Value]]&lt;=10000000,"on the radar")))</f>
        <v>negotiable</v>
      </c>
    </row>
    <row r="1365" spans="11:17" x14ac:dyDescent="0.25">
      <c r="K1365" t="s">
        <v>1227</v>
      </c>
      <c r="L1365">
        <v>29</v>
      </c>
      <c r="M1365">
        <v>80</v>
      </c>
      <c r="N1365">
        <v>174</v>
      </c>
      <c r="O1365">
        <v>70</v>
      </c>
      <c r="P1365" s="16">
        <v>20500000</v>
      </c>
      <c r="Q1365" t="str">
        <f>IF(Table6[[#This Row],[Value]]&gt;=20000000,"out of budget",IF(Table6[[#This Row],[Value]]&gt;10000000,"negotiable",IF(Table6[[#This Row],[Value]]&lt;=10000000,"on the radar")))</f>
        <v>out of budget</v>
      </c>
    </row>
    <row r="1366" spans="11:17" x14ac:dyDescent="0.25">
      <c r="K1366" t="s">
        <v>1228</v>
      </c>
      <c r="L1366">
        <v>28</v>
      </c>
      <c r="M1366">
        <v>80</v>
      </c>
      <c r="N1366">
        <v>172</v>
      </c>
      <c r="O1366">
        <v>70</v>
      </c>
      <c r="P1366" s="16">
        <v>19000000</v>
      </c>
      <c r="Q1366" t="str">
        <f>IF(Table6[[#This Row],[Value]]&gt;=20000000,"out of budget",IF(Table6[[#This Row],[Value]]&gt;10000000,"negotiable",IF(Table6[[#This Row],[Value]]&lt;=10000000,"on the radar")))</f>
        <v>negotiable</v>
      </c>
    </row>
    <row r="1367" spans="11:17" x14ac:dyDescent="0.25">
      <c r="K1367" t="s">
        <v>1229</v>
      </c>
      <c r="L1367">
        <v>27</v>
      </c>
      <c r="M1367">
        <v>69</v>
      </c>
      <c r="N1367">
        <v>182</v>
      </c>
      <c r="O1367">
        <v>78</v>
      </c>
      <c r="P1367" s="16">
        <v>0</v>
      </c>
      <c r="Q1367" t="str">
        <f>IF(Table6[[#This Row],[Value]]&gt;=20000000,"out of budget",IF(Table6[[#This Row],[Value]]&gt;10000000,"negotiable",IF(Table6[[#This Row],[Value]]&lt;=10000000,"on the radar")))</f>
        <v>on the radar</v>
      </c>
    </row>
    <row r="1368" spans="11:17" x14ac:dyDescent="0.25">
      <c r="K1368" t="s">
        <v>1230</v>
      </c>
      <c r="L1368">
        <v>30</v>
      </c>
      <c r="M1368">
        <v>78</v>
      </c>
      <c r="N1368">
        <v>181</v>
      </c>
      <c r="O1368">
        <v>79</v>
      </c>
      <c r="P1368" s="16">
        <v>13500000</v>
      </c>
      <c r="Q1368" t="str">
        <f>IF(Table6[[#This Row],[Value]]&gt;=20000000,"out of budget",IF(Table6[[#This Row],[Value]]&gt;10000000,"negotiable",IF(Table6[[#This Row],[Value]]&lt;=10000000,"on the radar")))</f>
        <v>negotiable</v>
      </c>
    </row>
    <row r="1369" spans="11:17" x14ac:dyDescent="0.25">
      <c r="K1369" t="s">
        <v>1231</v>
      </c>
      <c r="L1369">
        <v>27</v>
      </c>
      <c r="M1369">
        <v>77</v>
      </c>
      <c r="N1369">
        <v>179</v>
      </c>
      <c r="O1369">
        <v>77</v>
      </c>
      <c r="P1369" s="16">
        <v>11000000</v>
      </c>
      <c r="Q1369" t="str">
        <f>IF(Table6[[#This Row],[Value]]&gt;=20000000,"out of budget",IF(Table6[[#This Row],[Value]]&gt;10000000,"negotiable",IF(Table6[[#This Row],[Value]]&lt;=10000000,"on the radar")))</f>
        <v>negotiable</v>
      </c>
    </row>
    <row r="1370" spans="11:17" x14ac:dyDescent="0.25">
      <c r="K1370" t="s">
        <v>1232</v>
      </c>
      <c r="L1370">
        <v>25</v>
      </c>
      <c r="M1370">
        <v>72</v>
      </c>
      <c r="N1370">
        <v>185</v>
      </c>
      <c r="O1370">
        <v>85</v>
      </c>
      <c r="P1370" s="16">
        <v>2900000</v>
      </c>
      <c r="Q1370" t="str">
        <f>IF(Table6[[#This Row],[Value]]&gt;=20000000,"out of budget",IF(Table6[[#This Row],[Value]]&gt;10000000,"negotiable",IF(Table6[[#This Row],[Value]]&lt;=10000000,"on the radar")))</f>
        <v>on the radar</v>
      </c>
    </row>
    <row r="1371" spans="11:17" x14ac:dyDescent="0.25">
      <c r="K1371" t="s">
        <v>1233</v>
      </c>
      <c r="L1371">
        <v>28</v>
      </c>
      <c r="M1371">
        <v>75</v>
      </c>
      <c r="N1371">
        <v>173</v>
      </c>
      <c r="O1371">
        <v>71</v>
      </c>
      <c r="P1371" s="16">
        <v>5500000</v>
      </c>
      <c r="Q1371" t="str">
        <f>IF(Table6[[#This Row],[Value]]&gt;=20000000,"out of budget",IF(Table6[[#This Row],[Value]]&gt;10000000,"negotiable",IF(Table6[[#This Row],[Value]]&lt;=10000000,"on the radar")))</f>
        <v>on the radar</v>
      </c>
    </row>
    <row r="1372" spans="11:17" x14ac:dyDescent="0.25">
      <c r="K1372" t="s">
        <v>1234</v>
      </c>
      <c r="L1372">
        <v>24</v>
      </c>
      <c r="M1372">
        <v>77</v>
      </c>
      <c r="N1372">
        <v>175</v>
      </c>
      <c r="O1372">
        <v>72</v>
      </c>
      <c r="P1372" s="16">
        <v>12500000</v>
      </c>
      <c r="Q1372" t="str">
        <f>IF(Table6[[#This Row],[Value]]&gt;=20000000,"out of budget",IF(Table6[[#This Row],[Value]]&gt;10000000,"negotiable",IF(Table6[[#This Row],[Value]]&lt;=10000000,"on the radar")))</f>
        <v>negotiable</v>
      </c>
    </row>
    <row r="1373" spans="11:17" x14ac:dyDescent="0.25">
      <c r="K1373" t="s">
        <v>1235</v>
      </c>
      <c r="L1373">
        <v>29</v>
      </c>
      <c r="M1373">
        <v>76</v>
      </c>
      <c r="N1373">
        <v>190</v>
      </c>
      <c r="O1373">
        <v>79</v>
      </c>
      <c r="P1373" s="16">
        <v>6000000</v>
      </c>
      <c r="Q1373" t="str">
        <f>IF(Table6[[#This Row],[Value]]&gt;=20000000,"out of budget",IF(Table6[[#This Row],[Value]]&gt;10000000,"negotiable",IF(Table6[[#This Row],[Value]]&lt;=10000000,"on the radar")))</f>
        <v>on the radar</v>
      </c>
    </row>
    <row r="1374" spans="11:17" x14ac:dyDescent="0.25">
      <c r="K1374" t="s">
        <v>1236</v>
      </c>
      <c r="L1374">
        <v>26</v>
      </c>
      <c r="M1374">
        <v>79</v>
      </c>
      <c r="N1374">
        <v>183</v>
      </c>
      <c r="O1374">
        <v>73</v>
      </c>
      <c r="P1374" s="16">
        <v>19000000</v>
      </c>
      <c r="Q1374" t="str">
        <f>IF(Table6[[#This Row],[Value]]&gt;=20000000,"out of budget",IF(Table6[[#This Row],[Value]]&gt;10000000,"negotiable",IF(Table6[[#This Row],[Value]]&lt;=10000000,"on the radar")))</f>
        <v>negotiable</v>
      </c>
    </row>
    <row r="1375" spans="11:17" x14ac:dyDescent="0.25">
      <c r="K1375" t="s">
        <v>1237</v>
      </c>
      <c r="L1375">
        <v>25</v>
      </c>
      <c r="M1375">
        <v>83</v>
      </c>
      <c r="N1375">
        <v>191</v>
      </c>
      <c r="O1375">
        <v>77</v>
      </c>
      <c r="P1375" s="16">
        <v>37000000</v>
      </c>
      <c r="Q1375" t="str">
        <f>IF(Table6[[#This Row],[Value]]&gt;=20000000,"out of budget",IF(Table6[[#This Row],[Value]]&gt;10000000,"negotiable",IF(Table6[[#This Row],[Value]]&lt;=10000000,"on the radar")))</f>
        <v>out of budget</v>
      </c>
    </row>
    <row r="1376" spans="11:17" x14ac:dyDescent="0.25">
      <c r="K1376" t="s">
        <v>1238</v>
      </c>
      <c r="L1376">
        <v>26</v>
      </c>
      <c r="M1376">
        <v>78</v>
      </c>
      <c r="N1376">
        <v>180</v>
      </c>
      <c r="O1376">
        <v>76</v>
      </c>
      <c r="P1376" s="16">
        <v>16500000</v>
      </c>
      <c r="Q1376" t="str">
        <f>IF(Table6[[#This Row],[Value]]&gt;=20000000,"out of budget",IF(Table6[[#This Row],[Value]]&gt;10000000,"negotiable",IF(Table6[[#This Row],[Value]]&lt;=10000000,"on the radar")))</f>
        <v>negotiable</v>
      </c>
    </row>
    <row r="1377" spans="11:17" x14ac:dyDescent="0.25">
      <c r="K1377" t="s">
        <v>1239</v>
      </c>
      <c r="L1377">
        <v>25</v>
      </c>
      <c r="M1377">
        <v>70</v>
      </c>
      <c r="N1377">
        <v>187</v>
      </c>
      <c r="O1377">
        <v>80</v>
      </c>
      <c r="P1377" s="16">
        <v>1900000</v>
      </c>
      <c r="Q1377" t="str">
        <f>IF(Table6[[#This Row],[Value]]&gt;=20000000,"out of budget",IF(Table6[[#This Row],[Value]]&gt;10000000,"negotiable",IF(Table6[[#This Row],[Value]]&lt;=10000000,"on the radar")))</f>
        <v>on the radar</v>
      </c>
    </row>
    <row r="1378" spans="11:17" x14ac:dyDescent="0.25">
      <c r="K1378" t="s">
        <v>1240</v>
      </c>
      <c r="L1378">
        <v>25</v>
      </c>
      <c r="M1378">
        <v>71</v>
      </c>
      <c r="N1378">
        <v>183</v>
      </c>
      <c r="O1378">
        <v>83</v>
      </c>
      <c r="P1378" s="16">
        <v>2100000</v>
      </c>
      <c r="Q1378" t="str">
        <f>IF(Table6[[#This Row],[Value]]&gt;=20000000,"out of budget",IF(Table6[[#This Row],[Value]]&gt;10000000,"negotiable",IF(Table6[[#This Row],[Value]]&lt;=10000000,"on the radar")))</f>
        <v>on the radar</v>
      </c>
    </row>
    <row r="1379" spans="11:17" x14ac:dyDescent="0.25">
      <c r="K1379" t="s">
        <v>1241</v>
      </c>
      <c r="L1379">
        <v>25</v>
      </c>
      <c r="M1379">
        <v>80</v>
      </c>
      <c r="N1379">
        <v>185</v>
      </c>
      <c r="O1379">
        <v>72</v>
      </c>
      <c r="P1379" s="16">
        <v>25000000</v>
      </c>
      <c r="Q1379" t="str">
        <f>IF(Table6[[#This Row],[Value]]&gt;=20000000,"out of budget",IF(Table6[[#This Row],[Value]]&gt;10000000,"negotiable",IF(Table6[[#This Row],[Value]]&lt;=10000000,"on the radar")))</f>
        <v>out of budget</v>
      </c>
    </row>
    <row r="1380" spans="11:17" x14ac:dyDescent="0.25">
      <c r="K1380" t="s">
        <v>1242</v>
      </c>
      <c r="L1380">
        <v>25</v>
      </c>
      <c r="M1380">
        <v>75</v>
      </c>
      <c r="N1380">
        <v>175</v>
      </c>
      <c r="O1380">
        <v>70</v>
      </c>
      <c r="P1380" s="16">
        <v>8000000</v>
      </c>
      <c r="Q1380" t="str">
        <f>IF(Table6[[#This Row],[Value]]&gt;=20000000,"out of budget",IF(Table6[[#This Row],[Value]]&gt;10000000,"negotiable",IF(Table6[[#This Row],[Value]]&lt;=10000000,"on the radar")))</f>
        <v>on the radar</v>
      </c>
    </row>
    <row r="1381" spans="11:17" x14ac:dyDescent="0.25">
      <c r="K1381" t="s">
        <v>1243</v>
      </c>
      <c r="L1381">
        <v>26</v>
      </c>
      <c r="M1381">
        <v>77</v>
      </c>
      <c r="N1381">
        <v>185</v>
      </c>
      <c r="O1381">
        <v>77</v>
      </c>
      <c r="P1381" s="16">
        <v>12500000</v>
      </c>
      <c r="Q1381" t="str">
        <f>IF(Table6[[#This Row],[Value]]&gt;=20000000,"out of budget",IF(Table6[[#This Row],[Value]]&gt;10000000,"negotiable",IF(Table6[[#This Row],[Value]]&lt;=10000000,"on the radar")))</f>
        <v>negotiable</v>
      </c>
    </row>
    <row r="1382" spans="11:17" x14ac:dyDescent="0.25">
      <c r="K1382" t="s">
        <v>1244</v>
      </c>
      <c r="L1382">
        <v>36</v>
      </c>
      <c r="M1382">
        <v>76</v>
      </c>
      <c r="N1382">
        <v>187</v>
      </c>
      <c r="O1382">
        <v>90</v>
      </c>
      <c r="P1382" s="16">
        <v>1000000</v>
      </c>
      <c r="Q1382" t="str">
        <f>IF(Table6[[#This Row],[Value]]&gt;=20000000,"out of budget",IF(Table6[[#This Row],[Value]]&gt;10000000,"negotiable",IF(Table6[[#This Row],[Value]]&lt;=10000000,"on the radar")))</f>
        <v>on the radar</v>
      </c>
    </row>
    <row r="1383" spans="11:17" x14ac:dyDescent="0.25">
      <c r="K1383" t="s">
        <v>1245</v>
      </c>
      <c r="L1383">
        <v>17</v>
      </c>
      <c r="M1383">
        <v>63</v>
      </c>
      <c r="N1383">
        <v>183</v>
      </c>
      <c r="O1383">
        <v>69</v>
      </c>
      <c r="P1383" s="16">
        <v>1300000</v>
      </c>
      <c r="Q1383" t="str">
        <f>IF(Table6[[#This Row],[Value]]&gt;=20000000,"out of budget",IF(Table6[[#This Row],[Value]]&gt;10000000,"negotiable",IF(Table6[[#This Row],[Value]]&lt;=10000000,"on the radar")))</f>
        <v>on the radar</v>
      </c>
    </row>
    <row r="1384" spans="11:17" x14ac:dyDescent="0.25">
      <c r="K1384" t="s">
        <v>1246</v>
      </c>
      <c r="L1384">
        <v>34</v>
      </c>
      <c r="M1384">
        <v>75</v>
      </c>
      <c r="N1384">
        <v>172</v>
      </c>
      <c r="O1384">
        <v>70</v>
      </c>
      <c r="P1384" s="16">
        <v>2100000</v>
      </c>
      <c r="Q1384" t="str">
        <f>IF(Table6[[#This Row],[Value]]&gt;=20000000,"out of budget",IF(Table6[[#This Row],[Value]]&gt;10000000,"negotiable",IF(Table6[[#This Row],[Value]]&lt;=10000000,"on the radar")))</f>
        <v>on the radar</v>
      </c>
    </row>
    <row r="1385" spans="11:17" x14ac:dyDescent="0.25">
      <c r="K1385" t="s">
        <v>1247</v>
      </c>
      <c r="L1385">
        <v>36</v>
      </c>
      <c r="M1385">
        <v>81</v>
      </c>
      <c r="N1385">
        <v>189</v>
      </c>
      <c r="O1385">
        <v>88</v>
      </c>
      <c r="P1385" s="16">
        <v>2900000</v>
      </c>
      <c r="Q1385" t="str">
        <f>IF(Table6[[#This Row],[Value]]&gt;=20000000,"out of budget",IF(Table6[[#This Row],[Value]]&gt;10000000,"negotiable",IF(Table6[[#This Row],[Value]]&lt;=10000000,"on the radar")))</f>
        <v>on the radar</v>
      </c>
    </row>
    <row r="1386" spans="11:17" x14ac:dyDescent="0.25">
      <c r="K1386" t="s">
        <v>1248</v>
      </c>
      <c r="L1386">
        <v>32</v>
      </c>
      <c r="M1386">
        <v>81</v>
      </c>
      <c r="N1386">
        <v>185</v>
      </c>
      <c r="O1386">
        <v>82</v>
      </c>
      <c r="P1386" s="16">
        <v>20500000</v>
      </c>
      <c r="Q1386" t="str">
        <f>IF(Table6[[#This Row],[Value]]&gt;=20000000,"out of budget",IF(Table6[[#This Row],[Value]]&gt;10000000,"negotiable",IF(Table6[[#This Row],[Value]]&lt;=10000000,"on the radar")))</f>
        <v>out of budget</v>
      </c>
    </row>
    <row r="1387" spans="11:17" x14ac:dyDescent="0.25">
      <c r="K1387" t="s">
        <v>1249</v>
      </c>
      <c r="L1387">
        <v>36</v>
      </c>
      <c r="M1387">
        <v>77</v>
      </c>
      <c r="N1387">
        <v>180</v>
      </c>
      <c r="O1387">
        <v>75</v>
      </c>
      <c r="P1387" s="16">
        <v>3300000</v>
      </c>
      <c r="Q1387" t="str">
        <f>IF(Table6[[#This Row],[Value]]&gt;=20000000,"out of budget",IF(Table6[[#This Row],[Value]]&gt;10000000,"negotiable",IF(Table6[[#This Row],[Value]]&lt;=10000000,"on the radar")))</f>
        <v>on the radar</v>
      </c>
    </row>
    <row r="1388" spans="11:17" x14ac:dyDescent="0.25">
      <c r="K1388" t="s">
        <v>1250</v>
      </c>
      <c r="L1388">
        <v>32</v>
      </c>
      <c r="M1388">
        <v>80</v>
      </c>
      <c r="N1388">
        <v>189</v>
      </c>
      <c r="O1388">
        <v>86</v>
      </c>
      <c r="P1388" s="16">
        <v>17000000</v>
      </c>
      <c r="Q1388" t="str">
        <f>IF(Table6[[#This Row],[Value]]&gt;=20000000,"out of budget",IF(Table6[[#This Row],[Value]]&gt;10000000,"negotiable",IF(Table6[[#This Row],[Value]]&lt;=10000000,"on the radar")))</f>
        <v>negotiable</v>
      </c>
    </row>
    <row r="1389" spans="11:17" x14ac:dyDescent="0.25">
      <c r="K1389" t="s">
        <v>1251</v>
      </c>
      <c r="L1389">
        <v>31</v>
      </c>
      <c r="M1389">
        <v>82</v>
      </c>
      <c r="N1389">
        <v>189</v>
      </c>
      <c r="O1389">
        <v>83</v>
      </c>
      <c r="P1389" s="16">
        <v>16000000</v>
      </c>
      <c r="Q1389" t="str">
        <f>IF(Table6[[#This Row],[Value]]&gt;=20000000,"out of budget",IF(Table6[[#This Row],[Value]]&gt;10000000,"negotiable",IF(Table6[[#This Row],[Value]]&lt;=10000000,"on the radar")))</f>
        <v>negotiable</v>
      </c>
    </row>
    <row r="1390" spans="11:17" x14ac:dyDescent="0.25">
      <c r="K1390" t="s">
        <v>1252</v>
      </c>
      <c r="L1390">
        <v>35</v>
      </c>
      <c r="M1390">
        <v>79</v>
      </c>
      <c r="N1390">
        <v>179</v>
      </c>
      <c r="O1390">
        <v>72</v>
      </c>
      <c r="P1390" s="16">
        <v>7000000</v>
      </c>
      <c r="Q1390" t="str">
        <f>IF(Table6[[#This Row],[Value]]&gt;=20000000,"out of budget",IF(Table6[[#This Row],[Value]]&gt;10000000,"negotiable",IF(Table6[[#This Row],[Value]]&lt;=10000000,"on the radar")))</f>
        <v>on the radar</v>
      </c>
    </row>
    <row r="1391" spans="11:17" x14ac:dyDescent="0.25">
      <c r="K1391" t="s">
        <v>1253</v>
      </c>
      <c r="L1391">
        <v>30</v>
      </c>
      <c r="M1391">
        <v>70</v>
      </c>
      <c r="N1391">
        <v>185</v>
      </c>
      <c r="O1391">
        <v>71</v>
      </c>
      <c r="P1391" s="16">
        <v>1300000</v>
      </c>
      <c r="Q1391" t="str">
        <f>IF(Table6[[#This Row],[Value]]&gt;=20000000,"out of budget",IF(Table6[[#This Row],[Value]]&gt;10000000,"negotiable",IF(Table6[[#This Row],[Value]]&lt;=10000000,"on the radar")))</f>
        <v>on the radar</v>
      </c>
    </row>
    <row r="1392" spans="11:17" x14ac:dyDescent="0.25">
      <c r="K1392" t="s">
        <v>1254</v>
      </c>
      <c r="L1392">
        <v>32</v>
      </c>
      <c r="M1392">
        <v>76</v>
      </c>
      <c r="N1392">
        <v>186</v>
      </c>
      <c r="O1392">
        <v>84</v>
      </c>
      <c r="P1392" s="16">
        <v>6000000</v>
      </c>
      <c r="Q1392" t="str">
        <f>IF(Table6[[#This Row],[Value]]&gt;=20000000,"out of budget",IF(Table6[[#This Row],[Value]]&gt;10000000,"negotiable",IF(Table6[[#This Row],[Value]]&lt;=10000000,"on the radar")))</f>
        <v>on the radar</v>
      </c>
    </row>
    <row r="1393" spans="11:17" x14ac:dyDescent="0.25">
      <c r="K1393" t="s">
        <v>1255</v>
      </c>
      <c r="L1393">
        <v>30</v>
      </c>
      <c r="M1393">
        <v>73</v>
      </c>
      <c r="N1393">
        <v>192</v>
      </c>
      <c r="O1393">
        <v>90</v>
      </c>
      <c r="P1393" s="16">
        <v>2300000</v>
      </c>
      <c r="Q1393" t="str">
        <f>IF(Table6[[#This Row],[Value]]&gt;=20000000,"out of budget",IF(Table6[[#This Row],[Value]]&gt;10000000,"negotiable",IF(Table6[[#This Row],[Value]]&lt;=10000000,"on the radar")))</f>
        <v>on the radar</v>
      </c>
    </row>
    <row r="1394" spans="11:17" x14ac:dyDescent="0.25">
      <c r="K1394" t="s">
        <v>1256</v>
      </c>
      <c r="L1394">
        <v>30</v>
      </c>
      <c r="M1394">
        <v>88</v>
      </c>
      <c r="N1394">
        <v>188</v>
      </c>
      <c r="O1394">
        <v>87</v>
      </c>
      <c r="P1394" s="16">
        <v>61000000</v>
      </c>
      <c r="Q1394" t="str">
        <f>IF(Table6[[#This Row],[Value]]&gt;=20000000,"out of budget",IF(Table6[[#This Row],[Value]]&gt;10000000,"negotiable",IF(Table6[[#This Row],[Value]]&lt;=10000000,"on the radar")))</f>
        <v>out of budget</v>
      </c>
    </row>
    <row r="1395" spans="11:17" x14ac:dyDescent="0.25">
      <c r="K1395" t="s">
        <v>1257</v>
      </c>
      <c r="L1395">
        <v>32</v>
      </c>
      <c r="M1395">
        <v>77</v>
      </c>
      <c r="N1395">
        <v>185</v>
      </c>
      <c r="O1395">
        <v>72</v>
      </c>
      <c r="P1395" s="16">
        <v>7000000</v>
      </c>
      <c r="Q1395" t="str">
        <f>IF(Table6[[#This Row],[Value]]&gt;=20000000,"out of budget",IF(Table6[[#This Row],[Value]]&gt;10000000,"negotiable",IF(Table6[[#This Row],[Value]]&lt;=10000000,"on the radar")))</f>
        <v>on the radar</v>
      </c>
    </row>
    <row r="1396" spans="11:17" x14ac:dyDescent="0.25">
      <c r="K1396" t="s">
        <v>1258</v>
      </c>
      <c r="L1396">
        <v>32</v>
      </c>
      <c r="M1396">
        <v>86</v>
      </c>
      <c r="N1396">
        <v>179</v>
      </c>
      <c r="O1396">
        <v>67</v>
      </c>
      <c r="P1396" s="16">
        <v>54000000</v>
      </c>
      <c r="Q1396" t="str">
        <f>IF(Table6[[#This Row],[Value]]&gt;=20000000,"out of budget",IF(Table6[[#This Row],[Value]]&gt;10000000,"negotiable",IF(Table6[[#This Row],[Value]]&lt;=10000000,"on the radar")))</f>
        <v>out of budget</v>
      </c>
    </row>
    <row r="1397" spans="11:17" x14ac:dyDescent="0.25">
      <c r="K1397" t="s">
        <v>1259</v>
      </c>
      <c r="L1397">
        <v>32</v>
      </c>
      <c r="M1397">
        <v>81</v>
      </c>
      <c r="N1397">
        <v>170</v>
      </c>
      <c r="O1397">
        <v>67</v>
      </c>
      <c r="P1397" s="16">
        <v>18000000</v>
      </c>
      <c r="Q1397" t="str">
        <f>IF(Table6[[#This Row],[Value]]&gt;=20000000,"out of budget",IF(Table6[[#This Row],[Value]]&gt;10000000,"negotiable",IF(Table6[[#This Row],[Value]]&lt;=10000000,"on the radar")))</f>
        <v>negotiable</v>
      </c>
    </row>
    <row r="1398" spans="11:17" x14ac:dyDescent="0.25">
      <c r="K1398" t="s">
        <v>1260</v>
      </c>
      <c r="L1398">
        <v>30</v>
      </c>
      <c r="M1398">
        <v>83</v>
      </c>
      <c r="N1398">
        <v>186</v>
      </c>
      <c r="O1398">
        <v>87</v>
      </c>
      <c r="P1398" s="16">
        <v>30000000</v>
      </c>
      <c r="Q1398" t="str">
        <f>IF(Table6[[#This Row],[Value]]&gt;=20000000,"out of budget",IF(Table6[[#This Row],[Value]]&gt;10000000,"negotiable",IF(Table6[[#This Row],[Value]]&lt;=10000000,"on the radar")))</f>
        <v>out of budget</v>
      </c>
    </row>
    <row r="1399" spans="11:17" x14ac:dyDescent="0.25">
      <c r="K1399" t="s">
        <v>1261</v>
      </c>
      <c r="L1399">
        <v>32</v>
      </c>
      <c r="M1399">
        <v>81</v>
      </c>
      <c r="N1399">
        <v>187</v>
      </c>
      <c r="O1399">
        <v>80</v>
      </c>
      <c r="P1399" s="16">
        <v>16500000</v>
      </c>
      <c r="Q1399" t="str">
        <f>IF(Table6[[#This Row],[Value]]&gt;=20000000,"out of budget",IF(Table6[[#This Row],[Value]]&gt;10000000,"negotiable",IF(Table6[[#This Row],[Value]]&lt;=10000000,"on the radar")))</f>
        <v>negotiable</v>
      </c>
    </row>
    <row r="1400" spans="11:17" x14ac:dyDescent="0.25">
      <c r="K1400" t="s">
        <v>1262</v>
      </c>
      <c r="L1400">
        <v>29</v>
      </c>
      <c r="M1400">
        <v>74</v>
      </c>
      <c r="N1400">
        <v>185</v>
      </c>
      <c r="O1400">
        <v>70</v>
      </c>
      <c r="P1400" s="16">
        <v>3700000</v>
      </c>
      <c r="Q1400" t="str">
        <f>IF(Table6[[#This Row],[Value]]&gt;=20000000,"out of budget",IF(Table6[[#This Row],[Value]]&gt;10000000,"negotiable",IF(Table6[[#This Row],[Value]]&lt;=10000000,"on the radar")))</f>
        <v>on the radar</v>
      </c>
    </row>
    <row r="1401" spans="11:17" x14ac:dyDescent="0.25">
      <c r="K1401" t="s">
        <v>1263</v>
      </c>
      <c r="L1401">
        <v>32</v>
      </c>
      <c r="M1401">
        <v>75</v>
      </c>
      <c r="N1401">
        <v>188</v>
      </c>
      <c r="O1401">
        <v>81</v>
      </c>
      <c r="P1401" s="16">
        <v>4600000</v>
      </c>
      <c r="Q1401" t="str">
        <f>IF(Table6[[#This Row],[Value]]&gt;=20000000,"out of budget",IF(Table6[[#This Row],[Value]]&gt;10000000,"negotiable",IF(Table6[[#This Row],[Value]]&lt;=10000000,"on the radar")))</f>
        <v>on the radar</v>
      </c>
    </row>
    <row r="1402" spans="11:17" x14ac:dyDescent="0.25">
      <c r="K1402" t="s">
        <v>1264</v>
      </c>
      <c r="L1402">
        <v>31</v>
      </c>
      <c r="M1402">
        <v>81</v>
      </c>
      <c r="N1402">
        <v>196</v>
      </c>
      <c r="O1402">
        <v>90</v>
      </c>
      <c r="P1402" s="16">
        <v>13500000</v>
      </c>
      <c r="Q1402" t="str">
        <f>IF(Table6[[#This Row],[Value]]&gt;=20000000,"out of budget",IF(Table6[[#This Row],[Value]]&gt;10000000,"negotiable",IF(Table6[[#This Row],[Value]]&lt;=10000000,"on the radar")))</f>
        <v>negotiable</v>
      </c>
    </row>
    <row r="1403" spans="11:17" x14ac:dyDescent="0.25">
      <c r="K1403" t="s">
        <v>1037</v>
      </c>
      <c r="L1403">
        <v>29</v>
      </c>
      <c r="M1403">
        <v>77</v>
      </c>
      <c r="N1403">
        <v>182</v>
      </c>
      <c r="O1403">
        <v>75</v>
      </c>
      <c r="P1403" s="16">
        <v>9000000</v>
      </c>
      <c r="Q1403" t="str">
        <f>IF(Table6[[#This Row],[Value]]&gt;=20000000,"out of budget",IF(Table6[[#This Row],[Value]]&gt;10000000,"negotiable",IF(Table6[[#This Row],[Value]]&lt;=10000000,"on the radar")))</f>
        <v>on the radar</v>
      </c>
    </row>
    <row r="1404" spans="11:17" x14ac:dyDescent="0.25">
      <c r="K1404" t="s">
        <v>1265</v>
      </c>
      <c r="L1404">
        <v>29</v>
      </c>
      <c r="M1404">
        <v>81</v>
      </c>
      <c r="N1404">
        <v>191</v>
      </c>
      <c r="O1404">
        <v>90</v>
      </c>
      <c r="P1404" s="16">
        <v>25500000</v>
      </c>
      <c r="Q1404" t="str">
        <f>IF(Table6[[#This Row],[Value]]&gt;=20000000,"out of budget",IF(Table6[[#This Row],[Value]]&gt;10000000,"negotiable",IF(Table6[[#This Row],[Value]]&lt;=10000000,"on the radar")))</f>
        <v>out of budget</v>
      </c>
    </row>
    <row r="1405" spans="11:17" x14ac:dyDescent="0.25">
      <c r="K1405" t="s">
        <v>1266</v>
      </c>
      <c r="L1405">
        <v>29</v>
      </c>
      <c r="M1405">
        <v>78</v>
      </c>
      <c r="N1405">
        <v>180</v>
      </c>
      <c r="O1405">
        <v>75</v>
      </c>
      <c r="P1405" s="16">
        <v>13500000</v>
      </c>
      <c r="Q1405" t="str">
        <f>IF(Table6[[#This Row],[Value]]&gt;=20000000,"out of budget",IF(Table6[[#This Row],[Value]]&gt;10000000,"negotiable",IF(Table6[[#This Row],[Value]]&lt;=10000000,"on the radar")))</f>
        <v>negotiable</v>
      </c>
    </row>
    <row r="1406" spans="11:17" x14ac:dyDescent="0.25">
      <c r="K1406" t="s">
        <v>1267</v>
      </c>
      <c r="L1406">
        <v>29</v>
      </c>
      <c r="M1406">
        <v>73</v>
      </c>
      <c r="N1406">
        <v>163</v>
      </c>
      <c r="O1406">
        <v>70</v>
      </c>
      <c r="P1406" s="16">
        <v>3000000</v>
      </c>
      <c r="Q1406" t="str">
        <f>IF(Table6[[#This Row],[Value]]&gt;=20000000,"out of budget",IF(Table6[[#This Row],[Value]]&gt;10000000,"negotiable",IF(Table6[[#This Row],[Value]]&lt;=10000000,"on the radar")))</f>
        <v>on the radar</v>
      </c>
    </row>
    <row r="1407" spans="11:17" x14ac:dyDescent="0.25">
      <c r="K1407" t="s">
        <v>1268</v>
      </c>
      <c r="L1407">
        <v>29</v>
      </c>
      <c r="M1407">
        <v>71</v>
      </c>
      <c r="N1407">
        <v>175</v>
      </c>
      <c r="O1407">
        <v>74</v>
      </c>
      <c r="P1407" s="16">
        <v>1800000</v>
      </c>
      <c r="Q1407" t="str">
        <f>IF(Table6[[#This Row],[Value]]&gt;=20000000,"out of budget",IF(Table6[[#This Row],[Value]]&gt;10000000,"negotiable",IF(Table6[[#This Row],[Value]]&lt;=10000000,"on the radar")))</f>
        <v>on the radar</v>
      </c>
    </row>
    <row r="1408" spans="11:17" x14ac:dyDescent="0.25">
      <c r="K1408" t="s">
        <v>1269</v>
      </c>
      <c r="L1408">
        <v>30</v>
      </c>
      <c r="M1408">
        <v>83</v>
      </c>
      <c r="N1408">
        <v>184</v>
      </c>
      <c r="O1408">
        <v>84</v>
      </c>
      <c r="P1408" s="16">
        <v>35000000</v>
      </c>
      <c r="Q1408" t="str">
        <f>IF(Table6[[#This Row],[Value]]&gt;=20000000,"out of budget",IF(Table6[[#This Row],[Value]]&gt;10000000,"negotiable",IF(Table6[[#This Row],[Value]]&lt;=10000000,"on the radar")))</f>
        <v>out of budget</v>
      </c>
    </row>
    <row r="1409" spans="11:17" x14ac:dyDescent="0.25">
      <c r="K1409" t="s">
        <v>1270</v>
      </c>
      <c r="L1409">
        <v>23</v>
      </c>
      <c r="M1409">
        <v>64</v>
      </c>
      <c r="N1409">
        <v>177</v>
      </c>
      <c r="O1409">
        <v>68</v>
      </c>
      <c r="P1409" s="16">
        <v>0</v>
      </c>
      <c r="Q1409" t="str">
        <f>IF(Table6[[#This Row],[Value]]&gt;=20000000,"out of budget",IF(Table6[[#This Row],[Value]]&gt;10000000,"negotiable",IF(Table6[[#This Row],[Value]]&lt;=10000000,"on the radar")))</f>
        <v>on the radar</v>
      </c>
    </row>
    <row r="1410" spans="11:17" x14ac:dyDescent="0.25">
      <c r="K1410" t="s">
        <v>1271</v>
      </c>
      <c r="L1410">
        <v>20</v>
      </c>
      <c r="M1410">
        <v>70</v>
      </c>
      <c r="N1410">
        <v>186</v>
      </c>
      <c r="O1410">
        <v>78</v>
      </c>
      <c r="P1410" s="16">
        <v>3700000</v>
      </c>
      <c r="Q1410" t="str">
        <f>IF(Table6[[#This Row],[Value]]&gt;=20000000,"out of budget",IF(Table6[[#This Row],[Value]]&gt;10000000,"negotiable",IF(Table6[[#This Row],[Value]]&lt;=10000000,"on the radar")))</f>
        <v>on the radar</v>
      </c>
    </row>
    <row r="1411" spans="11:17" x14ac:dyDescent="0.25">
      <c r="K1411" t="s">
        <v>1272</v>
      </c>
      <c r="L1411">
        <v>19</v>
      </c>
      <c r="M1411">
        <v>66</v>
      </c>
      <c r="N1411">
        <v>190</v>
      </c>
      <c r="O1411">
        <v>84</v>
      </c>
      <c r="P1411" s="16">
        <v>1900000</v>
      </c>
      <c r="Q1411" t="str">
        <f>IF(Table6[[#This Row],[Value]]&gt;=20000000,"out of budget",IF(Table6[[#This Row],[Value]]&gt;10000000,"negotiable",IF(Table6[[#This Row],[Value]]&lt;=10000000,"on the radar")))</f>
        <v>on the radar</v>
      </c>
    </row>
    <row r="1412" spans="11:17" x14ac:dyDescent="0.25">
      <c r="K1412" t="s">
        <v>1273</v>
      </c>
      <c r="L1412">
        <v>19</v>
      </c>
      <c r="M1412">
        <v>70</v>
      </c>
      <c r="N1412">
        <v>172</v>
      </c>
      <c r="O1412">
        <v>66</v>
      </c>
      <c r="P1412" s="16">
        <v>2400000</v>
      </c>
      <c r="Q1412" t="str">
        <f>IF(Table6[[#This Row],[Value]]&gt;=20000000,"out of budget",IF(Table6[[#This Row],[Value]]&gt;10000000,"negotiable",IF(Table6[[#This Row],[Value]]&lt;=10000000,"on the radar")))</f>
        <v>on the radar</v>
      </c>
    </row>
    <row r="1413" spans="11:17" x14ac:dyDescent="0.25">
      <c r="K1413" t="s">
        <v>1274</v>
      </c>
      <c r="L1413">
        <v>21</v>
      </c>
      <c r="M1413">
        <v>70</v>
      </c>
      <c r="N1413">
        <v>184</v>
      </c>
      <c r="O1413">
        <v>76</v>
      </c>
      <c r="P1413" s="16">
        <v>3600000</v>
      </c>
      <c r="Q1413" t="str">
        <f>IF(Table6[[#This Row],[Value]]&gt;=20000000,"out of budget",IF(Table6[[#This Row],[Value]]&gt;10000000,"negotiable",IF(Table6[[#This Row],[Value]]&lt;=10000000,"on the radar")))</f>
        <v>on the radar</v>
      </c>
    </row>
    <row r="1414" spans="11:17" x14ac:dyDescent="0.25">
      <c r="K1414" t="s">
        <v>1275</v>
      </c>
      <c r="L1414">
        <v>21</v>
      </c>
      <c r="M1414">
        <v>72</v>
      </c>
      <c r="N1414">
        <v>173</v>
      </c>
      <c r="O1414">
        <v>66</v>
      </c>
      <c r="P1414" s="16">
        <v>5500000</v>
      </c>
      <c r="Q1414" t="str">
        <f>IF(Table6[[#This Row],[Value]]&gt;=20000000,"out of budget",IF(Table6[[#This Row],[Value]]&gt;10000000,"negotiable",IF(Table6[[#This Row],[Value]]&lt;=10000000,"on the radar")))</f>
        <v>on the radar</v>
      </c>
    </row>
    <row r="1415" spans="11:17" x14ac:dyDescent="0.25">
      <c r="K1415" t="s">
        <v>1276</v>
      </c>
      <c r="L1415">
        <v>20</v>
      </c>
      <c r="M1415">
        <v>71</v>
      </c>
      <c r="N1415">
        <v>182</v>
      </c>
      <c r="O1415">
        <v>75</v>
      </c>
      <c r="P1415" s="16">
        <v>3300000</v>
      </c>
      <c r="Q1415" t="str">
        <f>IF(Table6[[#This Row],[Value]]&gt;=20000000,"out of budget",IF(Table6[[#This Row],[Value]]&gt;10000000,"negotiable",IF(Table6[[#This Row],[Value]]&lt;=10000000,"on the radar")))</f>
        <v>on the radar</v>
      </c>
    </row>
    <row r="1416" spans="11:17" x14ac:dyDescent="0.25">
      <c r="K1416" t="s">
        <v>1277</v>
      </c>
      <c r="L1416">
        <v>18</v>
      </c>
      <c r="M1416">
        <v>61</v>
      </c>
      <c r="N1416">
        <v>188</v>
      </c>
      <c r="O1416">
        <v>78</v>
      </c>
      <c r="P1416" s="16">
        <v>825000</v>
      </c>
      <c r="Q1416" t="str">
        <f>IF(Table6[[#This Row],[Value]]&gt;=20000000,"out of budget",IF(Table6[[#This Row],[Value]]&gt;10000000,"negotiable",IF(Table6[[#This Row],[Value]]&lt;=10000000,"on the radar")))</f>
        <v>on the radar</v>
      </c>
    </row>
    <row r="1417" spans="11:17" x14ac:dyDescent="0.25">
      <c r="K1417" t="s">
        <v>1278</v>
      </c>
      <c r="L1417">
        <v>19</v>
      </c>
      <c r="M1417">
        <v>65</v>
      </c>
      <c r="N1417">
        <v>182</v>
      </c>
      <c r="O1417">
        <v>75</v>
      </c>
      <c r="P1417" s="16">
        <v>1600000</v>
      </c>
      <c r="Q1417" t="str">
        <f>IF(Table6[[#This Row],[Value]]&gt;=20000000,"out of budget",IF(Table6[[#This Row],[Value]]&gt;10000000,"negotiable",IF(Table6[[#This Row],[Value]]&lt;=10000000,"on the radar")))</f>
        <v>on the radar</v>
      </c>
    </row>
    <row r="1418" spans="11:17" x14ac:dyDescent="0.25">
      <c r="K1418" t="s">
        <v>1279</v>
      </c>
      <c r="L1418">
        <v>19</v>
      </c>
      <c r="M1418">
        <v>70</v>
      </c>
      <c r="N1418">
        <v>184</v>
      </c>
      <c r="O1418">
        <v>76</v>
      </c>
      <c r="P1418" s="16">
        <v>3500000</v>
      </c>
      <c r="Q1418" t="str">
        <f>IF(Table6[[#This Row],[Value]]&gt;=20000000,"out of budget",IF(Table6[[#This Row],[Value]]&gt;10000000,"negotiable",IF(Table6[[#This Row],[Value]]&lt;=10000000,"on the radar")))</f>
        <v>on the radar</v>
      </c>
    </row>
    <row r="1419" spans="11:17" x14ac:dyDescent="0.25">
      <c r="K1419" t="s">
        <v>1280</v>
      </c>
      <c r="L1419">
        <v>19</v>
      </c>
      <c r="M1419">
        <v>63</v>
      </c>
      <c r="N1419">
        <v>190</v>
      </c>
      <c r="O1419">
        <v>80</v>
      </c>
      <c r="P1419" s="16">
        <v>1000000</v>
      </c>
      <c r="Q1419" t="str">
        <f>IF(Table6[[#This Row],[Value]]&gt;=20000000,"out of budget",IF(Table6[[#This Row],[Value]]&gt;10000000,"negotiable",IF(Table6[[#This Row],[Value]]&lt;=10000000,"on the radar")))</f>
        <v>on the radar</v>
      </c>
    </row>
    <row r="1420" spans="11:17" x14ac:dyDescent="0.25">
      <c r="K1420" t="s">
        <v>1281</v>
      </c>
      <c r="L1420">
        <v>22</v>
      </c>
      <c r="M1420">
        <v>72</v>
      </c>
      <c r="N1420">
        <v>162</v>
      </c>
      <c r="O1420">
        <v>69</v>
      </c>
      <c r="P1420" s="16">
        <v>5500000</v>
      </c>
      <c r="Q1420" t="str">
        <f>IF(Table6[[#This Row],[Value]]&gt;=20000000,"out of budget",IF(Table6[[#This Row],[Value]]&gt;10000000,"negotiable",IF(Table6[[#This Row],[Value]]&lt;=10000000,"on the radar")))</f>
        <v>on the radar</v>
      </c>
    </row>
    <row r="1421" spans="11:17" x14ac:dyDescent="0.25">
      <c r="K1421" t="s">
        <v>1121</v>
      </c>
      <c r="L1421">
        <v>18</v>
      </c>
      <c r="M1421">
        <v>66</v>
      </c>
      <c r="N1421">
        <v>175</v>
      </c>
      <c r="O1421">
        <v>70</v>
      </c>
      <c r="P1421" s="16">
        <v>2000000</v>
      </c>
      <c r="Q1421" t="str">
        <f>IF(Table6[[#This Row],[Value]]&gt;=20000000,"out of budget",IF(Table6[[#This Row],[Value]]&gt;10000000,"negotiable",IF(Table6[[#This Row],[Value]]&lt;=10000000,"on the radar")))</f>
        <v>on the radar</v>
      </c>
    </row>
    <row r="1422" spans="11:17" x14ac:dyDescent="0.25">
      <c r="K1422" t="s">
        <v>1282</v>
      </c>
      <c r="L1422">
        <v>20</v>
      </c>
      <c r="M1422">
        <v>66</v>
      </c>
      <c r="N1422">
        <v>173</v>
      </c>
      <c r="O1422">
        <v>67</v>
      </c>
      <c r="P1422" s="16">
        <v>1900000</v>
      </c>
      <c r="Q1422" t="str">
        <f>IF(Table6[[#This Row],[Value]]&gt;=20000000,"out of budget",IF(Table6[[#This Row],[Value]]&gt;10000000,"negotiable",IF(Table6[[#This Row],[Value]]&lt;=10000000,"on the radar")))</f>
        <v>on the radar</v>
      </c>
    </row>
    <row r="1423" spans="11:17" x14ac:dyDescent="0.25">
      <c r="K1423" t="s">
        <v>1283</v>
      </c>
      <c r="L1423">
        <v>20</v>
      </c>
      <c r="M1423">
        <v>67</v>
      </c>
      <c r="N1423">
        <v>185</v>
      </c>
      <c r="O1423">
        <v>71</v>
      </c>
      <c r="P1423" s="16">
        <v>2300000</v>
      </c>
      <c r="Q1423" t="str">
        <f>IF(Table6[[#This Row],[Value]]&gt;=20000000,"out of budget",IF(Table6[[#This Row],[Value]]&gt;10000000,"negotiable",IF(Table6[[#This Row],[Value]]&lt;=10000000,"on the radar")))</f>
        <v>on the radar</v>
      </c>
    </row>
    <row r="1424" spans="11:17" x14ac:dyDescent="0.25">
      <c r="K1424" t="s">
        <v>1284</v>
      </c>
      <c r="L1424">
        <v>18</v>
      </c>
      <c r="M1424">
        <v>69</v>
      </c>
      <c r="N1424">
        <v>181</v>
      </c>
      <c r="O1424">
        <v>75</v>
      </c>
      <c r="P1424" s="16">
        <v>3200000</v>
      </c>
      <c r="Q1424" t="str">
        <f>IF(Table6[[#This Row],[Value]]&gt;=20000000,"out of budget",IF(Table6[[#This Row],[Value]]&gt;10000000,"negotiable",IF(Table6[[#This Row],[Value]]&lt;=10000000,"on the radar")))</f>
        <v>on the radar</v>
      </c>
    </row>
    <row r="1425" spans="11:17" x14ac:dyDescent="0.25">
      <c r="K1425" t="s">
        <v>1285</v>
      </c>
      <c r="L1425">
        <v>18</v>
      </c>
      <c r="M1425">
        <v>64</v>
      </c>
      <c r="N1425">
        <v>193</v>
      </c>
      <c r="O1425">
        <v>81</v>
      </c>
      <c r="P1425" s="16">
        <v>1500000</v>
      </c>
      <c r="Q1425" t="str">
        <f>IF(Table6[[#This Row],[Value]]&gt;=20000000,"out of budget",IF(Table6[[#This Row],[Value]]&gt;10000000,"negotiable",IF(Table6[[#This Row],[Value]]&lt;=10000000,"on the radar")))</f>
        <v>on the radar</v>
      </c>
    </row>
    <row r="1426" spans="11:17" x14ac:dyDescent="0.25">
      <c r="K1426" t="s">
        <v>1286</v>
      </c>
      <c r="L1426">
        <v>19</v>
      </c>
      <c r="M1426">
        <v>65</v>
      </c>
      <c r="N1426">
        <v>173</v>
      </c>
      <c r="O1426">
        <v>70</v>
      </c>
      <c r="P1426" s="16">
        <v>1700000</v>
      </c>
      <c r="Q1426" t="str">
        <f>IF(Table6[[#This Row],[Value]]&gt;=20000000,"out of budget",IF(Table6[[#This Row],[Value]]&gt;10000000,"negotiable",IF(Table6[[#This Row],[Value]]&lt;=10000000,"on the radar")))</f>
        <v>on the radar</v>
      </c>
    </row>
    <row r="1427" spans="11:17" x14ac:dyDescent="0.25">
      <c r="K1427" t="s">
        <v>1287</v>
      </c>
      <c r="L1427">
        <v>18</v>
      </c>
      <c r="M1427">
        <v>71</v>
      </c>
      <c r="N1427">
        <v>177</v>
      </c>
      <c r="O1427">
        <v>65</v>
      </c>
      <c r="P1427" s="16">
        <v>3200000</v>
      </c>
      <c r="Q1427" t="str">
        <f>IF(Table6[[#This Row],[Value]]&gt;=20000000,"out of budget",IF(Table6[[#This Row],[Value]]&gt;10000000,"negotiable",IF(Table6[[#This Row],[Value]]&lt;=10000000,"on the radar")))</f>
        <v>on the radar</v>
      </c>
    </row>
    <row r="1428" spans="11:17" x14ac:dyDescent="0.25">
      <c r="K1428" t="s">
        <v>1288</v>
      </c>
      <c r="L1428">
        <v>18</v>
      </c>
      <c r="M1428">
        <v>62</v>
      </c>
      <c r="N1428">
        <v>172</v>
      </c>
      <c r="O1428">
        <v>68</v>
      </c>
      <c r="P1428" s="16">
        <v>1000000</v>
      </c>
      <c r="Q1428" t="str">
        <f>IF(Table6[[#This Row],[Value]]&gt;=20000000,"out of budget",IF(Table6[[#This Row],[Value]]&gt;10000000,"negotiable",IF(Table6[[#This Row],[Value]]&lt;=10000000,"on the radar")))</f>
        <v>on the radar</v>
      </c>
    </row>
    <row r="1429" spans="11:17" x14ac:dyDescent="0.25">
      <c r="K1429" t="s">
        <v>1289</v>
      </c>
      <c r="L1429">
        <v>18</v>
      </c>
      <c r="M1429">
        <v>65</v>
      </c>
      <c r="N1429">
        <v>182</v>
      </c>
      <c r="O1429">
        <v>80</v>
      </c>
      <c r="P1429" s="16">
        <v>1600000</v>
      </c>
      <c r="Q1429" t="str">
        <f>IF(Table6[[#This Row],[Value]]&gt;=20000000,"out of budget",IF(Table6[[#This Row],[Value]]&gt;10000000,"negotiable",IF(Table6[[#This Row],[Value]]&lt;=10000000,"on the radar")))</f>
        <v>on the radar</v>
      </c>
    </row>
    <row r="1430" spans="11:17" x14ac:dyDescent="0.25">
      <c r="K1430" t="s">
        <v>1290</v>
      </c>
      <c r="L1430">
        <v>17</v>
      </c>
      <c r="M1430">
        <v>61</v>
      </c>
      <c r="N1430">
        <v>185</v>
      </c>
      <c r="O1430">
        <v>78</v>
      </c>
      <c r="P1430" s="16">
        <v>1000000</v>
      </c>
      <c r="Q1430" t="str">
        <f>IF(Table6[[#This Row],[Value]]&gt;=20000000,"out of budget",IF(Table6[[#This Row],[Value]]&gt;10000000,"negotiable",IF(Table6[[#This Row],[Value]]&lt;=10000000,"on the radar")))</f>
        <v>on the radar</v>
      </c>
    </row>
    <row r="1431" spans="11:17" x14ac:dyDescent="0.25">
      <c r="K1431" t="s">
        <v>1291</v>
      </c>
      <c r="L1431">
        <v>18</v>
      </c>
      <c r="M1431">
        <v>67</v>
      </c>
      <c r="N1431">
        <v>188</v>
      </c>
      <c r="O1431">
        <v>72</v>
      </c>
      <c r="P1431" s="16">
        <v>1900000</v>
      </c>
      <c r="Q1431" t="str">
        <f>IF(Table6[[#This Row],[Value]]&gt;=20000000,"out of budget",IF(Table6[[#This Row],[Value]]&gt;10000000,"negotiable",IF(Table6[[#This Row],[Value]]&lt;=10000000,"on the radar")))</f>
        <v>on the radar</v>
      </c>
    </row>
    <row r="1432" spans="11:17" x14ac:dyDescent="0.25">
      <c r="K1432" t="s">
        <v>1292</v>
      </c>
      <c r="L1432">
        <v>18</v>
      </c>
      <c r="M1432">
        <v>62</v>
      </c>
      <c r="N1432">
        <v>192</v>
      </c>
      <c r="O1432">
        <v>80</v>
      </c>
      <c r="P1432" s="16">
        <v>1100000</v>
      </c>
      <c r="Q1432" t="str">
        <f>IF(Table6[[#This Row],[Value]]&gt;=20000000,"out of budget",IF(Table6[[#This Row],[Value]]&gt;10000000,"negotiable",IF(Table6[[#This Row],[Value]]&lt;=10000000,"on the radar")))</f>
        <v>on the radar</v>
      </c>
    </row>
    <row r="1433" spans="11:17" x14ac:dyDescent="0.25">
      <c r="K1433" t="s">
        <v>1293</v>
      </c>
      <c r="L1433">
        <v>17</v>
      </c>
      <c r="M1433">
        <v>64</v>
      </c>
      <c r="N1433">
        <v>177</v>
      </c>
      <c r="O1433">
        <v>69</v>
      </c>
      <c r="P1433" s="16">
        <v>1500000</v>
      </c>
      <c r="Q1433" t="str">
        <f>IF(Table6[[#This Row],[Value]]&gt;=20000000,"out of budget",IF(Table6[[#This Row],[Value]]&gt;10000000,"negotiable",IF(Table6[[#This Row],[Value]]&lt;=10000000,"on the radar")))</f>
        <v>on the radar</v>
      </c>
    </row>
    <row r="1434" spans="11:17" x14ac:dyDescent="0.25">
      <c r="K1434" t="s">
        <v>1294</v>
      </c>
      <c r="L1434">
        <v>19</v>
      </c>
      <c r="M1434">
        <v>72</v>
      </c>
      <c r="N1434">
        <v>188</v>
      </c>
      <c r="O1434">
        <v>75</v>
      </c>
      <c r="P1434" s="16">
        <v>4700000</v>
      </c>
      <c r="Q1434" t="str">
        <f>IF(Table6[[#This Row],[Value]]&gt;=20000000,"out of budget",IF(Table6[[#This Row],[Value]]&gt;10000000,"negotiable",IF(Table6[[#This Row],[Value]]&lt;=10000000,"on the radar")))</f>
        <v>on the radar</v>
      </c>
    </row>
    <row r="1435" spans="11:17" x14ac:dyDescent="0.25">
      <c r="K1435" t="s">
        <v>1295</v>
      </c>
      <c r="L1435">
        <v>20</v>
      </c>
      <c r="M1435">
        <v>69</v>
      </c>
      <c r="N1435">
        <v>187</v>
      </c>
      <c r="O1435">
        <v>84</v>
      </c>
      <c r="P1435" s="16">
        <v>2800000</v>
      </c>
      <c r="Q1435" t="str">
        <f>IF(Table6[[#This Row],[Value]]&gt;=20000000,"out of budget",IF(Table6[[#This Row],[Value]]&gt;10000000,"negotiable",IF(Table6[[#This Row],[Value]]&lt;=10000000,"on the radar")))</f>
        <v>on the radar</v>
      </c>
    </row>
    <row r="1436" spans="11:17" x14ac:dyDescent="0.25">
      <c r="K1436" t="s">
        <v>1296</v>
      </c>
      <c r="L1436">
        <v>18</v>
      </c>
      <c r="M1436">
        <v>66</v>
      </c>
      <c r="N1436">
        <v>185</v>
      </c>
      <c r="O1436">
        <v>83</v>
      </c>
      <c r="P1436" s="16">
        <v>2200000</v>
      </c>
      <c r="Q1436" t="str">
        <f>IF(Table6[[#This Row],[Value]]&gt;=20000000,"out of budget",IF(Table6[[#This Row],[Value]]&gt;10000000,"negotiable",IF(Table6[[#This Row],[Value]]&lt;=10000000,"on the radar")))</f>
        <v>on the radar</v>
      </c>
    </row>
    <row r="1437" spans="11:17" x14ac:dyDescent="0.25">
      <c r="K1437" t="s">
        <v>1297</v>
      </c>
      <c r="L1437">
        <v>16</v>
      </c>
      <c r="M1437">
        <v>57</v>
      </c>
      <c r="N1437">
        <v>165</v>
      </c>
      <c r="O1437">
        <v>57</v>
      </c>
      <c r="P1437" s="16">
        <v>525000</v>
      </c>
      <c r="Q1437" t="str">
        <f>IF(Table6[[#This Row],[Value]]&gt;=20000000,"out of budget",IF(Table6[[#This Row],[Value]]&gt;10000000,"negotiable",IF(Table6[[#This Row],[Value]]&lt;=10000000,"on the radar")))</f>
        <v>on the radar</v>
      </c>
    </row>
    <row r="1438" spans="11:17" x14ac:dyDescent="0.25">
      <c r="K1438" t="s">
        <v>1129</v>
      </c>
      <c r="L1438">
        <v>20</v>
      </c>
      <c r="M1438">
        <v>68</v>
      </c>
      <c r="N1438">
        <v>189</v>
      </c>
      <c r="O1438">
        <v>80</v>
      </c>
      <c r="P1438" s="16">
        <v>2500000</v>
      </c>
      <c r="Q1438" t="str">
        <f>IF(Table6[[#This Row],[Value]]&gt;=20000000,"out of budget",IF(Table6[[#This Row],[Value]]&gt;10000000,"negotiable",IF(Table6[[#This Row],[Value]]&lt;=10000000,"on the radar")))</f>
        <v>on the radar</v>
      </c>
    </row>
    <row r="1439" spans="11:17" x14ac:dyDescent="0.25">
      <c r="K1439" t="s">
        <v>1298</v>
      </c>
      <c r="L1439">
        <v>23</v>
      </c>
      <c r="M1439">
        <v>74</v>
      </c>
      <c r="N1439">
        <v>179</v>
      </c>
      <c r="O1439">
        <v>71</v>
      </c>
      <c r="P1439" s="16">
        <v>6500000</v>
      </c>
      <c r="Q1439" t="str">
        <f>IF(Table6[[#This Row],[Value]]&gt;=20000000,"out of budget",IF(Table6[[#This Row],[Value]]&gt;10000000,"negotiable",IF(Table6[[#This Row],[Value]]&lt;=10000000,"on the radar")))</f>
        <v>on the radar</v>
      </c>
    </row>
    <row r="1440" spans="11:17" x14ac:dyDescent="0.25">
      <c r="K1440" t="s">
        <v>1132</v>
      </c>
      <c r="L1440">
        <v>17</v>
      </c>
      <c r="M1440">
        <v>61</v>
      </c>
      <c r="N1440">
        <v>172</v>
      </c>
      <c r="O1440">
        <v>68</v>
      </c>
      <c r="P1440" s="16">
        <v>850000</v>
      </c>
      <c r="Q1440" t="str">
        <f>IF(Table6[[#This Row],[Value]]&gt;=20000000,"out of budget",IF(Table6[[#This Row],[Value]]&gt;10000000,"negotiable",IF(Table6[[#This Row],[Value]]&lt;=10000000,"on the radar")))</f>
        <v>on the radar</v>
      </c>
    </row>
    <row r="1441" spans="11:17" x14ac:dyDescent="0.25">
      <c r="K1441" t="s">
        <v>1299</v>
      </c>
      <c r="L1441">
        <v>17</v>
      </c>
      <c r="M1441">
        <v>61</v>
      </c>
      <c r="N1441">
        <v>187</v>
      </c>
      <c r="O1441">
        <v>70</v>
      </c>
      <c r="P1441" s="16">
        <v>1000000</v>
      </c>
      <c r="Q1441" t="str">
        <f>IF(Table6[[#This Row],[Value]]&gt;=20000000,"out of budget",IF(Table6[[#This Row],[Value]]&gt;10000000,"negotiable",IF(Table6[[#This Row],[Value]]&lt;=10000000,"on the radar")))</f>
        <v>on the radar</v>
      </c>
    </row>
    <row r="1442" spans="11:17" x14ac:dyDescent="0.25">
      <c r="K1442" t="s">
        <v>1300</v>
      </c>
      <c r="L1442">
        <v>21</v>
      </c>
      <c r="M1442">
        <v>69</v>
      </c>
      <c r="N1442">
        <v>180</v>
      </c>
      <c r="O1442">
        <v>75</v>
      </c>
      <c r="P1442" s="16">
        <v>3100000</v>
      </c>
      <c r="Q1442" t="str">
        <f>IF(Table6[[#This Row],[Value]]&gt;=20000000,"out of budget",IF(Table6[[#This Row],[Value]]&gt;10000000,"negotiable",IF(Table6[[#This Row],[Value]]&lt;=10000000,"on the radar")))</f>
        <v>on the radar</v>
      </c>
    </row>
    <row r="1443" spans="11:17" x14ac:dyDescent="0.25">
      <c r="K1443" t="s">
        <v>1301</v>
      </c>
      <c r="L1443">
        <v>22</v>
      </c>
      <c r="M1443">
        <v>74</v>
      </c>
      <c r="N1443">
        <v>192</v>
      </c>
      <c r="O1443">
        <v>70</v>
      </c>
      <c r="P1443" s="16">
        <v>9500000</v>
      </c>
      <c r="Q1443" t="str">
        <f>IF(Table6[[#This Row],[Value]]&gt;=20000000,"out of budget",IF(Table6[[#This Row],[Value]]&gt;10000000,"negotiable",IF(Table6[[#This Row],[Value]]&lt;=10000000,"on the radar")))</f>
        <v>on the radar</v>
      </c>
    </row>
    <row r="1444" spans="11:17" x14ac:dyDescent="0.25">
      <c r="K1444" t="s">
        <v>1302</v>
      </c>
      <c r="L1444">
        <v>22</v>
      </c>
      <c r="M1444">
        <v>77</v>
      </c>
      <c r="N1444">
        <v>173</v>
      </c>
      <c r="O1444">
        <v>65</v>
      </c>
      <c r="P1444" s="16">
        <v>15000000</v>
      </c>
      <c r="Q1444" t="str">
        <f>IF(Table6[[#This Row],[Value]]&gt;=20000000,"out of budget",IF(Table6[[#This Row],[Value]]&gt;10000000,"negotiable",IF(Table6[[#This Row],[Value]]&lt;=10000000,"on the radar")))</f>
        <v>negotiable</v>
      </c>
    </row>
    <row r="1445" spans="11:17" x14ac:dyDescent="0.25">
      <c r="K1445" t="s">
        <v>1303</v>
      </c>
      <c r="L1445">
        <v>23</v>
      </c>
      <c r="M1445">
        <v>77</v>
      </c>
      <c r="N1445">
        <v>191</v>
      </c>
      <c r="O1445">
        <v>89</v>
      </c>
      <c r="P1445" s="16">
        <v>19500000</v>
      </c>
      <c r="Q1445" t="str">
        <f>IF(Table6[[#This Row],[Value]]&gt;=20000000,"out of budget",IF(Table6[[#This Row],[Value]]&gt;10000000,"negotiable",IF(Table6[[#This Row],[Value]]&lt;=10000000,"on the radar")))</f>
        <v>negotiable</v>
      </c>
    </row>
    <row r="1446" spans="11:17" x14ac:dyDescent="0.25">
      <c r="K1446" t="s">
        <v>1304</v>
      </c>
      <c r="L1446">
        <v>23</v>
      </c>
      <c r="M1446">
        <v>74</v>
      </c>
      <c r="N1446">
        <v>182</v>
      </c>
      <c r="O1446">
        <v>62</v>
      </c>
      <c r="P1446" s="16">
        <v>8500000</v>
      </c>
      <c r="Q1446" t="str">
        <f>IF(Table6[[#This Row],[Value]]&gt;=20000000,"out of budget",IF(Table6[[#This Row],[Value]]&gt;10000000,"negotiable",IF(Table6[[#This Row],[Value]]&lt;=10000000,"on the radar")))</f>
        <v>on the radar</v>
      </c>
    </row>
    <row r="1447" spans="11:17" x14ac:dyDescent="0.25">
      <c r="K1447" t="s">
        <v>1305</v>
      </c>
      <c r="L1447">
        <v>22</v>
      </c>
      <c r="M1447">
        <v>75</v>
      </c>
      <c r="N1447">
        <v>178</v>
      </c>
      <c r="O1447">
        <v>77</v>
      </c>
      <c r="P1447" s="16">
        <v>10500000</v>
      </c>
      <c r="Q1447" t="str">
        <f>IF(Table6[[#This Row],[Value]]&gt;=20000000,"out of budget",IF(Table6[[#This Row],[Value]]&gt;10000000,"negotiable",IF(Table6[[#This Row],[Value]]&lt;=10000000,"on the radar")))</f>
        <v>negotiable</v>
      </c>
    </row>
    <row r="1448" spans="11:17" x14ac:dyDescent="0.25">
      <c r="K1448" t="s">
        <v>1306</v>
      </c>
      <c r="L1448">
        <v>22</v>
      </c>
      <c r="M1448">
        <v>74</v>
      </c>
      <c r="N1448">
        <v>183</v>
      </c>
      <c r="O1448">
        <v>75</v>
      </c>
      <c r="P1448" s="16">
        <v>9000000</v>
      </c>
      <c r="Q1448" t="str">
        <f>IF(Table6[[#This Row],[Value]]&gt;=20000000,"out of budget",IF(Table6[[#This Row],[Value]]&gt;10000000,"negotiable",IF(Table6[[#This Row],[Value]]&lt;=10000000,"on the radar")))</f>
        <v>on the radar</v>
      </c>
    </row>
    <row r="1449" spans="11:17" x14ac:dyDescent="0.25">
      <c r="K1449" t="s">
        <v>1307</v>
      </c>
      <c r="L1449">
        <v>21</v>
      </c>
      <c r="M1449">
        <v>68</v>
      </c>
      <c r="N1449">
        <v>185</v>
      </c>
      <c r="O1449">
        <v>66</v>
      </c>
      <c r="P1449" s="16">
        <v>2700000</v>
      </c>
      <c r="Q1449" t="str">
        <f>IF(Table6[[#This Row],[Value]]&gt;=20000000,"out of budget",IF(Table6[[#This Row],[Value]]&gt;10000000,"negotiable",IF(Table6[[#This Row],[Value]]&lt;=10000000,"on the radar")))</f>
        <v>on the radar</v>
      </c>
    </row>
    <row r="1450" spans="11:17" x14ac:dyDescent="0.25">
      <c r="K1450" t="s">
        <v>1308</v>
      </c>
      <c r="L1450">
        <v>23</v>
      </c>
      <c r="M1450">
        <v>72</v>
      </c>
      <c r="N1450">
        <v>172</v>
      </c>
      <c r="O1450">
        <v>62</v>
      </c>
      <c r="P1450" s="16">
        <v>3700000</v>
      </c>
      <c r="Q1450" t="str">
        <f>IF(Table6[[#This Row],[Value]]&gt;=20000000,"out of budget",IF(Table6[[#This Row],[Value]]&gt;10000000,"negotiable",IF(Table6[[#This Row],[Value]]&lt;=10000000,"on the radar")))</f>
        <v>on the radar</v>
      </c>
    </row>
    <row r="1451" spans="11:17" x14ac:dyDescent="0.25">
      <c r="K1451" t="s">
        <v>1173</v>
      </c>
      <c r="L1451">
        <v>21</v>
      </c>
      <c r="M1451">
        <v>72</v>
      </c>
      <c r="N1451">
        <v>181</v>
      </c>
      <c r="O1451">
        <v>74</v>
      </c>
      <c r="P1451" s="16">
        <v>5000000</v>
      </c>
      <c r="Q1451" t="str">
        <f>IF(Table6[[#This Row],[Value]]&gt;=20000000,"out of budget",IF(Table6[[#This Row],[Value]]&gt;10000000,"negotiable",IF(Table6[[#This Row],[Value]]&lt;=10000000,"on the radar")))</f>
        <v>on the radar</v>
      </c>
    </row>
    <row r="1452" spans="11:17" x14ac:dyDescent="0.25">
      <c r="K1452" t="s">
        <v>1174</v>
      </c>
      <c r="L1452">
        <v>18</v>
      </c>
      <c r="M1452">
        <v>70</v>
      </c>
      <c r="N1452">
        <v>170</v>
      </c>
      <c r="O1452">
        <v>60</v>
      </c>
      <c r="P1452" s="16">
        <v>3700000</v>
      </c>
      <c r="Q1452" t="str">
        <f>IF(Table6[[#This Row],[Value]]&gt;=20000000,"out of budget",IF(Table6[[#This Row],[Value]]&gt;10000000,"negotiable",IF(Table6[[#This Row],[Value]]&lt;=10000000,"on the radar")))</f>
        <v>on the radar</v>
      </c>
    </row>
    <row r="1453" spans="11:17" x14ac:dyDescent="0.25">
      <c r="K1453" t="s">
        <v>1309</v>
      </c>
      <c r="L1453">
        <v>20</v>
      </c>
      <c r="M1453">
        <v>72</v>
      </c>
      <c r="N1453">
        <v>175</v>
      </c>
      <c r="O1453">
        <v>70</v>
      </c>
      <c r="P1453" s="16">
        <v>5000000</v>
      </c>
      <c r="Q1453" t="str">
        <f>IF(Table6[[#This Row],[Value]]&gt;=20000000,"out of budget",IF(Table6[[#This Row],[Value]]&gt;10000000,"negotiable",IF(Table6[[#This Row],[Value]]&lt;=10000000,"on the radar")))</f>
        <v>on the radar</v>
      </c>
    </row>
    <row r="1454" spans="11:17" x14ac:dyDescent="0.25">
      <c r="K1454" t="s">
        <v>1310</v>
      </c>
      <c r="L1454">
        <v>23</v>
      </c>
      <c r="M1454">
        <v>76</v>
      </c>
      <c r="N1454">
        <v>185</v>
      </c>
      <c r="O1454">
        <v>78</v>
      </c>
      <c r="P1454" s="16">
        <v>6500000</v>
      </c>
      <c r="Q1454" t="str">
        <f>IF(Table6[[#This Row],[Value]]&gt;=20000000,"out of budget",IF(Table6[[#This Row],[Value]]&gt;10000000,"negotiable",IF(Table6[[#This Row],[Value]]&lt;=10000000,"on the radar")))</f>
        <v>on the radar</v>
      </c>
    </row>
    <row r="1455" spans="11:17" x14ac:dyDescent="0.25">
      <c r="K1455" t="s">
        <v>1311</v>
      </c>
      <c r="L1455">
        <v>21</v>
      </c>
      <c r="M1455">
        <v>72</v>
      </c>
      <c r="N1455">
        <v>178</v>
      </c>
      <c r="O1455">
        <v>71</v>
      </c>
      <c r="P1455" s="16">
        <v>5500000</v>
      </c>
      <c r="Q1455" t="str">
        <f>IF(Table6[[#This Row],[Value]]&gt;=20000000,"out of budget",IF(Table6[[#This Row],[Value]]&gt;10000000,"negotiable",IF(Table6[[#This Row],[Value]]&lt;=10000000,"on the radar")))</f>
        <v>on the radar</v>
      </c>
    </row>
    <row r="1456" spans="11:17" x14ac:dyDescent="0.25">
      <c r="K1456" t="s">
        <v>1312</v>
      </c>
      <c r="L1456">
        <v>21</v>
      </c>
      <c r="M1456">
        <v>74</v>
      </c>
      <c r="N1456">
        <v>179</v>
      </c>
      <c r="O1456">
        <v>73</v>
      </c>
      <c r="P1456" s="16">
        <v>7000000</v>
      </c>
      <c r="Q1456" t="str">
        <f>IF(Table6[[#This Row],[Value]]&gt;=20000000,"out of budget",IF(Table6[[#This Row],[Value]]&gt;10000000,"negotiable",IF(Table6[[#This Row],[Value]]&lt;=10000000,"on the radar")))</f>
        <v>on the radar</v>
      </c>
    </row>
    <row r="1457" spans="11:17" x14ac:dyDescent="0.25">
      <c r="K1457" t="s">
        <v>1313</v>
      </c>
      <c r="L1457">
        <v>20</v>
      </c>
      <c r="M1457">
        <v>70</v>
      </c>
      <c r="N1457">
        <v>169</v>
      </c>
      <c r="O1457">
        <v>66</v>
      </c>
      <c r="P1457" s="16">
        <v>3500000</v>
      </c>
      <c r="Q1457" t="str">
        <f>IF(Table6[[#This Row],[Value]]&gt;=20000000,"out of budget",IF(Table6[[#This Row],[Value]]&gt;10000000,"negotiable",IF(Table6[[#This Row],[Value]]&lt;=10000000,"on the radar")))</f>
        <v>on the radar</v>
      </c>
    </row>
    <row r="1458" spans="11:17" x14ac:dyDescent="0.25">
      <c r="K1458" t="s">
        <v>1314</v>
      </c>
      <c r="L1458">
        <v>20</v>
      </c>
      <c r="M1458">
        <v>72</v>
      </c>
      <c r="N1458">
        <v>181</v>
      </c>
      <c r="O1458">
        <v>82</v>
      </c>
      <c r="P1458" s="16">
        <v>4800000</v>
      </c>
      <c r="Q1458" t="str">
        <f>IF(Table6[[#This Row],[Value]]&gt;=20000000,"out of budget",IF(Table6[[#This Row],[Value]]&gt;10000000,"negotiable",IF(Table6[[#This Row],[Value]]&lt;=10000000,"on the radar")))</f>
        <v>on the radar</v>
      </c>
    </row>
    <row r="1459" spans="11:17" x14ac:dyDescent="0.25">
      <c r="K1459" t="s">
        <v>1315</v>
      </c>
      <c r="L1459">
        <v>22</v>
      </c>
      <c r="M1459">
        <v>74</v>
      </c>
      <c r="N1459">
        <v>178</v>
      </c>
      <c r="O1459">
        <v>69</v>
      </c>
      <c r="P1459" s="16">
        <v>7000000</v>
      </c>
      <c r="Q1459" t="str">
        <f>IF(Table6[[#This Row],[Value]]&gt;=20000000,"out of budget",IF(Table6[[#This Row],[Value]]&gt;10000000,"negotiable",IF(Table6[[#This Row],[Value]]&lt;=10000000,"on the radar")))</f>
        <v>on the radar</v>
      </c>
    </row>
    <row r="1460" spans="11:17" x14ac:dyDescent="0.25">
      <c r="K1460" t="s">
        <v>1316</v>
      </c>
      <c r="L1460">
        <v>23</v>
      </c>
      <c r="M1460">
        <v>72</v>
      </c>
      <c r="N1460">
        <v>182</v>
      </c>
      <c r="O1460">
        <v>80</v>
      </c>
      <c r="P1460" s="16">
        <v>3600000</v>
      </c>
      <c r="Q1460" t="str">
        <f>IF(Table6[[#This Row],[Value]]&gt;=20000000,"out of budget",IF(Table6[[#This Row],[Value]]&gt;10000000,"negotiable",IF(Table6[[#This Row],[Value]]&lt;=10000000,"on the radar")))</f>
        <v>on the radar</v>
      </c>
    </row>
    <row r="1461" spans="11:17" x14ac:dyDescent="0.25">
      <c r="K1461" t="s">
        <v>1317</v>
      </c>
      <c r="L1461">
        <v>21</v>
      </c>
      <c r="M1461">
        <v>73</v>
      </c>
      <c r="N1461">
        <v>176</v>
      </c>
      <c r="O1461">
        <v>72</v>
      </c>
      <c r="P1461" s="16">
        <v>6000000</v>
      </c>
      <c r="Q1461" t="str">
        <f>IF(Table6[[#This Row],[Value]]&gt;=20000000,"out of budget",IF(Table6[[#This Row],[Value]]&gt;10000000,"negotiable",IF(Table6[[#This Row],[Value]]&lt;=10000000,"on the radar")))</f>
        <v>on the radar</v>
      </c>
    </row>
    <row r="1462" spans="11:17" x14ac:dyDescent="0.25">
      <c r="K1462" t="s">
        <v>1318</v>
      </c>
      <c r="L1462">
        <v>20</v>
      </c>
      <c r="M1462">
        <v>73</v>
      </c>
      <c r="N1462">
        <v>176</v>
      </c>
      <c r="O1462">
        <v>71</v>
      </c>
      <c r="P1462" s="16">
        <v>4300000</v>
      </c>
      <c r="Q1462" t="str">
        <f>IF(Table6[[#This Row],[Value]]&gt;=20000000,"out of budget",IF(Table6[[#This Row],[Value]]&gt;10000000,"negotiable",IF(Table6[[#This Row],[Value]]&lt;=10000000,"on the radar")))</f>
        <v>on the radar</v>
      </c>
    </row>
    <row r="1463" spans="11:17" x14ac:dyDescent="0.25">
      <c r="K1463" t="s">
        <v>1319</v>
      </c>
      <c r="L1463">
        <v>21</v>
      </c>
      <c r="M1463">
        <v>71</v>
      </c>
      <c r="N1463">
        <v>175</v>
      </c>
      <c r="O1463">
        <v>77</v>
      </c>
      <c r="P1463" s="16">
        <v>4200000</v>
      </c>
      <c r="Q1463" t="str">
        <f>IF(Table6[[#This Row],[Value]]&gt;=20000000,"out of budget",IF(Table6[[#This Row],[Value]]&gt;10000000,"negotiable",IF(Table6[[#This Row],[Value]]&lt;=10000000,"on the radar")))</f>
        <v>on the radar</v>
      </c>
    </row>
    <row r="1464" spans="11:17" x14ac:dyDescent="0.25">
      <c r="K1464" t="s">
        <v>1320</v>
      </c>
      <c r="L1464">
        <v>19</v>
      </c>
      <c r="M1464">
        <v>64</v>
      </c>
      <c r="N1464">
        <v>178</v>
      </c>
      <c r="O1464">
        <v>66</v>
      </c>
      <c r="P1464" s="16">
        <v>1500000</v>
      </c>
      <c r="Q1464" t="str">
        <f>IF(Table6[[#This Row],[Value]]&gt;=20000000,"out of budget",IF(Table6[[#This Row],[Value]]&gt;10000000,"negotiable",IF(Table6[[#This Row],[Value]]&lt;=10000000,"on the radar")))</f>
        <v>on the radar</v>
      </c>
    </row>
    <row r="1465" spans="11:17" x14ac:dyDescent="0.25">
      <c r="K1465" t="s">
        <v>1321</v>
      </c>
      <c r="L1465">
        <v>22</v>
      </c>
      <c r="M1465">
        <v>75</v>
      </c>
      <c r="N1465">
        <v>194</v>
      </c>
      <c r="O1465">
        <v>88</v>
      </c>
      <c r="P1465" s="16">
        <v>11000000</v>
      </c>
      <c r="Q1465" t="str">
        <f>IF(Table6[[#This Row],[Value]]&gt;=20000000,"out of budget",IF(Table6[[#This Row],[Value]]&gt;10000000,"negotiable",IF(Table6[[#This Row],[Value]]&lt;=10000000,"on the radar")))</f>
        <v>negotiable</v>
      </c>
    </row>
    <row r="1466" spans="11:17" x14ac:dyDescent="0.25">
      <c r="K1466" t="s">
        <v>1322</v>
      </c>
      <c r="L1466">
        <v>21</v>
      </c>
      <c r="M1466">
        <v>70</v>
      </c>
      <c r="N1466">
        <v>183</v>
      </c>
      <c r="O1466">
        <v>75</v>
      </c>
      <c r="P1466" s="16">
        <v>3400000</v>
      </c>
      <c r="Q1466" t="str">
        <f>IF(Table6[[#This Row],[Value]]&gt;=20000000,"out of budget",IF(Table6[[#This Row],[Value]]&gt;10000000,"negotiable",IF(Table6[[#This Row],[Value]]&lt;=10000000,"on the radar")))</f>
        <v>on the radar</v>
      </c>
    </row>
    <row r="1467" spans="11:17" x14ac:dyDescent="0.25">
      <c r="K1467" t="s">
        <v>1323</v>
      </c>
      <c r="L1467">
        <v>23</v>
      </c>
      <c r="M1467">
        <v>76</v>
      </c>
      <c r="N1467">
        <v>185</v>
      </c>
      <c r="O1467">
        <v>78</v>
      </c>
      <c r="P1467" s="16">
        <v>7500000</v>
      </c>
      <c r="Q1467" t="str">
        <f>IF(Table6[[#This Row],[Value]]&gt;=20000000,"out of budget",IF(Table6[[#This Row],[Value]]&gt;10000000,"negotiable",IF(Table6[[#This Row],[Value]]&lt;=10000000,"on the radar")))</f>
        <v>on the radar</v>
      </c>
    </row>
    <row r="1468" spans="11:17" x14ac:dyDescent="0.25">
      <c r="K1468" t="s">
        <v>1324</v>
      </c>
      <c r="L1468">
        <v>21</v>
      </c>
      <c r="M1468">
        <v>67</v>
      </c>
      <c r="N1468">
        <v>175</v>
      </c>
      <c r="O1468">
        <v>68</v>
      </c>
      <c r="P1468" s="16">
        <v>1800000</v>
      </c>
      <c r="Q1468" t="str">
        <f>IF(Table6[[#This Row],[Value]]&gt;=20000000,"out of budget",IF(Table6[[#This Row],[Value]]&gt;10000000,"negotiable",IF(Table6[[#This Row],[Value]]&lt;=10000000,"on the radar")))</f>
        <v>on the radar</v>
      </c>
    </row>
    <row r="1469" spans="11:17" x14ac:dyDescent="0.25">
      <c r="K1469" t="s">
        <v>1325</v>
      </c>
      <c r="L1469">
        <v>20</v>
      </c>
      <c r="M1469">
        <v>64</v>
      </c>
      <c r="N1469">
        <v>174</v>
      </c>
      <c r="O1469">
        <v>65</v>
      </c>
      <c r="P1469" s="16">
        <v>1400000</v>
      </c>
      <c r="Q1469" t="str">
        <f>IF(Table6[[#This Row],[Value]]&gt;=20000000,"out of budget",IF(Table6[[#This Row],[Value]]&gt;10000000,"negotiable",IF(Table6[[#This Row],[Value]]&lt;=10000000,"on the radar")))</f>
        <v>on the radar</v>
      </c>
    </row>
    <row r="1470" spans="11:17" x14ac:dyDescent="0.25">
      <c r="K1470" t="s">
        <v>1326</v>
      </c>
      <c r="L1470">
        <v>21</v>
      </c>
      <c r="M1470">
        <v>72</v>
      </c>
      <c r="N1470">
        <v>171</v>
      </c>
      <c r="O1470">
        <v>65</v>
      </c>
      <c r="P1470" s="16">
        <v>5500000</v>
      </c>
      <c r="Q1470" t="str">
        <f>IF(Table6[[#This Row],[Value]]&gt;=20000000,"out of budget",IF(Table6[[#This Row],[Value]]&gt;10000000,"negotiable",IF(Table6[[#This Row],[Value]]&lt;=10000000,"on the radar")))</f>
        <v>on the radar</v>
      </c>
    </row>
    <row r="1471" spans="11:17" x14ac:dyDescent="0.25">
      <c r="K1471" t="s">
        <v>1327</v>
      </c>
      <c r="L1471">
        <v>22</v>
      </c>
      <c r="M1471">
        <v>69</v>
      </c>
      <c r="N1471">
        <v>192</v>
      </c>
      <c r="O1471">
        <v>78</v>
      </c>
      <c r="P1471" s="16">
        <v>1800000</v>
      </c>
      <c r="Q1471" t="str">
        <f>IF(Table6[[#This Row],[Value]]&gt;=20000000,"out of budget",IF(Table6[[#This Row],[Value]]&gt;10000000,"negotiable",IF(Table6[[#This Row],[Value]]&lt;=10000000,"on the radar")))</f>
        <v>on the radar</v>
      </c>
    </row>
    <row r="1472" spans="11:17" x14ac:dyDescent="0.25">
      <c r="K1472" t="s">
        <v>1328</v>
      </c>
      <c r="L1472">
        <v>21</v>
      </c>
      <c r="M1472">
        <v>70</v>
      </c>
      <c r="N1472">
        <v>183</v>
      </c>
      <c r="O1472">
        <v>73</v>
      </c>
      <c r="P1472" s="16">
        <v>3600000</v>
      </c>
      <c r="Q1472" t="str">
        <f>IF(Table6[[#This Row],[Value]]&gt;=20000000,"out of budget",IF(Table6[[#This Row],[Value]]&gt;10000000,"negotiable",IF(Table6[[#This Row],[Value]]&lt;=10000000,"on the radar")))</f>
        <v>on the radar</v>
      </c>
    </row>
    <row r="1473" spans="11:17" x14ac:dyDescent="0.25">
      <c r="K1473" t="s">
        <v>1183</v>
      </c>
      <c r="L1473">
        <v>21</v>
      </c>
      <c r="M1473">
        <v>73</v>
      </c>
      <c r="N1473">
        <v>186</v>
      </c>
      <c r="O1473">
        <v>78</v>
      </c>
      <c r="P1473" s="16">
        <v>6500000</v>
      </c>
      <c r="Q1473" t="str">
        <f>IF(Table6[[#This Row],[Value]]&gt;=20000000,"out of budget",IF(Table6[[#This Row],[Value]]&gt;10000000,"negotiable",IF(Table6[[#This Row],[Value]]&lt;=10000000,"on the radar")))</f>
        <v>on the radar</v>
      </c>
    </row>
    <row r="1474" spans="11:17" x14ac:dyDescent="0.25">
      <c r="K1474" t="s">
        <v>1329</v>
      </c>
      <c r="L1474">
        <v>19</v>
      </c>
      <c r="M1474">
        <v>65</v>
      </c>
      <c r="N1474">
        <v>189</v>
      </c>
      <c r="O1474">
        <v>86</v>
      </c>
      <c r="P1474" s="16">
        <v>1900000</v>
      </c>
      <c r="Q1474" t="str">
        <f>IF(Table6[[#This Row],[Value]]&gt;=20000000,"out of budget",IF(Table6[[#This Row],[Value]]&gt;10000000,"negotiable",IF(Table6[[#This Row],[Value]]&lt;=10000000,"on the radar")))</f>
        <v>on the radar</v>
      </c>
    </row>
    <row r="1475" spans="11:17" x14ac:dyDescent="0.25">
      <c r="K1475" t="s">
        <v>1330</v>
      </c>
      <c r="L1475">
        <v>21</v>
      </c>
      <c r="M1475">
        <v>71</v>
      </c>
      <c r="N1475">
        <v>184</v>
      </c>
      <c r="O1475">
        <v>73</v>
      </c>
      <c r="P1475" s="16">
        <v>4000000</v>
      </c>
      <c r="Q1475" t="str">
        <f>IF(Table6[[#This Row],[Value]]&gt;=20000000,"out of budget",IF(Table6[[#This Row],[Value]]&gt;10000000,"negotiable",IF(Table6[[#This Row],[Value]]&lt;=10000000,"on the radar")))</f>
        <v>on the radar</v>
      </c>
    </row>
    <row r="1476" spans="11:17" x14ac:dyDescent="0.25">
      <c r="K1476" t="s">
        <v>1331</v>
      </c>
      <c r="L1476">
        <v>21</v>
      </c>
      <c r="M1476">
        <v>72</v>
      </c>
      <c r="N1476">
        <v>180</v>
      </c>
      <c r="O1476">
        <v>70</v>
      </c>
      <c r="P1476" s="16">
        <v>4800000</v>
      </c>
      <c r="Q1476" t="str">
        <f>IF(Table6[[#This Row],[Value]]&gt;=20000000,"out of budget",IF(Table6[[#This Row],[Value]]&gt;10000000,"negotiable",IF(Table6[[#This Row],[Value]]&lt;=10000000,"on the radar")))</f>
        <v>on the radar</v>
      </c>
    </row>
    <row r="1477" spans="11:17" x14ac:dyDescent="0.25">
      <c r="K1477" t="s">
        <v>1332</v>
      </c>
      <c r="L1477">
        <v>20</v>
      </c>
      <c r="M1477">
        <v>69</v>
      </c>
      <c r="N1477">
        <v>188</v>
      </c>
      <c r="O1477">
        <v>80</v>
      </c>
      <c r="P1477" s="16">
        <v>3100000</v>
      </c>
      <c r="Q1477" t="str">
        <f>IF(Table6[[#This Row],[Value]]&gt;=20000000,"out of budget",IF(Table6[[#This Row],[Value]]&gt;10000000,"negotiable",IF(Table6[[#This Row],[Value]]&lt;=10000000,"on the radar")))</f>
        <v>on the radar</v>
      </c>
    </row>
    <row r="1478" spans="11:17" x14ac:dyDescent="0.25">
      <c r="K1478" t="s">
        <v>1333</v>
      </c>
      <c r="L1478">
        <v>21</v>
      </c>
      <c r="M1478">
        <v>69</v>
      </c>
      <c r="N1478">
        <v>176</v>
      </c>
      <c r="O1478">
        <v>69</v>
      </c>
      <c r="P1478" s="16">
        <v>3100000</v>
      </c>
      <c r="Q1478" t="str">
        <f>IF(Table6[[#This Row],[Value]]&gt;=20000000,"out of budget",IF(Table6[[#This Row],[Value]]&gt;10000000,"negotiable",IF(Table6[[#This Row],[Value]]&lt;=10000000,"on the radar")))</f>
        <v>on the radar</v>
      </c>
    </row>
    <row r="1479" spans="11:17" x14ac:dyDescent="0.25">
      <c r="K1479" t="s">
        <v>1334</v>
      </c>
      <c r="L1479">
        <v>20</v>
      </c>
      <c r="M1479">
        <v>69</v>
      </c>
      <c r="N1479">
        <v>178</v>
      </c>
      <c r="O1479">
        <v>69</v>
      </c>
      <c r="P1479" s="16">
        <v>2900000</v>
      </c>
      <c r="Q1479" t="str">
        <f>IF(Table6[[#This Row],[Value]]&gt;=20000000,"out of budget",IF(Table6[[#This Row],[Value]]&gt;10000000,"negotiable",IF(Table6[[#This Row],[Value]]&lt;=10000000,"on the radar")))</f>
        <v>on the radar</v>
      </c>
    </row>
    <row r="1480" spans="11:17" x14ac:dyDescent="0.25">
      <c r="K1480" t="s">
        <v>1335</v>
      </c>
      <c r="L1480">
        <v>21</v>
      </c>
      <c r="M1480">
        <v>71</v>
      </c>
      <c r="N1480">
        <v>174</v>
      </c>
      <c r="O1480">
        <v>68</v>
      </c>
      <c r="P1480" s="16">
        <v>4200000</v>
      </c>
      <c r="Q1480" t="str">
        <f>IF(Table6[[#This Row],[Value]]&gt;=20000000,"out of budget",IF(Table6[[#This Row],[Value]]&gt;10000000,"negotiable",IF(Table6[[#This Row],[Value]]&lt;=10000000,"on the radar")))</f>
        <v>on the radar</v>
      </c>
    </row>
    <row r="1481" spans="11:17" x14ac:dyDescent="0.25">
      <c r="K1481" t="s">
        <v>1336</v>
      </c>
      <c r="L1481">
        <v>17</v>
      </c>
      <c r="M1481">
        <v>64</v>
      </c>
      <c r="N1481">
        <v>175</v>
      </c>
      <c r="O1481">
        <v>68</v>
      </c>
      <c r="P1481" s="16">
        <v>1500000</v>
      </c>
      <c r="Q1481" t="str">
        <f>IF(Table6[[#This Row],[Value]]&gt;=20000000,"out of budget",IF(Table6[[#This Row],[Value]]&gt;10000000,"negotiable",IF(Table6[[#This Row],[Value]]&lt;=10000000,"on the radar")))</f>
        <v>on the radar</v>
      </c>
    </row>
    <row r="1482" spans="11:17" x14ac:dyDescent="0.25">
      <c r="K1482" t="s">
        <v>1337</v>
      </c>
      <c r="L1482">
        <v>20</v>
      </c>
      <c r="M1482">
        <v>67</v>
      </c>
      <c r="N1482">
        <v>183</v>
      </c>
      <c r="O1482">
        <v>78</v>
      </c>
      <c r="P1482" s="16">
        <v>2100000</v>
      </c>
      <c r="Q1482" t="str">
        <f>IF(Table6[[#This Row],[Value]]&gt;=20000000,"out of budget",IF(Table6[[#This Row],[Value]]&gt;10000000,"negotiable",IF(Table6[[#This Row],[Value]]&lt;=10000000,"on the radar")))</f>
        <v>on the radar</v>
      </c>
    </row>
    <row r="1483" spans="11:17" x14ac:dyDescent="0.25">
      <c r="K1483" t="s">
        <v>1338</v>
      </c>
      <c r="L1483">
        <v>22</v>
      </c>
      <c r="M1483">
        <v>76</v>
      </c>
      <c r="N1483">
        <v>187</v>
      </c>
      <c r="O1483">
        <v>80</v>
      </c>
      <c r="P1483" s="16">
        <v>11000000</v>
      </c>
      <c r="Q1483" t="str">
        <f>IF(Table6[[#This Row],[Value]]&gt;=20000000,"out of budget",IF(Table6[[#This Row],[Value]]&gt;10000000,"negotiable",IF(Table6[[#This Row],[Value]]&lt;=10000000,"on the radar")))</f>
        <v>negotiable</v>
      </c>
    </row>
    <row r="1484" spans="11:17" x14ac:dyDescent="0.25">
      <c r="K1484" t="s">
        <v>1339</v>
      </c>
      <c r="L1484">
        <v>21</v>
      </c>
      <c r="M1484">
        <v>71</v>
      </c>
      <c r="N1484">
        <v>190</v>
      </c>
      <c r="O1484">
        <v>82</v>
      </c>
      <c r="P1484" s="16">
        <v>3900000</v>
      </c>
      <c r="Q1484" t="str">
        <f>IF(Table6[[#This Row],[Value]]&gt;=20000000,"out of budget",IF(Table6[[#This Row],[Value]]&gt;10000000,"negotiable",IF(Table6[[#This Row],[Value]]&lt;=10000000,"on the radar")))</f>
        <v>on the radar</v>
      </c>
    </row>
    <row r="1485" spans="11:17" x14ac:dyDescent="0.25">
      <c r="K1485" t="s">
        <v>1340</v>
      </c>
      <c r="L1485">
        <v>18</v>
      </c>
      <c r="M1485">
        <v>63</v>
      </c>
      <c r="N1485">
        <v>172</v>
      </c>
      <c r="O1485">
        <v>65</v>
      </c>
      <c r="P1485" s="16">
        <v>1100000</v>
      </c>
      <c r="Q1485" t="str">
        <f>IF(Table6[[#This Row],[Value]]&gt;=20000000,"out of budget",IF(Table6[[#This Row],[Value]]&gt;10000000,"negotiable",IF(Table6[[#This Row],[Value]]&lt;=10000000,"on the radar")))</f>
        <v>on the radar</v>
      </c>
    </row>
    <row r="1486" spans="11:17" x14ac:dyDescent="0.25">
      <c r="K1486" t="s">
        <v>1341</v>
      </c>
      <c r="L1486">
        <v>20</v>
      </c>
      <c r="M1486">
        <v>64</v>
      </c>
      <c r="N1486">
        <v>191</v>
      </c>
      <c r="O1486">
        <v>78</v>
      </c>
      <c r="P1486" s="16">
        <v>1400000</v>
      </c>
      <c r="Q1486" t="str">
        <f>IF(Table6[[#This Row],[Value]]&gt;=20000000,"out of budget",IF(Table6[[#This Row],[Value]]&gt;10000000,"negotiable",IF(Table6[[#This Row],[Value]]&lt;=10000000,"on the radar")))</f>
        <v>on the radar</v>
      </c>
    </row>
    <row r="1487" spans="11:17" x14ac:dyDescent="0.25">
      <c r="K1487" t="s">
        <v>1342</v>
      </c>
      <c r="L1487">
        <v>20</v>
      </c>
      <c r="M1487">
        <v>73</v>
      </c>
      <c r="N1487">
        <v>173</v>
      </c>
      <c r="O1487">
        <v>75</v>
      </c>
      <c r="P1487" s="16">
        <v>8500000</v>
      </c>
      <c r="Q1487" t="str">
        <f>IF(Table6[[#This Row],[Value]]&gt;=20000000,"out of budget",IF(Table6[[#This Row],[Value]]&gt;10000000,"negotiable",IF(Table6[[#This Row],[Value]]&lt;=10000000,"on the radar")))</f>
        <v>on the radar</v>
      </c>
    </row>
    <row r="1488" spans="11:17" x14ac:dyDescent="0.25">
      <c r="K1488" t="s">
        <v>1343</v>
      </c>
      <c r="L1488">
        <v>20</v>
      </c>
      <c r="M1488">
        <v>71</v>
      </c>
      <c r="N1488">
        <v>178</v>
      </c>
      <c r="O1488">
        <v>70</v>
      </c>
      <c r="P1488" s="16">
        <v>3900000</v>
      </c>
      <c r="Q1488" t="str">
        <f>IF(Table6[[#This Row],[Value]]&gt;=20000000,"out of budget",IF(Table6[[#This Row],[Value]]&gt;10000000,"negotiable",IF(Table6[[#This Row],[Value]]&lt;=10000000,"on the radar")))</f>
        <v>on the radar</v>
      </c>
    </row>
    <row r="1489" spans="11:17" x14ac:dyDescent="0.25">
      <c r="K1489" t="s">
        <v>1344</v>
      </c>
      <c r="L1489">
        <v>19</v>
      </c>
      <c r="M1489">
        <v>71</v>
      </c>
      <c r="N1489">
        <v>190</v>
      </c>
      <c r="O1489">
        <v>83</v>
      </c>
      <c r="P1489" s="16">
        <v>3800000</v>
      </c>
      <c r="Q1489" t="str">
        <f>IF(Table6[[#This Row],[Value]]&gt;=20000000,"out of budget",IF(Table6[[#This Row],[Value]]&gt;10000000,"negotiable",IF(Table6[[#This Row],[Value]]&lt;=10000000,"on the radar")))</f>
        <v>on the radar</v>
      </c>
    </row>
    <row r="1490" spans="11:17" x14ac:dyDescent="0.25">
      <c r="K1490" t="s">
        <v>1345</v>
      </c>
      <c r="L1490">
        <v>20</v>
      </c>
      <c r="M1490">
        <v>63</v>
      </c>
      <c r="N1490">
        <v>181</v>
      </c>
      <c r="O1490">
        <v>65</v>
      </c>
      <c r="P1490" s="16">
        <v>1200000</v>
      </c>
      <c r="Q1490" t="str">
        <f>IF(Table6[[#This Row],[Value]]&gt;=20000000,"out of budget",IF(Table6[[#This Row],[Value]]&gt;10000000,"negotiable",IF(Table6[[#This Row],[Value]]&lt;=10000000,"on the radar")))</f>
        <v>on the radar</v>
      </c>
    </row>
    <row r="1491" spans="11:17" x14ac:dyDescent="0.25">
      <c r="K1491" t="s">
        <v>1346</v>
      </c>
      <c r="L1491">
        <v>22</v>
      </c>
      <c r="M1491">
        <v>72</v>
      </c>
      <c r="N1491">
        <v>184</v>
      </c>
      <c r="O1491">
        <v>75</v>
      </c>
      <c r="P1491" s="16">
        <v>5500000</v>
      </c>
      <c r="Q1491" t="str">
        <f>IF(Table6[[#This Row],[Value]]&gt;=20000000,"out of budget",IF(Table6[[#This Row],[Value]]&gt;10000000,"negotiable",IF(Table6[[#This Row],[Value]]&lt;=10000000,"on the radar")))</f>
        <v>on the radar</v>
      </c>
    </row>
    <row r="1492" spans="11:17" x14ac:dyDescent="0.25">
      <c r="K1492" t="s">
        <v>1347</v>
      </c>
      <c r="L1492">
        <v>24</v>
      </c>
      <c r="M1492">
        <v>63</v>
      </c>
      <c r="N1492">
        <v>178</v>
      </c>
      <c r="O1492">
        <v>73</v>
      </c>
      <c r="P1492" s="16">
        <v>0</v>
      </c>
      <c r="Q1492" t="str">
        <f>IF(Table6[[#This Row],[Value]]&gt;=20000000,"out of budget",IF(Table6[[#This Row],[Value]]&gt;10000000,"negotiable",IF(Table6[[#This Row],[Value]]&lt;=10000000,"on the radar")))</f>
        <v>on the radar</v>
      </c>
    </row>
    <row r="1493" spans="11:17" x14ac:dyDescent="0.25">
      <c r="K1493" t="s">
        <v>1116</v>
      </c>
      <c r="L1493">
        <v>18</v>
      </c>
      <c r="M1493">
        <v>64</v>
      </c>
      <c r="N1493">
        <v>178</v>
      </c>
      <c r="O1493">
        <v>73</v>
      </c>
      <c r="P1493" s="16">
        <v>1500000</v>
      </c>
      <c r="Q1493" t="str">
        <f>IF(Table6[[#This Row],[Value]]&gt;=20000000,"out of budget",IF(Table6[[#This Row],[Value]]&gt;10000000,"negotiable",IF(Table6[[#This Row],[Value]]&lt;=10000000,"on the radar")))</f>
        <v>on the radar</v>
      </c>
    </row>
    <row r="1494" spans="11:17" x14ac:dyDescent="0.25">
      <c r="K1494" t="s">
        <v>1348</v>
      </c>
      <c r="L1494">
        <v>19</v>
      </c>
      <c r="M1494">
        <v>65</v>
      </c>
      <c r="N1494">
        <v>175</v>
      </c>
      <c r="O1494">
        <v>66</v>
      </c>
      <c r="P1494" s="16">
        <v>1800000</v>
      </c>
      <c r="Q1494" t="str">
        <f>IF(Table6[[#This Row],[Value]]&gt;=20000000,"out of budget",IF(Table6[[#This Row],[Value]]&gt;10000000,"negotiable",IF(Table6[[#This Row],[Value]]&lt;=10000000,"on the radar")))</f>
        <v>on the radar</v>
      </c>
    </row>
    <row r="1495" spans="11:17" x14ac:dyDescent="0.25">
      <c r="K1495" t="s">
        <v>1349</v>
      </c>
      <c r="L1495">
        <v>18</v>
      </c>
      <c r="M1495">
        <v>61</v>
      </c>
      <c r="N1495">
        <v>192</v>
      </c>
      <c r="O1495">
        <v>77</v>
      </c>
      <c r="P1495" s="16">
        <v>775000</v>
      </c>
      <c r="Q1495" t="str">
        <f>IF(Table6[[#This Row],[Value]]&gt;=20000000,"out of budget",IF(Table6[[#This Row],[Value]]&gt;10000000,"negotiable",IF(Table6[[#This Row],[Value]]&lt;=10000000,"on the radar")))</f>
        <v>on the radar</v>
      </c>
    </row>
    <row r="1496" spans="11:17" x14ac:dyDescent="0.25">
      <c r="K1496" t="s">
        <v>1350</v>
      </c>
      <c r="L1496">
        <v>24</v>
      </c>
      <c r="M1496">
        <v>74</v>
      </c>
      <c r="N1496">
        <v>188</v>
      </c>
      <c r="O1496">
        <v>80</v>
      </c>
      <c r="P1496" s="16">
        <v>6000000</v>
      </c>
      <c r="Q1496" t="str">
        <f>IF(Table6[[#This Row],[Value]]&gt;=20000000,"out of budget",IF(Table6[[#This Row],[Value]]&gt;10000000,"negotiable",IF(Table6[[#This Row],[Value]]&lt;=10000000,"on the radar")))</f>
        <v>on the radar</v>
      </c>
    </row>
    <row r="1497" spans="11:17" x14ac:dyDescent="0.25">
      <c r="K1497" t="s">
        <v>1351</v>
      </c>
      <c r="L1497">
        <v>22</v>
      </c>
      <c r="M1497">
        <v>73</v>
      </c>
      <c r="N1497">
        <v>201</v>
      </c>
      <c r="O1497">
        <v>80</v>
      </c>
      <c r="P1497" s="16">
        <v>6000000</v>
      </c>
      <c r="Q1497" t="str">
        <f>IF(Table6[[#This Row],[Value]]&gt;=20000000,"out of budget",IF(Table6[[#This Row],[Value]]&gt;10000000,"negotiable",IF(Table6[[#This Row],[Value]]&lt;=10000000,"on the radar")))</f>
        <v>on the radar</v>
      </c>
    </row>
    <row r="1498" spans="11:17" x14ac:dyDescent="0.25">
      <c r="K1498" t="s">
        <v>1352</v>
      </c>
      <c r="L1498">
        <v>25</v>
      </c>
      <c r="M1498">
        <v>68</v>
      </c>
      <c r="N1498">
        <v>180</v>
      </c>
      <c r="O1498">
        <v>72</v>
      </c>
      <c r="P1498" s="16">
        <v>0</v>
      </c>
      <c r="Q1498" t="str">
        <f>IF(Table6[[#This Row],[Value]]&gt;=20000000,"out of budget",IF(Table6[[#This Row],[Value]]&gt;10000000,"negotiable",IF(Table6[[#This Row],[Value]]&lt;=10000000,"on the radar")))</f>
        <v>on the radar</v>
      </c>
    </row>
    <row r="1499" spans="11:17" x14ac:dyDescent="0.25">
      <c r="K1499" t="s">
        <v>1353</v>
      </c>
      <c r="L1499">
        <v>22</v>
      </c>
      <c r="M1499">
        <v>74</v>
      </c>
      <c r="N1499">
        <v>176</v>
      </c>
      <c r="O1499">
        <v>72</v>
      </c>
      <c r="P1499" s="16">
        <v>9500000</v>
      </c>
      <c r="Q1499" t="str">
        <f>IF(Table6[[#This Row],[Value]]&gt;=20000000,"out of budget",IF(Table6[[#This Row],[Value]]&gt;10000000,"negotiable",IF(Table6[[#This Row],[Value]]&lt;=10000000,"on the radar")))</f>
        <v>on the radar</v>
      </c>
    </row>
    <row r="1500" spans="11:17" x14ac:dyDescent="0.25">
      <c r="K1500" t="s">
        <v>1270</v>
      </c>
      <c r="L1500">
        <v>23</v>
      </c>
      <c r="M1500">
        <v>64</v>
      </c>
      <c r="N1500">
        <v>177</v>
      </c>
      <c r="O1500">
        <v>68</v>
      </c>
      <c r="P1500" s="16">
        <v>0</v>
      </c>
      <c r="Q1500" t="str">
        <f>IF(Table6[[#This Row],[Value]]&gt;=20000000,"out of budget",IF(Table6[[#This Row],[Value]]&gt;10000000,"negotiable",IF(Table6[[#This Row],[Value]]&lt;=10000000,"on the radar")))</f>
        <v>on the radar</v>
      </c>
    </row>
    <row r="1501" spans="11:17" x14ac:dyDescent="0.25">
      <c r="K1501" t="s">
        <v>1271</v>
      </c>
      <c r="L1501">
        <v>20</v>
      </c>
      <c r="M1501">
        <v>70</v>
      </c>
      <c r="N1501">
        <v>186</v>
      </c>
      <c r="O1501">
        <v>78</v>
      </c>
      <c r="P1501" s="16">
        <v>3700000</v>
      </c>
      <c r="Q1501" t="str">
        <f>IF(Table6[[#This Row],[Value]]&gt;=20000000,"out of budget",IF(Table6[[#This Row],[Value]]&gt;10000000,"negotiable",IF(Table6[[#This Row],[Value]]&lt;=10000000,"on the radar")))</f>
        <v>on the radar</v>
      </c>
    </row>
    <row r="1502" spans="11:17" x14ac:dyDescent="0.25">
      <c r="K1502" t="s">
        <v>1354</v>
      </c>
      <c r="L1502">
        <v>24</v>
      </c>
      <c r="M1502">
        <v>71</v>
      </c>
      <c r="N1502">
        <v>173</v>
      </c>
      <c r="O1502">
        <v>64</v>
      </c>
      <c r="P1502" s="16">
        <v>2600000</v>
      </c>
      <c r="Q1502" t="str">
        <f>IF(Table6[[#This Row],[Value]]&gt;=20000000,"out of budget",IF(Table6[[#This Row],[Value]]&gt;10000000,"negotiable",IF(Table6[[#This Row],[Value]]&lt;=10000000,"on the radar")))</f>
        <v>on the radar</v>
      </c>
    </row>
    <row r="1503" spans="11:17" x14ac:dyDescent="0.25">
      <c r="K1503" t="s">
        <v>1355</v>
      </c>
      <c r="L1503">
        <v>27</v>
      </c>
      <c r="M1503">
        <v>72</v>
      </c>
      <c r="N1503">
        <v>175</v>
      </c>
      <c r="O1503">
        <v>71</v>
      </c>
      <c r="P1503" s="16">
        <v>2300000</v>
      </c>
      <c r="Q1503" t="str">
        <f>IF(Table6[[#This Row],[Value]]&gt;=20000000,"out of budget",IF(Table6[[#This Row],[Value]]&gt;10000000,"negotiable",IF(Table6[[#This Row],[Value]]&lt;=10000000,"on the radar")))</f>
        <v>on the radar</v>
      </c>
    </row>
    <row r="1504" spans="11:17" x14ac:dyDescent="0.25">
      <c r="K1504" t="s">
        <v>1356</v>
      </c>
      <c r="L1504">
        <v>24</v>
      </c>
      <c r="M1504">
        <v>77</v>
      </c>
      <c r="N1504">
        <v>187</v>
      </c>
      <c r="O1504">
        <v>68</v>
      </c>
      <c r="P1504" s="16">
        <v>15000000</v>
      </c>
      <c r="Q1504" t="str">
        <f>IF(Table6[[#This Row],[Value]]&gt;=20000000,"out of budget",IF(Table6[[#This Row],[Value]]&gt;10000000,"negotiable",IF(Table6[[#This Row],[Value]]&lt;=10000000,"on the radar")))</f>
        <v>negotiable</v>
      </c>
    </row>
    <row r="1505" spans="11:17" x14ac:dyDescent="0.25">
      <c r="K1505" t="s">
        <v>1357</v>
      </c>
      <c r="L1505">
        <v>28</v>
      </c>
      <c r="M1505">
        <v>79</v>
      </c>
      <c r="N1505">
        <v>192</v>
      </c>
      <c r="O1505">
        <v>86</v>
      </c>
      <c r="P1505" s="16">
        <v>15500000</v>
      </c>
      <c r="Q1505" t="str">
        <f>IF(Table6[[#This Row],[Value]]&gt;=20000000,"out of budget",IF(Table6[[#This Row],[Value]]&gt;10000000,"negotiable",IF(Table6[[#This Row],[Value]]&lt;=10000000,"on the radar")))</f>
        <v>negotiable</v>
      </c>
    </row>
    <row r="1506" spans="11:17" x14ac:dyDescent="0.25">
      <c r="K1506" t="s">
        <v>1358</v>
      </c>
      <c r="L1506">
        <v>26</v>
      </c>
      <c r="M1506">
        <v>75</v>
      </c>
      <c r="N1506">
        <v>183</v>
      </c>
      <c r="O1506">
        <v>76</v>
      </c>
      <c r="P1506" s="16">
        <v>6000000</v>
      </c>
      <c r="Q1506" t="str">
        <f>IF(Table6[[#This Row],[Value]]&gt;=20000000,"out of budget",IF(Table6[[#This Row],[Value]]&gt;10000000,"negotiable",IF(Table6[[#This Row],[Value]]&lt;=10000000,"on the radar")))</f>
        <v>on the radar</v>
      </c>
    </row>
    <row r="1507" spans="11:17" x14ac:dyDescent="0.25">
      <c r="K1507" t="s">
        <v>1359</v>
      </c>
      <c r="L1507">
        <v>23</v>
      </c>
      <c r="M1507">
        <v>74</v>
      </c>
      <c r="N1507">
        <v>176</v>
      </c>
      <c r="O1507">
        <v>70</v>
      </c>
      <c r="P1507" s="16">
        <v>6000000</v>
      </c>
      <c r="Q1507" t="str">
        <f>IF(Table6[[#This Row],[Value]]&gt;=20000000,"out of budget",IF(Table6[[#This Row],[Value]]&gt;10000000,"negotiable",IF(Table6[[#This Row],[Value]]&lt;=10000000,"on the radar")))</f>
        <v>on the radar</v>
      </c>
    </row>
    <row r="1508" spans="11:17" x14ac:dyDescent="0.25">
      <c r="K1508" t="s">
        <v>1360</v>
      </c>
      <c r="L1508">
        <v>25</v>
      </c>
      <c r="M1508">
        <v>77</v>
      </c>
      <c r="N1508">
        <v>180</v>
      </c>
      <c r="O1508">
        <v>65</v>
      </c>
      <c r="P1508" s="16">
        <v>14000000</v>
      </c>
      <c r="Q1508" t="str">
        <f>IF(Table6[[#This Row],[Value]]&gt;=20000000,"out of budget",IF(Table6[[#This Row],[Value]]&gt;10000000,"negotiable",IF(Table6[[#This Row],[Value]]&lt;=10000000,"on the radar")))</f>
        <v>negotiable</v>
      </c>
    </row>
    <row r="1509" spans="11:17" x14ac:dyDescent="0.25">
      <c r="K1509" t="s">
        <v>1361</v>
      </c>
      <c r="L1509">
        <v>22</v>
      </c>
      <c r="M1509">
        <v>75</v>
      </c>
      <c r="N1509">
        <v>181</v>
      </c>
      <c r="O1509">
        <v>81</v>
      </c>
      <c r="P1509" s="16">
        <v>7000000</v>
      </c>
      <c r="Q1509" t="str">
        <f>IF(Table6[[#This Row],[Value]]&gt;=20000000,"out of budget",IF(Table6[[#This Row],[Value]]&gt;10000000,"negotiable",IF(Table6[[#This Row],[Value]]&lt;=10000000,"on the radar")))</f>
        <v>on the radar</v>
      </c>
    </row>
    <row r="1510" spans="11:17" x14ac:dyDescent="0.25">
      <c r="K1510" t="s">
        <v>1362</v>
      </c>
      <c r="L1510">
        <v>24</v>
      </c>
      <c r="M1510">
        <v>76</v>
      </c>
      <c r="N1510">
        <v>177</v>
      </c>
      <c r="O1510">
        <v>70</v>
      </c>
      <c r="P1510" s="16">
        <v>10000000</v>
      </c>
      <c r="Q1510" t="str">
        <f>IF(Table6[[#This Row],[Value]]&gt;=20000000,"out of budget",IF(Table6[[#This Row],[Value]]&gt;10000000,"negotiable",IF(Table6[[#This Row],[Value]]&lt;=10000000,"on the radar")))</f>
        <v>on the radar</v>
      </c>
    </row>
    <row r="1511" spans="11:17" x14ac:dyDescent="0.25">
      <c r="K1511" t="s">
        <v>1363</v>
      </c>
      <c r="L1511">
        <v>24</v>
      </c>
      <c r="M1511">
        <v>79</v>
      </c>
      <c r="N1511">
        <v>178</v>
      </c>
      <c r="O1511">
        <v>70</v>
      </c>
      <c r="P1511" s="16">
        <v>25500000</v>
      </c>
      <c r="Q1511" t="str">
        <f>IF(Table6[[#This Row],[Value]]&gt;=20000000,"out of budget",IF(Table6[[#This Row],[Value]]&gt;10000000,"negotiable",IF(Table6[[#This Row],[Value]]&lt;=10000000,"on the radar")))</f>
        <v>out of budget</v>
      </c>
    </row>
    <row r="1512" spans="11:17" x14ac:dyDescent="0.25">
      <c r="K1512" t="s">
        <v>1079</v>
      </c>
      <c r="L1512">
        <v>25</v>
      </c>
      <c r="M1512">
        <v>74</v>
      </c>
      <c r="N1512">
        <v>173</v>
      </c>
      <c r="O1512">
        <v>65</v>
      </c>
      <c r="P1512" s="16">
        <v>6000000</v>
      </c>
      <c r="Q1512" t="str">
        <f>IF(Table6[[#This Row],[Value]]&gt;=20000000,"out of budget",IF(Table6[[#This Row],[Value]]&gt;10000000,"negotiable",IF(Table6[[#This Row],[Value]]&lt;=10000000,"on the radar")))</f>
        <v>on the radar</v>
      </c>
    </row>
    <row r="1513" spans="11:17" x14ac:dyDescent="0.25">
      <c r="K1513" t="s">
        <v>1364</v>
      </c>
      <c r="L1513">
        <v>25</v>
      </c>
      <c r="M1513">
        <v>73</v>
      </c>
      <c r="N1513">
        <v>182</v>
      </c>
      <c r="O1513">
        <v>72</v>
      </c>
      <c r="P1513" s="16">
        <v>3600000</v>
      </c>
      <c r="Q1513" t="str">
        <f>IF(Table6[[#This Row],[Value]]&gt;=20000000,"out of budget",IF(Table6[[#This Row],[Value]]&gt;10000000,"negotiable",IF(Table6[[#This Row],[Value]]&lt;=10000000,"on the radar")))</f>
        <v>on the radar</v>
      </c>
    </row>
    <row r="1514" spans="11:17" x14ac:dyDescent="0.25">
      <c r="K1514" t="s">
        <v>1365</v>
      </c>
      <c r="L1514">
        <v>27</v>
      </c>
      <c r="M1514">
        <v>76</v>
      </c>
      <c r="N1514">
        <v>166</v>
      </c>
      <c r="O1514">
        <v>61</v>
      </c>
      <c r="P1514" s="16">
        <v>8000000</v>
      </c>
      <c r="Q1514" t="str">
        <f>IF(Table6[[#This Row],[Value]]&gt;=20000000,"out of budget",IF(Table6[[#This Row],[Value]]&gt;10000000,"negotiable",IF(Table6[[#This Row],[Value]]&lt;=10000000,"on the radar")))</f>
        <v>on the radar</v>
      </c>
    </row>
    <row r="1515" spans="11:17" x14ac:dyDescent="0.25">
      <c r="K1515" t="s">
        <v>1137</v>
      </c>
      <c r="L1515">
        <v>23</v>
      </c>
      <c r="M1515">
        <v>68</v>
      </c>
      <c r="N1515">
        <v>185</v>
      </c>
      <c r="O1515">
        <v>81</v>
      </c>
      <c r="P1515" s="16">
        <v>2400000</v>
      </c>
      <c r="Q1515" t="str">
        <f>IF(Table6[[#This Row],[Value]]&gt;=20000000,"out of budget",IF(Table6[[#This Row],[Value]]&gt;10000000,"negotiable",IF(Table6[[#This Row],[Value]]&lt;=10000000,"on the radar")))</f>
        <v>on the radar</v>
      </c>
    </row>
    <row r="1516" spans="11:17" x14ac:dyDescent="0.25">
      <c r="K1516" t="s">
        <v>1366</v>
      </c>
      <c r="L1516">
        <v>25</v>
      </c>
      <c r="M1516">
        <v>73</v>
      </c>
      <c r="N1516">
        <v>171</v>
      </c>
      <c r="O1516">
        <v>64</v>
      </c>
      <c r="P1516" s="16">
        <v>3600000</v>
      </c>
      <c r="Q1516" t="str">
        <f>IF(Table6[[#This Row],[Value]]&gt;=20000000,"out of budget",IF(Table6[[#This Row],[Value]]&gt;10000000,"negotiable",IF(Table6[[#This Row],[Value]]&lt;=10000000,"on the radar")))</f>
        <v>on the radar</v>
      </c>
    </row>
    <row r="1517" spans="11:17" x14ac:dyDescent="0.25">
      <c r="K1517" t="s">
        <v>1367</v>
      </c>
      <c r="L1517">
        <v>23</v>
      </c>
      <c r="M1517">
        <v>73</v>
      </c>
      <c r="N1517">
        <v>185</v>
      </c>
      <c r="O1517">
        <v>79</v>
      </c>
      <c r="P1517" s="16">
        <v>4700000</v>
      </c>
      <c r="Q1517" t="str">
        <f>IF(Table6[[#This Row],[Value]]&gt;=20000000,"out of budget",IF(Table6[[#This Row],[Value]]&gt;10000000,"negotiable",IF(Table6[[#This Row],[Value]]&lt;=10000000,"on the radar")))</f>
        <v>on the radar</v>
      </c>
    </row>
    <row r="1518" spans="11:17" x14ac:dyDescent="0.25">
      <c r="K1518" t="s">
        <v>1368</v>
      </c>
      <c r="L1518">
        <v>27</v>
      </c>
      <c r="M1518">
        <v>78</v>
      </c>
      <c r="N1518">
        <v>191</v>
      </c>
      <c r="O1518">
        <v>79</v>
      </c>
      <c r="P1518" s="16">
        <v>15000000</v>
      </c>
      <c r="Q1518" t="str">
        <f>IF(Table6[[#This Row],[Value]]&gt;=20000000,"out of budget",IF(Table6[[#This Row],[Value]]&gt;10000000,"negotiable",IF(Table6[[#This Row],[Value]]&lt;=10000000,"on the radar")))</f>
        <v>negotiable</v>
      </c>
    </row>
    <row r="1519" spans="11:17" x14ac:dyDescent="0.25">
      <c r="K1519" t="s">
        <v>1369</v>
      </c>
      <c r="L1519">
        <v>24</v>
      </c>
      <c r="M1519">
        <v>72</v>
      </c>
      <c r="N1519">
        <v>182</v>
      </c>
      <c r="O1519">
        <v>72</v>
      </c>
      <c r="P1519" s="16">
        <v>3300000</v>
      </c>
      <c r="Q1519" t="str">
        <f>IF(Table6[[#This Row],[Value]]&gt;=20000000,"out of budget",IF(Table6[[#This Row],[Value]]&gt;10000000,"negotiable",IF(Table6[[#This Row],[Value]]&lt;=10000000,"on the radar")))</f>
        <v>on the radar</v>
      </c>
    </row>
    <row r="1520" spans="11:17" x14ac:dyDescent="0.25">
      <c r="K1520" t="s">
        <v>1370</v>
      </c>
      <c r="L1520">
        <v>23</v>
      </c>
      <c r="M1520">
        <v>74</v>
      </c>
      <c r="N1520">
        <v>168</v>
      </c>
      <c r="O1520">
        <v>73</v>
      </c>
      <c r="P1520" s="16">
        <v>6500000</v>
      </c>
      <c r="Q1520" t="str">
        <f>IF(Table6[[#This Row],[Value]]&gt;=20000000,"out of budget",IF(Table6[[#This Row],[Value]]&gt;10000000,"negotiable",IF(Table6[[#This Row],[Value]]&lt;=10000000,"on the radar")))</f>
        <v>on the radar</v>
      </c>
    </row>
    <row r="1521" spans="11:17" x14ac:dyDescent="0.25">
      <c r="K1521" t="s">
        <v>1371</v>
      </c>
      <c r="L1521">
        <v>28</v>
      </c>
      <c r="M1521">
        <v>77</v>
      </c>
      <c r="N1521">
        <v>185</v>
      </c>
      <c r="O1521">
        <v>84</v>
      </c>
      <c r="P1521" s="16">
        <v>11000000</v>
      </c>
      <c r="Q1521" t="str">
        <f>IF(Table6[[#This Row],[Value]]&gt;=20000000,"out of budget",IF(Table6[[#This Row],[Value]]&gt;10000000,"negotiable",IF(Table6[[#This Row],[Value]]&lt;=10000000,"on the radar")))</f>
        <v>negotiable</v>
      </c>
    </row>
    <row r="1522" spans="11:17" x14ac:dyDescent="0.25">
      <c r="K1522" t="s">
        <v>1372</v>
      </c>
      <c r="L1522">
        <v>25</v>
      </c>
      <c r="M1522">
        <v>77</v>
      </c>
      <c r="N1522">
        <v>200</v>
      </c>
      <c r="O1522">
        <v>90</v>
      </c>
      <c r="P1522" s="16">
        <v>13500000</v>
      </c>
      <c r="Q1522" t="str">
        <f>IF(Table6[[#This Row],[Value]]&gt;=20000000,"out of budget",IF(Table6[[#This Row],[Value]]&gt;10000000,"negotiable",IF(Table6[[#This Row],[Value]]&lt;=10000000,"on the radar")))</f>
        <v>negotiable</v>
      </c>
    </row>
    <row r="1523" spans="11:17" x14ac:dyDescent="0.25">
      <c r="K1523" t="s">
        <v>1373</v>
      </c>
      <c r="L1523">
        <v>24</v>
      </c>
      <c r="M1523">
        <v>71</v>
      </c>
      <c r="N1523">
        <v>173</v>
      </c>
      <c r="O1523">
        <v>70</v>
      </c>
      <c r="P1523" s="16">
        <v>2700000</v>
      </c>
      <c r="Q1523" t="str">
        <f>IF(Table6[[#This Row],[Value]]&gt;=20000000,"out of budget",IF(Table6[[#This Row],[Value]]&gt;10000000,"negotiable",IF(Table6[[#This Row],[Value]]&lt;=10000000,"on the radar")))</f>
        <v>on the radar</v>
      </c>
    </row>
    <row r="1524" spans="11:17" x14ac:dyDescent="0.25">
      <c r="K1524" t="s">
        <v>1143</v>
      </c>
      <c r="L1524">
        <v>23</v>
      </c>
      <c r="M1524">
        <v>75</v>
      </c>
      <c r="N1524">
        <v>185</v>
      </c>
      <c r="O1524">
        <v>78</v>
      </c>
      <c r="P1524" s="16">
        <v>10500000</v>
      </c>
      <c r="Q1524" t="str">
        <f>IF(Table6[[#This Row],[Value]]&gt;=20000000,"out of budget",IF(Table6[[#This Row],[Value]]&gt;10000000,"negotiable",IF(Table6[[#This Row],[Value]]&lt;=10000000,"on the radar")))</f>
        <v>negotiable</v>
      </c>
    </row>
    <row r="1525" spans="11:17" x14ac:dyDescent="0.25">
      <c r="K1525" t="s">
        <v>1374</v>
      </c>
      <c r="L1525">
        <v>23</v>
      </c>
      <c r="M1525">
        <v>71</v>
      </c>
      <c r="N1525">
        <v>185</v>
      </c>
      <c r="O1525">
        <v>75</v>
      </c>
      <c r="P1525" s="16">
        <v>3600000</v>
      </c>
      <c r="Q1525" t="str">
        <f>IF(Table6[[#This Row],[Value]]&gt;=20000000,"out of budget",IF(Table6[[#This Row],[Value]]&gt;10000000,"negotiable",IF(Table6[[#This Row],[Value]]&lt;=10000000,"on the radar")))</f>
        <v>on the radar</v>
      </c>
    </row>
    <row r="1526" spans="11:17" x14ac:dyDescent="0.25">
      <c r="K1526" t="s">
        <v>1375</v>
      </c>
      <c r="L1526">
        <v>25</v>
      </c>
      <c r="M1526">
        <v>79</v>
      </c>
      <c r="N1526">
        <v>179</v>
      </c>
      <c r="O1526">
        <v>79</v>
      </c>
      <c r="P1526" s="16">
        <v>22500000</v>
      </c>
      <c r="Q1526" t="str">
        <f>IF(Table6[[#This Row],[Value]]&gt;=20000000,"out of budget",IF(Table6[[#This Row],[Value]]&gt;10000000,"negotiable",IF(Table6[[#This Row],[Value]]&lt;=10000000,"on the radar")))</f>
        <v>out of budget</v>
      </c>
    </row>
    <row r="1527" spans="11:17" x14ac:dyDescent="0.25">
      <c r="K1527" t="s">
        <v>1376</v>
      </c>
      <c r="L1527">
        <v>22</v>
      </c>
      <c r="M1527">
        <v>73</v>
      </c>
      <c r="N1527">
        <v>185</v>
      </c>
      <c r="O1527">
        <v>70</v>
      </c>
      <c r="P1527" s="16">
        <v>4200000</v>
      </c>
      <c r="Q1527" t="str">
        <f>IF(Table6[[#This Row],[Value]]&gt;=20000000,"out of budget",IF(Table6[[#This Row],[Value]]&gt;10000000,"negotiable",IF(Table6[[#This Row],[Value]]&lt;=10000000,"on the radar")))</f>
        <v>on the radar</v>
      </c>
    </row>
    <row r="1528" spans="11:17" x14ac:dyDescent="0.25">
      <c r="K1528" t="s">
        <v>1377</v>
      </c>
      <c r="L1528">
        <v>24</v>
      </c>
      <c r="M1528">
        <v>70</v>
      </c>
      <c r="N1528">
        <v>170</v>
      </c>
      <c r="O1528">
        <v>62</v>
      </c>
      <c r="P1528" s="16">
        <v>2000000</v>
      </c>
      <c r="Q1528" t="str">
        <f>IF(Table6[[#This Row],[Value]]&gt;=20000000,"out of budget",IF(Table6[[#This Row],[Value]]&gt;10000000,"negotiable",IF(Table6[[#This Row],[Value]]&lt;=10000000,"on the radar")))</f>
        <v>on the radar</v>
      </c>
    </row>
    <row r="1529" spans="11:17" x14ac:dyDescent="0.25">
      <c r="K1529" t="s">
        <v>1378</v>
      </c>
      <c r="L1529">
        <v>23</v>
      </c>
      <c r="M1529">
        <v>74</v>
      </c>
      <c r="N1529">
        <v>180</v>
      </c>
      <c r="O1529">
        <v>69</v>
      </c>
      <c r="P1529" s="16">
        <v>6000000</v>
      </c>
      <c r="Q1529" t="str">
        <f>IF(Table6[[#This Row],[Value]]&gt;=20000000,"out of budget",IF(Table6[[#This Row],[Value]]&gt;10000000,"negotiable",IF(Table6[[#This Row],[Value]]&lt;=10000000,"on the radar")))</f>
        <v>on the radar</v>
      </c>
    </row>
    <row r="1530" spans="11:17" x14ac:dyDescent="0.25">
      <c r="K1530" t="s">
        <v>1379</v>
      </c>
      <c r="L1530">
        <v>24</v>
      </c>
      <c r="M1530">
        <v>77</v>
      </c>
      <c r="N1530">
        <v>183</v>
      </c>
      <c r="O1530">
        <v>70</v>
      </c>
      <c r="P1530" s="16">
        <v>16000000</v>
      </c>
      <c r="Q1530" t="str">
        <f>IF(Table6[[#This Row],[Value]]&gt;=20000000,"out of budget",IF(Table6[[#This Row],[Value]]&gt;10000000,"negotiable",IF(Table6[[#This Row],[Value]]&lt;=10000000,"on the radar")))</f>
        <v>negotiable</v>
      </c>
    </row>
    <row r="1531" spans="11:17" x14ac:dyDescent="0.25">
      <c r="K1531" t="s">
        <v>1380</v>
      </c>
      <c r="L1531">
        <v>24</v>
      </c>
      <c r="M1531">
        <v>70</v>
      </c>
      <c r="N1531">
        <v>192</v>
      </c>
      <c r="O1531">
        <v>80</v>
      </c>
      <c r="P1531" s="16">
        <v>2100000</v>
      </c>
      <c r="Q1531" t="str">
        <f>IF(Table6[[#This Row],[Value]]&gt;=20000000,"out of budget",IF(Table6[[#This Row],[Value]]&gt;10000000,"negotiable",IF(Table6[[#This Row],[Value]]&lt;=10000000,"on the radar")))</f>
        <v>on the radar</v>
      </c>
    </row>
    <row r="1532" spans="11:17" x14ac:dyDescent="0.25">
      <c r="K1532" t="s">
        <v>1381</v>
      </c>
      <c r="L1532">
        <v>23</v>
      </c>
      <c r="M1532">
        <v>72</v>
      </c>
      <c r="N1532">
        <v>188</v>
      </c>
      <c r="O1532">
        <v>74</v>
      </c>
      <c r="P1532" s="16">
        <v>3500000</v>
      </c>
      <c r="Q1532" t="str">
        <f>IF(Table6[[#This Row],[Value]]&gt;=20000000,"out of budget",IF(Table6[[#This Row],[Value]]&gt;10000000,"negotiable",IF(Table6[[#This Row],[Value]]&lt;=10000000,"on the radar")))</f>
        <v>on the radar</v>
      </c>
    </row>
    <row r="1533" spans="11:17" x14ac:dyDescent="0.25">
      <c r="K1533" t="s">
        <v>1382</v>
      </c>
      <c r="L1533">
        <v>23</v>
      </c>
      <c r="M1533">
        <v>69</v>
      </c>
      <c r="N1533">
        <v>167</v>
      </c>
      <c r="O1533">
        <v>64</v>
      </c>
      <c r="P1533" s="16">
        <v>2100000</v>
      </c>
      <c r="Q1533" t="str">
        <f>IF(Table6[[#This Row],[Value]]&gt;=20000000,"out of budget",IF(Table6[[#This Row],[Value]]&gt;10000000,"negotiable",IF(Table6[[#This Row],[Value]]&lt;=10000000,"on the radar")))</f>
        <v>on the radar</v>
      </c>
    </row>
    <row r="1534" spans="11:17" x14ac:dyDescent="0.25">
      <c r="K1534" t="s">
        <v>1383</v>
      </c>
      <c r="L1534">
        <v>22</v>
      </c>
      <c r="M1534">
        <v>71</v>
      </c>
      <c r="N1534">
        <v>175</v>
      </c>
      <c r="O1534">
        <v>66</v>
      </c>
      <c r="P1534" s="16">
        <v>2500000</v>
      </c>
      <c r="Q1534" t="str">
        <f>IF(Table6[[#This Row],[Value]]&gt;=20000000,"out of budget",IF(Table6[[#This Row],[Value]]&gt;10000000,"negotiable",IF(Table6[[#This Row],[Value]]&lt;=10000000,"on the radar")))</f>
        <v>on the radar</v>
      </c>
    </row>
    <row r="1535" spans="11:17" x14ac:dyDescent="0.25">
      <c r="K1535" t="s">
        <v>1384</v>
      </c>
      <c r="L1535">
        <v>22</v>
      </c>
      <c r="M1535">
        <v>67</v>
      </c>
      <c r="N1535">
        <v>185</v>
      </c>
      <c r="O1535">
        <v>77</v>
      </c>
      <c r="P1535" s="16">
        <v>2100000</v>
      </c>
      <c r="Q1535" t="str">
        <f>IF(Table6[[#This Row],[Value]]&gt;=20000000,"out of budget",IF(Table6[[#This Row],[Value]]&gt;10000000,"negotiable",IF(Table6[[#This Row],[Value]]&lt;=10000000,"on the radar")))</f>
        <v>on the radar</v>
      </c>
    </row>
    <row r="1536" spans="11:17" x14ac:dyDescent="0.25">
      <c r="K1536" t="s">
        <v>1385</v>
      </c>
      <c r="L1536">
        <v>23</v>
      </c>
      <c r="M1536">
        <v>73</v>
      </c>
      <c r="N1536">
        <v>183</v>
      </c>
      <c r="O1536">
        <v>72</v>
      </c>
      <c r="P1536" s="16">
        <v>4600000</v>
      </c>
      <c r="Q1536" t="str">
        <f>IF(Table6[[#This Row],[Value]]&gt;=20000000,"out of budget",IF(Table6[[#This Row],[Value]]&gt;10000000,"negotiable",IF(Table6[[#This Row],[Value]]&lt;=10000000,"on the radar")))</f>
        <v>on the radar</v>
      </c>
    </row>
    <row r="1537" spans="11:17" x14ac:dyDescent="0.25">
      <c r="K1537" t="s">
        <v>1386</v>
      </c>
      <c r="L1537">
        <v>25</v>
      </c>
      <c r="M1537">
        <v>75</v>
      </c>
      <c r="N1537">
        <v>178</v>
      </c>
      <c r="O1537">
        <v>69</v>
      </c>
      <c r="P1537" s="16">
        <v>6500000</v>
      </c>
      <c r="Q1537" t="str">
        <f>IF(Table6[[#This Row],[Value]]&gt;=20000000,"out of budget",IF(Table6[[#This Row],[Value]]&gt;10000000,"negotiable",IF(Table6[[#This Row],[Value]]&lt;=10000000,"on the radar")))</f>
        <v>on the radar</v>
      </c>
    </row>
    <row r="1538" spans="11:17" x14ac:dyDescent="0.25">
      <c r="K1538" t="s">
        <v>1387</v>
      </c>
      <c r="L1538">
        <v>22</v>
      </c>
      <c r="M1538">
        <v>74</v>
      </c>
      <c r="N1538">
        <v>181</v>
      </c>
      <c r="O1538">
        <v>79</v>
      </c>
      <c r="P1538" s="16">
        <v>9500000</v>
      </c>
      <c r="Q1538" t="str">
        <f>IF(Table6[[#This Row],[Value]]&gt;=20000000,"out of budget",IF(Table6[[#This Row],[Value]]&gt;10000000,"negotiable",IF(Table6[[#This Row],[Value]]&lt;=10000000,"on the radar")))</f>
        <v>on the radar</v>
      </c>
    </row>
    <row r="1539" spans="11:17" x14ac:dyDescent="0.25">
      <c r="K1539" t="s">
        <v>1388</v>
      </c>
      <c r="L1539">
        <v>24</v>
      </c>
      <c r="M1539">
        <v>73</v>
      </c>
      <c r="N1539">
        <v>176</v>
      </c>
      <c r="O1539">
        <v>75</v>
      </c>
      <c r="P1539" s="16">
        <v>4700000</v>
      </c>
      <c r="Q1539" t="str">
        <f>IF(Table6[[#This Row],[Value]]&gt;=20000000,"out of budget",IF(Table6[[#This Row],[Value]]&gt;10000000,"negotiable",IF(Table6[[#This Row],[Value]]&lt;=10000000,"on the radar")))</f>
        <v>on the radar</v>
      </c>
    </row>
    <row r="1540" spans="11:17" x14ac:dyDescent="0.25">
      <c r="K1540" t="s">
        <v>1149</v>
      </c>
      <c r="L1540">
        <v>21</v>
      </c>
      <c r="M1540">
        <v>73</v>
      </c>
      <c r="N1540">
        <v>187</v>
      </c>
      <c r="O1540">
        <v>74</v>
      </c>
      <c r="P1540" s="16">
        <v>6500000</v>
      </c>
      <c r="Q1540" t="str">
        <f>IF(Table6[[#This Row],[Value]]&gt;=20000000,"out of budget",IF(Table6[[#This Row],[Value]]&gt;10000000,"negotiable",IF(Table6[[#This Row],[Value]]&lt;=10000000,"on the radar")))</f>
        <v>on the radar</v>
      </c>
    </row>
    <row r="1541" spans="11:17" x14ac:dyDescent="0.25">
      <c r="K1541" t="s">
        <v>1389</v>
      </c>
      <c r="L1541">
        <v>23</v>
      </c>
      <c r="M1541">
        <v>68</v>
      </c>
      <c r="N1541">
        <v>190</v>
      </c>
      <c r="O1541">
        <v>89</v>
      </c>
      <c r="P1541" s="16">
        <v>1600000</v>
      </c>
      <c r="Q1541" t="str">
        <f>IF(Table6[[#This Row],[Value]]&gt;=20000000,"out of budget",IF(Table6[[#This Row],[Value]]&gt;10000000,"negotiable",IF(Table6[[#This Row],[Value]]&lt;=10000000,"on the radar")))</f>
        <v>on the radar</v>
      </c>
    </row>
    <row r="1542" spans="11:17" x14ac:dyDescent="0.25">
      <c r="K1542" t="s">
        <v>1390</v>
      </c>
      <c r="L1542">
        <v>24</v>
      </c>
      <c r="M1542">
        <v>76</v>
      </c>
      <c r="N1542">
        <v>191</v>
      </c>
      <c r="O1542">
        <v>85</v>
      </c>
      <c r="P1542" s="16">
        <v>10000000</v>
      </c>
      <c r="Q1542" t="str">
        <f>IF(Table6[[#This Row],[Value]]&gt;=20000000,"out of budget",IF(Table6[[#This Row],[Value]]&gt;10000000,"negotiable",IF(Table6[[#This Row],[Value]]&lt;=10000000,"on the radar")))</f>
        <v>on the radar</v>
      </c>
    </row>
    <row r="1543" spans="11:17" x14ac:dyDescent="0.25">
      <c r="K1543" t="s">
        <v>1391</v>
      </c>
      <c r="L1543">
        <v>24</v>
      </c>
      <c r="M1543">
        <v>74</v>
      </c>
      <c r="N1543">
        <v>185</v>
      </c>
      <c r="O1543">
        <v>81</v>
      </c>
      <c r="P1543" s="16">
        <v>8000000</v>
      </c>
      <c r="Q1543" t="str">
        <f>IF(Table6[[#This Row],[Value]]&gt;=20000000,"out of budget",IF(Table6[[#This Row],[Value]]&gt;10000000,"negotiable",IF(Table6[[#This Row],[Value]]&lt;=10000000,"on the radar")))</f>
        <v>on the radar</v>
      </c>
    </row>
    <row r="1544" spans="11:17" x14ac:dyDescent="0.25">
      <c r="K1544" t="s">
        <v>1392</v>
      </c>
      <c r="L1544">
        <v>24</v>
      </c>
      <c r="M1544">
        <v>73</v>
      </c>
      <c r="N1544">
        <v>184</v>
      </c>
      <c r="O1544">
        <v>78</v>
      </c>
      <c r="P1544" s="16">
        <v>3900000</v>
      </c>
      <c r="Q1544" t="str">
        <f>IF(Table6[[#This Row],[Value]]&gt;=20000000,"out of budget",IF(Table6[[#This Row],[Value]]&gt;10000000,"negotiable",IF(Table6[[#This Row],[Value]]&lt;=10000000,"on the radar")))</f>
        <v>on the radar</v>
      </c>
    </row>
    <row r="1545" spans="11:17" x14ac:dyDescent="0.25">
      <c r="K1545" t="s">
        <v>1393</v>
      </c>
      <c r="L1545">
        <v>22</v>
      </c>
      <c r="M1545">
        <v>73</v>
      </c>
      <c r="N1545">
        <v>175</v>
      </c>
      <c r="O1545">
        <v>74</v>
      </c>
      <c r="P1545" s="16">
        <v>6000000</v>
      </c>
      <c r="Q1545" t="str">
        <f>IF(Table6[[#This Row],[Value]]&gt;=20000000,"out of budget",IF(Table6[[#This Row],[Value]]&gt;10000000,"negotiable",IF(Table6[[#This Row],[Value]]&lt;=10000000,"on the radar")))</f>
        <v>on the radar</v>
      </c>
    </row>
    <row r="1546" spans="11:17" x14ac:dyDescent="0.25">
      <c r="K1546" t="s">
        <v>1394</v>
      </c>
      <c r="L1546">
        <v>24</v>
      </c>
      <c r="M1546">
        <v>73</v>
      </c>
      <c r="N1546">
        <v>172</v>
      </c>
      <c r="O1546">
        <v>70</v>
      </c>
      <c r="P1546" s="16">
        <v>4600000</v>
      </c>
      <c r="Q1546" t="str">
        <f>IF(Table6[[#This Row],[Value]]&gt;=20000000,"out of budget",IF(Table6[[#This Row],[Value]]&gt;10000000,"negotiable",IF(Table6[[#This Row],[Value]]&lt;=10000000,"on the radar")))</f>
        <v>on the radar</v>
      </c>
    </row>
    <row r="1547" spans="11:17" x14ac:dyDescent="0.25">
      <c r="K1547" t="s">
        <v>1395</v>
      </c>
      <c r="L1547">
        <v>23</v>
      </c>
      <c r="M1547">
        <v>76</v>
      </c>
      <c r="N1547">
        <v>175</v>
      </c>
      <c r="O1547">
        <v>70</v>
      </c>
      <c r="P1547" s="16">
        <v>10500000</v>
      </c>
      <c r="Q1547" t="str">
        <f>IF(Table6[[#This Row],[Value]]&gt;=20000000,"out of budget",IF(Table6[[#This Row],[Value]]&gt;10000000,"negotiable",IF(Table6[[#This Row],[Value]]&lt;=10000000,"on the radar")))</f>
        <v>negotiable</v>
      </c>
    </row>
    <row r="1548" spans="11:17" x14ac:dyDescent="0.25">
      <c r="K1548" t="s">
        <v>1396</v>
      </c>
      <c r="L1548">
        <v>23</v>
      </c>
      <c r="M1548">
        <v>77</v>
      </c>
      <c r="N1548">
        <v>173</v>
      </c>
      <c r="O1548">
        <v>65</v>
      </c>
      <c r="P1548" s="16">
        <v>14500000</v>
      </c>
      <c r="Q1548" t="str">
        <f>IF(Table6[[#This Row],[Value]]&gt;=20000000,"out of budget",IF(Table6[[#This Row],[Value]]&gt;10000000,"negotiable",IF(Table6[[#This Row],[Value]]&lt;=10000000,"on the radar")))</f>
        <v>negotiable</v>
      </c>
    </row>
    <row r="1549" spans="11:17" x14ac:dyDescent="0.25">
      <c r="K1549" t="s">
        <v>1158</v>
      </c>
      <c r="L1549">
        <v>23</v>
      </c>
      <c r="M1549">
        <v>77</v>
      </c>
      <c r="N1549">
        <v>170</v>
      </c>
      <c r="O1549">
        <v>65</v>
      </c>
      <c r="P1549" s="16">
        <v>16000000</v>
      </c>
      <c r="Q1549" t="str">
        <f>IF(Table6[[#This Row],[Value]]&gt;=20000000,"out of budget",IF(Table6[[#This Row],[Value]]&gt;10000000,"negotiable",IF(Table6[[#This Row],[Value]]&lt;=10000000,"on the radar")))</f>
        <v>negotiable</v>
      </c>
    </row>
    <row r="1550" spans="11:17" x14ac:dyDescent="0.25">
      <c r="K1550" t="s">
        <v>1397</v>
      </c>
      <c r="L1550">
        <v>25</v>
      </c>
      <c r="M1550">
        <v>75</v>
      </c>
      <c r="N1550">
        <v>186</v>
      </c>
      <c r="O1550">
        <v>76</v>
      </c>
      <c r="P1550" s="16">
        <v>7500000</v>
      </c>
      <c r="Q1550" t="str">
        <f>IF(Table6[[#This Row],[Value]]&gt;=20000000,"out of budget",IF(Table6[[#This Row],[Value]]&gt;10000000,"negotiable",IF(Table6[[#This Row],[Value]]&lt;=10000000,"on the radar")))</f>
        <v>on the radar</v>
      </c>
    </row>
    <row r="1551" spans="11:17" x14ac:dyDescent="0.25">
      <c r="K1551" t="s">
        <v>1398</v>
      </c>
      <c r="L1551">
        <v>26</v>
      </c>
      <c r="M1551">
        <v>77</v>
      </c>
      <c r="N1551">
        <v>193</v>
      </c>
      <c r="O1551">
        <v>78</v>
      </c>
      <c r="P1551" s="16">
        <v>12000000</v>
      </c>
      <c r="Q1551" t="str">
        <f>IF(Table6[[#This Row],[Value]]&gt;=20000000,"out of budget",IF(Table6[[#This Row],[Value]]&gt;10000000,"negotiable",IF(Table6[[#This Row],[Value]]&lt;=10000000,"on the radar")))</f>
        <v>negotiable</v>
      </c>
    </row>
    <row r="1552" spans="11:17" x14ac:dyDescent="0.25">
      <c r="K1552" t="s">
        <v>1399</v>
      </c>
      <c r="L1552">
        <v>20</v>
      </c>
      <c r="M1552">
        <v>69</v>
      </c>
      <c r="N1552">
        <v>186</v>
      </c>
      <c r="O1552">
        <v>76</v>
      </c>
      <c r="P1552" s="16">
        <v>3100000</v>
      </c>
      <c r="Q1552" t="str">
        <f>IF(Table6[[#This Row],[Value]]&gt;=20000000,"out of budget",IF(Table6[[#This Row],[Value]]&gt;10000000,"negotiable",IF(Table6[[#This Row],[Value]]&lt;=10000000,"on the radar")))</f>
        <v>on the radar</v>
      </c>
    </row>
    <row r="1553" spans="11:17" x14ac:dyDescent="0.25">
      <c r="K1553" t="s">
        <v>1400</v>
      </c>
      <c r="L1553">
        <v>23</v>
      </c>
      <c r="M1553">
        <v>73</v>
      </c>
      <c r="N1553">
        <v>185</v>
      </c>
      <c r="O1553">
        <v>77</v>
      </c>
      <c r="P1553" s="16">
        <v>5500000</v>
      </c>
      <c r="Q1553" t="str">
        <f>IF(Table6[[#This Row],[Value]]&gt;=20000000,"out of budget",IF(Table6[[#This Row],[Value]]&gt;10000000,"negotiable",IF(Table6[[#This Row],[Value]]&lt;=10000000,"on the radar")))</f>
        <v>on the radar</v>
      </c>
    </row>
    <row r="1554" spans="11:17" x14ac:dyDescent="0.25">
      <c r="K1554" t="s">
        <v>1401</v>
      </c>
      <c r="L1554">
        <v>22</v>
      </c>
      <c r="M1554">
        <v>70</v>
      </c>
      <c r="N1554">
        <v>190</v>
      </c>
      <c r="O1554">
        <v>83</v>
      </c>
      <c r="P1554" s="16">
        <v>3600000</v>
      </c>
      <c r="Q1554" t="str">
        <f>IF(Table6[[#This Row],[Value]]&gt;=20000000,"out of budget",IF(Table6[[#This Row],[Value]]&gt;10000000,"negotiable",IF(Table6[[#This Row],[Value]]&lt;=10000000,"on the radar")))</f>
        <v>on the radar</v>
      </c>
    </row>
    <row r="1555" spans="11:17" x14ac:dyDescent="0.25">
      <c r="K1555" t="s">
        <v>1402</v>
      </c>
      <c r="L1555">
        <v>24</v>
      </c>
      <c r="M1555">
        <v>74</v>
      </c>
      <c r="N1555">
        <v>180</v>
      </c>
      <c r="O1555">
        <v>73</v>
      </c>
      <c r="P1555" s="16">
        <v>6000000</v>
      </c>
      <c r="Q1555" t="str">
        <f>IF(Table6[[#This Row],[Value]]&gt;=20000000,"out of budget",IF(Table6[[#This Row],[Value]]&gt;10000000,"negotiable",IF(Table6[[#This Row],[Value]]&lt;=10000000,"on the radar")))</f>
        <v>on the radar</v>
      </c>
    </row>
    <row r="1556" spans="11:17" x14ac:dyDescent="0.25">
      <c r="K1556" t="s">
        <v>1403</v>
      </c>
      <c r="L1556">
        <v>23</v>
      </c>
      <c r="M1556">
        <v>76</v>
      </c>
      <c r="N1556">
        <v>186</v>
      </c>
      <c r="O1556">
        <v>78</v>
      </c>
      <c r="P1556" s="16">
        <v>11000000</v>
      </c>
      <c r="Q1556" t="str">
        <f>IF(Table6[[#This Row],[Value]]&gt;=20000000,"out of budget",IF(Table6[[#This Row],[Value]]&gt;10000000,"negotiable",IF(Table6[[#This Row],[Value]]&lt;=10000000,"on the radar")))</f>
        <v>negotiable</v>
      </c>
    </row>
    <row r="1557" spans="11:17" x14ac:dyDescent="0.25">
      <c r="K1557" t="s">
        <v>1404</v>
      </c>
      <c r="L1557">
        <v>22</v>
      </c>
      <c r="M1557">
        <v>74</v>
      </c>
      <c r="N1557">
        <v>183</v>
      </c>
      <c r="O1557">
        <v>72</v>
      </c>
      <c r="P1557" s="16">
        <v>6500000</v>
      </c>
      <c r="Q1557" t="str">
        <f>IF(Table6[[#This Row],[Value]]&gt;=20000000,"out of budget",IF(Table6[[#This Row],[Value]]&gt;10000000,"negotiable",IF(Table6[[#This Row],[Value]]&lt;=10000000,"on the radar")))</f>
        <v>on the radar</v>
      </c>
    </row>
    <row r="1558" spans="11:17" x14ac:dyDescent="0.25">
      <c r="K1558" t="s">
        <v>1405</v>
      </c>
      <c r="L1558">
        <v>22</v>
      </c>
      <c r="M1558">
        <v>70</v>
      </c>
      <c r="N1558">
        <v>190</v>
      </c>
      <c r="O1558">
        <v>85</v>
      </c>
      <c r="P1558" s="16">
        <v>3300000</v>
      </c>
      <c r="Q1558" t="str">
        <f>IF(Table6[[#This Row],[Value]]&gt;=20000000,"out of budget",IF(Table6[[#This Row],[Value]]&gt;10000000,"negotiable",IF(Table6[[#This Row],[Value]]&lt;=10000000,"on the radar")))</f>
        <v>on the radar</v>
      </c>
    </row>
    <row r="1559" spans="11:17" x14ac:dyDescent="0.25">
      <c r="K1559" t="s">
        <v>1406</v>
      </c>
      <c r="L1559">
        <v>20</v>
      </c>
      <c r="M1559">
        <v>68</v>
      </c>
      <c r="N1559">
        <v>171</v>
      </c>
      <c r="O1559">
        <v>65</v>
      </c>
      <c r="P1559" s="16">
        <v>2600000</v>
      </c>
      <c r="Q1559" t="str">
        <f>IF(Table6[[#This Row],[Value]]&gt;=20000000,"out of budget",IF(Table6[[#This Row],[Value]]&gt;10000000,"negotiable",IF(Table6[[#This Row],[Value]]&lt;=10000000,"on the radar")))</f>
        <v>on the radar</v>
      </c>
    </row>
    <row r="1560" spans="11:17" x14ac:dyDescent="0.25">
      <c r="K1560" t="s">
        <v>1407</v>
      </c>
      <c r="L1560">
        <v>21</v>
      </c>
      <c r="M1560">
        <v>70</v>
      </c>
      <c r="N1560">
        <v>175</v>
      </c>
      <c r="O1560">
        <v>66</v>
      </c>
      <c r="P1560" s="16">
        <v>4200000</v>
      </c>
      <c r="Q1560" t="str">
        <f>IF(Table6[[#This Row],[Value]]&gt;=20000000,"out of budget",IF(Table6[[#This Row],[Value]]&gt;10000000,"negotiable",IF(Table6[[#This Row],[Value]]&lt;=10000000,"on the radar")))</f>
        <v>on the radar</v>
      </c>
    </row>
    <row r="1561" spans="11:17" x14ac:dyDescent="0.25">
      <c r="K1561" t="s">
        <v>1408</v>
      </c>
      <c r="L1561">
        <v>21</v>
      </c>
      <c r="M1561">
        <v>73</v>
      </c>
      <c r="N1561">
        <v>179</v>
      </c>
      <c r="O1561">
        <v>68</v>
      </c>
      <c r="P1561" s="16">
        <v>7000000</v>
      </c>
      <c r="Q1561" t="str">
        <f>IF(Table6[[#This Row],[Value]]&gt;=20000000,"out of budget",IF(Table6[[#This Row],[Value]]&gt;10000000,"negotiable",IF(Table6[[#This Row],[Value]]&lt;=10000000,"on the radar")))</f>
        <v>on the radar</v>
      </c>
    </row>
    <row r="1562" spans="11:17" x14ac:dyDescent="0.25">
      <c r="K1562" t="s">
        <v>1409</v>
      </c>
      <c r="L1562">
        <v>27</v>
      </c>
      <c r="M1562">
        <v>76</v>
      </c>
      <c r="N1562">
        <v>169</v>
      </c>
      <c r="O1562">
        <v>63</v>
      </c>
      <c r="P1562" s="16">
        <v>8000000</v>
      </c>
      <c r="Q1562" t="str">
        <f>IF(Table6[[#This Row],[Value]]&gt;=20000000,"out of budget",IF(Table6[[#This Row],[Value]]&gt;10000000,"negotiable",IF(Table6[[#This Row],[Value]]&lt;=10000000,"on the radar")))</f>
        <v>on the radar</v>
      </c>
    </row>
    <row r="1563" spans="11:17" x14ac:dyDescent="0.25">
      <c r="K1563" t="s">
        <v>1410</v>
      </c>
      <c r="L1563">
        <v>26</v>
      </c>
      <c r="M1563">
        <v>72</v>
      </c>
      <c r="N1563">
        <v>184</v>
      </c>
      <c r="O1563">
        <v>75</v>
      </c>
      <c r="P1563" s="16">
        <v>3100000</v>
      </c>
      <c r="Q1563" t="str">
        <f>IF(Table6[[#This Row],[Value]]&gt;=20000000,"out of budget",IF(Table6[[#This Row],[Value]]&gt;10000000,"negotiable",IF(Table6[[#This Row],[Value]]&lt;=10000000,"on the radar")))</f>
        <v>on the radar</v>
      </c>
    </row>
    <row r="1564" spans="11:17" x14ac:dyDescent="0.25">
      <c r="K1564" t="s">
        <v>1411</v>
      </c>
      <c r="L1564">
        <v>27</v>
      </c>
      <c r="M1564">
        <v>72</v>
      </c>
      <c r="N1564">
        <v>190</v>
      </c>
      <c r="O1564">
        <v>85</v>
      </c>
      <c r="P1564" s="16">
        <v>2500000</v>
      </c>
      <c r="Q1564" t="str">
        <f>IF(Table6[[#This Row],[Value]]&gt;=20000000,"out of budget",IF(Table6[[#This Row],[Value]]&gt;10000000,"negotiable",IF(Table6[[#This Row],[Value]]&lt;=10000000,"on the radar")))</f>
        <v>on the radar</v>
      </c>
    </row>
    <row r="1565" spans="11:17" x14ac:dyDescent="0.25">
      <c r="K1565" t="s">
        <v>1412</v>
      </c>
      <c r="L1565">
        <v>28</v>
      </c>
      <c r="M1565">
        <v>83</v>
      </c>
      <c r="N1565">
        <v>185</v>
      </c>
      <c r="O1565">
        <v>80</v>
      </c>
      <c r="P1565" s="16">
        <v>32000000</v>
      </c>
      <c r="Q1565" t="str">
        <f>IF(Table6[[#This Row],[Value]]&gt;=20000000,"out of budget",IF(Table6[[#This Row],[Value]]&gt;10000000,"negotiable",IF(Table6[[#This Row],[Value]]&lt;=10000000,"on the radar")))</f>
        <v>out of budget</v>
      </c>
    </row>
    <row r="1566" spans="11:17" x14ac:dyDescent="0.25">
      <c r="K1566" t="s">
        <v>1413</v>
      </c>
      <c r="L1566">
        <v>27</v>
      </c>
      <c r="M1566">
        <v>76</v>
      </c>
      <c r="N1566">
        <v>187</v>
      </c>
      <c r="O1566">
        <v>79</v>
      </c>
      <c r="P1566" s="16">
        <v>10500000</v>
      </c>
      <c r="Q1566" t="str">
        <f>IF(Table6[[#This Row],[Value]]&gt;=20000000,"out of budget",IF(Table6[[#This Row],[Value]]&gt;10000000,"negotiable",IF(Table6[[#This Row],[Value]]&lt;=10000000,"on the radar")))</f>
        <v>negotiable</v>
      </c>
    </row>
    <row r="1567" spans="11:17" x14ac:dyDescent="0.25">
      <c r="K1567" t="s">
        <v>1215</v>
      </c>
      <c r="L1567">
        <v>25</v>
      </c>
      <c r="M1567">
        <v>76</v>
      </c>
      <c r="N1567">
        <v>182</v>
      </c>
      <c r="O1567">
        <v>71</v>
      </c>
      <c r="P1567" s="16">
        <v>9500000</v>
      </c>
      <c r="Q1567" t="str">
        <f>IF(Table6[[#This Row],[Value]]&gt;=20000000,"out of budget",IF(Table6[[#This Row],[Value]]&gt;10000000,"negotiable",IF(Table6[[#This Row],[Value]]&lt;=10000000,"on the radar")))</f>
        <v>on the radar</v>
      </c>
    </row>
    <row r="1568" spans="11:17" x14ac:dyDescent="0.25">
      <c r="K1568" t="s">
        <v>1414</v>
      </c>
      <c r="L1568">
        <v>25</v>
      </c>
      <c r="M1568">
        <v>78</v>
      </c>
      <c r="N1568">
        <v>178</v>
      </c>
      <c r="O1568">
        <v>78</v>
      </c>
      <c r="P1568" s="16">
        <v>17000000</v>
      </c>
      <c r="Q1568" t="str">
        <f>IF(Table6[[#This Row],[Value]]&gt;=20000000,"out of budget",IF(Table6[[#This Row],[Value]]&gt;10000000,"negotiable",IF(Table6[[#This Row],[Value]]&lt;=10000000,"on the radar")))</f>
        <v>negotiable</v>
      </c>
    </row>
    <row r="1569" spans="11:17" x14ac:dyDescent="0.25">
      <c r="K1569" t="s">
        <v>1415</v>
      </c>
      <c r="L1569">
        <v>26</v>
      </c>
      <c r="M1569">
        <v>73</v>
      </c>
      <c r="N1569">
        <v>189</v>
      </c>
      <c r="O1569">
        <v>80</v>
      </c>
      <c r="P1569" s="16">
        <v>3500000</v>
      </c>
      <c r="Q1569" t="str">
        <f>IF(Table6[[#This Row],[Value]]&gt;=20000000,"out of budget",IF(Table6[[#This Row],[Value]]&gt;10000000,"negotiable",IF(Table6[[#This Row],[Value]]&lt;=10000000,"on the radar")))</f>
        <v>on the radar</v>
      </c>
    </row>
    <row r="1570" spans="11:17" x14ac:dyDescent="0.25">
      <c r="K1570" t="s">
        <v>1416</v>
      </c>
      <c r="L1570">
        <v>26</v>
      </c>
      <c r="M1570">
        <v>79</v>
      </c>
      <c r="N1570">
        <v>172</v>
      </c>
      <c r="O1570">
        <v>72</v>
      </c>
      <c r="P1570" s="16">
        <v>19000000</v>
      </c>
      <c r="Q1570" t="str">
        <f>IF(Table6[[#This Row],[Value]]&gt;=20000000,"out of budget",IF(Table6[[#This Row],[Value]]&gt;10000000,"negotiable",IF(Table6[[#This Row],[Value]]&lt;=10000000,"on the radar")))</f>
        <v>negotiable</v>
      </c>
    </row>
    <row r="1571" spans="11:17" x14ac:dyDescent="0.25">
      <c r="K1571" t="s">
        <v>1417</v>
      </c>
      <c r="L1571">
        <v>25</v>
      </c>
      <c r="M1571">
        <v>70</v>
      </c>
      <c r="N1571">
        <v>178</v>
      </c>
      <c r="O1571">
        <v>74</v>
      </c>
      <c r="P1571" s="16">
        <v>2000000</v>
      </c>
      <c r="Q1571" t="str">
        <f>IF(Table6[[#This Row],[Value]]&gt;=20000000,"out of budget",IF(Table6[[#This Row],[Value]]&gt;10000000,"negotiable",IF(Table6[[#This Row],[Value]]&lt;=10000000,"on the radar")))</f>
        <v>on the radar</v>
      </c>
    </row>
    <row r="1572" spans="11:17" x14ac:dyDescent="0.25">
      <c r="K1572" t="s">
        <v>1418</v>
      </c>
      <c r="L1572">
        <v>28</v>
      </c>
      <c r="M1572">
        <v>80</v>
      </c>
      <c r="N1572">
        <v>177</v>
      </c>
      <c r="O1572">
        <v>72</v>
      </c>
      <c r="P1572" s="16">
        <v>21000000</v>
      </c>
      <c r="Q1572" t="str">
        <f>IF(Table6[[#This Row],[Value]]&gt;=20000000,"out of budget",IF(Table6[[#This Row],[Value]]&gt;10000000,"negotiable",IF(Table6[[#This Row],[Value]]&lt;=10000000,"on the radar")))</f>
        <v>out of budget</v>
      </c>
    </row>
    <row r="1573" spans="11:17" x14ac:dyDescent="0.25">
      <c r="K1573" t="s">
        <v>1419</v>
      </c>
      <c r="L1573">
        <v>24</v>
      </c>
      <c r="M1573">
        <v>75</v>
      </c>
      <c r="N1573">
        <v>195</v>
      </c>
      <c r="O1573">
        <v>85</v>
      </c>
      <c r="P1573" s="16">
        <v>7000000</v>
      </c>
      <c r="Q1573" t="str">
        <f>IF(Table6[[#This Row],[Value]]&gt;=20000000,"out of budget",IF(Table6[[#This Row],[Value]]&gt;10000000,"negotiable",IF(Table6[[#This Row],[Value]]&lt;=10000000,"on the radar")))</f>
        <v>on the radar</v>
      </c>
    </row>
    <row r="1574" spans="11:17" x14ac:dyDescent="0.25">
      <c r="K1574" t="s">
        <v>1420</v>
      </c>
      <c r="L1574">
        <v>27</v>
      </c>
      <c r="M1574">
        <v>77</v>
      </c>
      <c r="N1574">
        <v>183</v>
      </c>
      <c r="O1574">
        <v>78</v>
      </c>
      <c r="P1574" s="16">
        <v>12000000</v>
      </c>
      <c r="Q1574" t="str">
        <f>IF(Table6[[#This Row],[Value]]&gt;=20000000,"out of budget",IF(Table6[[#This Row],[Value]]&gt;10000000,"negotiable",IF(Table6[[#This Row],[Value]]&lt;=10000000,"on the radar")))</f>
        <v>negotiable</v>
      </c>
    </row>
    <row r="1575" spans="11:17" x14ac:dyDescent="0.25">
      <c r="K1575" t="s">
        <v>1421</v>
      </c>
      <c r="L1575">
        <v>24</v>
      </c>
      <c r="M1575">
        <v>68</v>
      </c>
      <c r="N1575">
        <v>180</v>
      </c>
      <c r="O1575">
        <v>75</v>
      </c>
      <c r="P1575" s="16">
        <v>1600000</v>
      </c>
      <c r="Q1575" t="str">
        <f>IF(Table6[[#This Row],[Value]]&gt;=20000000,"out of budget",IF(Table6[[#This Row],[Value]]&gt;10000000,"negotiable",IF(Table6[[#This Row],[Value]]&lt;=10000000,"on the radar")))</f>
        <v>on the radar</v>
      </c>
    </row>
    <row r="1576" spans="11:17" x14ac:dyDescent="0.25">
      <c r="K1576" t="s">
        <v>1422</v>
      </c>
      <c r="L1576">
        <v>26</v>
      </c>
      <c r="M1576">
        <v>80</v>
      </c>
      <c r="N1576">
        <v>177</v>
      </c>
      <c r="O1576">
        <v>70</v>
      </c>
      <c r="P1576" s="16">
        <v>22500000</v>
      </c>
      <c r="Q1576" t="str">
        <f>IF(Table6[[#This Row],[Value]]&gt;=20000000,"out of budget",IF(Table6[[#This Row],[Value]]&gt;10000000,"negotiable",IF(Table6[[#This Row],[Value]]&lt;=10000000,"on the radar")))</f>
        <v>out of budget</v>
      </c>
    </row>
    <row r="1577" spans="11:17" x14ac:dyDescent="0.25">
      <c r="K1577" t="s">
        <v>1423</v>
      </c>
      <c r="L1577">
        <v>25</v>
      </c>
      <c r="M1577">
        <v>68</v>
      </c>
      <c r="N1577">
        <v>190</v>
      </c>
      <c r="O1577">
        <v>80</v>
      </c>
      <c r="P1577" s="16">
        <v>1500000</v>
      </c>
      <c r="Q1577" t="str">
        <f>IF(Table6[[#This Row],[Value]]&gt;=20000000,"out of budget",IF(Table6[[#This Row],[Value]]&gt;10000000,"negotiable",IF(Table6[[#This Row],[Value]]&lt;=10000000,"on the radar")))</f>
        <v>on the radar</v>
      </c>
    </row>
    <row r="1578" spans="11:17" x14ac:dyDescent="0.25">
      <c r="K1578" t="s">
        <v>1424</v>
      </c>
      <c r="L1578">
        <v>25</v>
      </c>
      <c r="M1578">
        <v>76</v>
      </c>
      <c r="N1578">
        <v>193</v>
      </c>
      <c r="O1578">
        <v>88</v>
      </c>
      <c r="P1578" s="16">
        <v>9500000</v>
      </c>
      <c r="Q1578" t="str">
        <f>IF(Table6[[#This Row],[Value]]&gt;=20000000,"out of budget",IF(Table6[[#This Row],[Value]]&gt;10000000,"negotiable",IF(Table6[[#This Row],[Value]]&lt;=10000000,"on the radar")))</f>
        <v>on the radar</v>
      </c>
    </row>
    <row r="1579" spans="11:17" x14ac:dyDescent="0.25">
      <c r="K1579" t="s">
        <v>1425</v>
      </c>
      <c r="L1579">
        <v>27</v>
      </c>
      <c r="M1579">
        <v>77</v>
      </c>
      <c r="N1579">
        <v>180</v>
      </c>
      <c r="O1579">
        <v>68</v>
      </c>
      <c r="P1579" s="16">
        <v>11000000</v>
      </c>
      <c r="Q1579" t="str">
        <f>IF(Table6[[#This Row],[Value]]&gt;=20000000,"out of budget",IF(Table6[[#This Row],[Value]]&gt;10000000,"negotiable",IF(Table6[[#This Row],[Value]]&lt;=10000000,"on the radar")))</f>
        <v>negotiable</v>
      </c>
    </row>
    <row r="1580" spans="11:17" x14ac:dyDescent="0.25">
      <c r="K1580" t="s">
        <v>1426</v>
      </c>
      <c r="L1580">
        <v>29</v>
      </c>
      <c r="M1580">
        <v>79</v>
      </c>
      <c r="N1580">
        <v>184</v>
      </c>
      <c r="O1580">
        <v>74</v>
      </c>
      <c r="P1580" s="16">
        <v>17000000</v>
      </c>
      <c r="Q1580" t="str">
        <f>IF(Table6[[#This Row],[Value]]&gt;=20000000,"out of budget",IF(Table6[[#This Row],[Value]]&gt;10000000,"negotiable",IF(Table6[[#This Row],[Value]]&lt;=10000000,"on the radar")))</f>
        <v>negotiable</v>
      </c>
    </row>
    <row r="1581" spans="11:17" x14ac:dyDescent="0.25">
      <c r="K1581" t="s">
        <v>1427</v>
      </c>
      <c r="L1581">
        <v>25</v>
      </c>
      <c r="M1581">
        <v>68</v>
      </c>
      <c r="N1581">
        <v>188</v>
      </c>
      <c r="O1581">
        <v>81</v>
      </c>
      <c r="P1581" s="16">
        <v>0</v>
      </c>
      <c r="Q1581" t="str">
        <f>IF(Table6[[#This Row],[Value]]&gt;=20000000,"out of budget",IF(Table6[[#This Row],[Value]]&gt;10000000,"negotiable",IF(Table6[[#This Row],[Value]]&lt;=10000000,"on the radar")))</f>
        <v>on the radar</v>
      </c>
    </row>
    <row r="1582" spans="11:17" x14ac:dyDescent="0.25">
      <c r="K1582" t="s">
        <v>1224</v>
      </c>
      <c r="L1582">
        <v>27</v>
      </c>
      <c r="M1582">
        <v>78</v>
      </c>
      <c r="N1582">
        <v>181</v>
      </c>
      <c r="O1582">
        <v>80</v>
      </c>
      <c r="P1582" s="16">
        <v>15000000</v>
      </c>
      <c r="Q1582" t="str">
        <f>IF(Table6[[#This Row],[Value]]&gt;=20000000,"out of budget",IF(Table6[[#This Row],[Value]]&gt;10000000,"negotiable",IF(Table6[[#This Row],[Value]]&lt;=10000000,"on the radar")))</f>
        <v>negotiable</v>
      </c>
    </row>
    <row r="1583" spans="11:17" x14ac:dyDescent="0.25">
      <c r="K1583" t="s">
        <v>1428</v>
      </c>
      <c r="L1583">
        <v>31</v>
      </c>
      <c r="M1583">
        <v>81</v>
      </c>
      <c r="N1583">
        <v>172</v>
      </c>
      <c r="O1583">
        <v>68</v>
      </c>
      <c r="P1583" s="16">
        <v>18500000</v>
      </c>
      <c r="Q1583" t="str">
        <f>IF(Table6[[#This Row],[Value]]&gt;=20000000,"out of budget",IF(Table6[[#This Row],[Value]]&gt;10000000,"negotiable",IF(Table6[[#This Row],[Value]]&lt;=10000000,"on the radar")))</f>
        <v>negotiable</v>
      </c>
    </row>
    <row r="1584" spans="11:17" x14ac:dyDescent="0.25">
      <c r="K1584" t="s">
        <v>1429</v>
      </c>
      <c r="L1584">
        <v>28</v>
      </c>
      <c r="M1584">
        <v>78</v>
      </c>
      <c r="N1584">
        <v>184</v>
      </c>
      <c r="O1584">
        <v>80</v>
      </c>
      <c r="P1584" s="16">
        <v>13500000</v>
      </c>
      <c r="Q1584" t="str">
        <f>IF(Table6[[#This Row],[Value]]&gt;=20000000,"out of budget",IF(Table6[[#This Row],[Value]]&gt;10000000,"negotiable",IF(Table6[[#This Row],[Value]]&lt;=10000000,"on the radar")))</f>
        <v>negotiable</v>
      </c>
    </row>
    <row r="1585" spans="11:17" x14ac:dyDescent="0.25">
      <c r="K1585" t="s">
        <v>1430</v>
      </c>
      <c r="L1585">
        <v>26</v>
      </c>
      <c r="M1585">
        <v>74</v>
      </c>
      <c r="N1585">
        <v>190</v>
      </c>
      <c r="O1585">
        <v>90</v>
      </c>
      <c r="P1585" s="16">
        <v>4600000</v>
      </c>
      <c r="Q1585" t="str">
        <f>IF(Table6[[#This Row],[Value]]&gt;=20000000,"out of budget",IF(Table6[[#This Row],[Value]]&gt;10000000,"negotiable",IF(Table6[[#This Row],[Value]]&lt;=10000000,"on the radar")))</f>
        <v>on the radar</v>
      </c>
    </row>
    <row r="1586" spans="11:17" x14ac:dyDescent="0.25">
      <c r="K1586" t="s">
        <v>1431</v>
      </c>
      <c r="L1586">
        <v>27</v>
      </c>
      <c r="M1586">
        <v>75</v>
      </c>
      <c r="N1586">
        <v>172</v>
      </c>
      <c r="O1586">
        <v>70</v>
      </c>
      <c r="P1586" s="16">
        <v>6000000</v>
      </c>
      <c r="Q1586" t="str">
        <f>IF(Table6[[#This Row],[Value]]&gt;=20000000,"out of budget",IF(Table6[[#This Row],[Value]]&gt;10000000,"negotiable",IF(Table6[[#This Row],[Value]]&lt;=10000000,"on the radar")))</f>
        <v>on the radar</v>
      </c>
    </row>
    <row r="1587" spans="11:17" x14ac:dyDescent="0.25">
      <c r="K1587" t="s">
        <v>1432</v>
      </c>
      <c r="L1587">
        <v>25</v>
      </c>
      <c r="M1587">
        <v>68</v>
      </c>
      <c r="N1587">
        <v>195</v>
      </c>
      <c r="O1587">
        <v>76</v>
      </c>
      <c r="P1587" s="16">
        <v>1300000</v>
      </c>
      <c r="Q1587" t="str">
        <f>IF(Table6[[#This Row],[Value]]&gt;=20000000,"out of budget",IF(Table6[[#This Row],[Value]]&gt;10000000,"negotiable",IF(Table6[[#This Row],[Value]]&lt;=10000000,"on the radar")))</f>
        <v>on the radar</v>
      </c>
    </row>
    <row r="1588" spans="11:17" x14ac:dyDescent="0.25">
      <c r="K1588" t="s">
        <v>1433</v>
      </c>
      <c r="L1588">
        <v>26</v>
      </c>
      <c r="M1588">
        <v>79</v>
      </c>
      <c r="N1588">
        <v>188</v>
      </c>
      <c r="O1588">
        <v>80</v>
      </c>
      <c r="P1588" s="16">
        <v>21000000</v>
      </c>
      <c r="Q1588" t="str">
        <f>IF(Table6[[#This Row],[Value]]&gt;=20000000,"out of budget",IF(Table6[[#This Row],[Value]]&gt;10000000,"negotiable",IF(Table6[[#This Row],[Value]]&lt;=10000000,"on the radar")))</f>
        <v>out of budget</v>
      </c>
    </row>
    <row r="1589" spans="11:17" x14ac:dyDescent="0.25">
      <c r="K1589" t="s">
        <v>1434</v>
      </c>
      <c r="L1589">
        <v>25</v>
      </c>
      <c r="M1589">
        <v>74</v>
      </c>
      <c r="N1589">
        <v>173</v>
      </c>
      <c r="O1589">
        <v>68</v>
      </c>
      <c r="P1589" s="16">
        <v>5000000</v>
      </c>
      <c r="Q1589" t="str">
        <f>IF(Table6[[#This Row],[Value]]&gt;=20000000,"out of budget",IF(Table6[[#This Row],[Value]]&gt;10000000,"negotiable",IF(Table6[[#This Row],[Value]]&lt;=10000000,"on the radar")))</f>
        <v>on the radar</v>
      </c>
    </row>
    <row r="1590" spans="11:17" x14ac:dyDescent="0.25">
      <c r="K1590" t="s">
        <v>1228</v>
      </c>
      <c r="L1590">
        <v>28</v>
      </c>
      <c r="M1590">
        <v>80</v>
      </c>
      <c r="N1590">
        <v>172</v>
      </c>
      <c r="O1590">
        <v>70</v>
      </c>
      <c r="P1590" s="16">
        <v>19000000</v>
      </c>
      <c r="Q1590" t="str">
        <f>IF(Table6[[#This Row],[Value]]&gt;=20000000,"out of budget",IF(Table6[[#This Row],[Value]]&gt;10000000,"negotiable",IF(Table6[[#This Row],[Value]]&lt;=10000000,"on the radar")))</f>
        <v>negotiable</v>
      </c>
    </row>
    <row r="1591" spans="11:17" x14ac:dyDescent="0.25">
      <c r="K1591" t="s">
        <v>1435</v>
      </c>
      <c r="L1591">
        <v>24</v>
      </c>
      <c r="M1591">
        <v>78</v>
      </c>
      <c r="N1591">
        <v>196</v>
      </c>
      <c r="O1591">
        <v>90</v>
      </c>
      <c r="P1591" s="16">
        <v>15000000</v>
      </c>
      <c r="Q1591" t="str">
        <f>IF(Table6[[#This Row],[Value]]&gt;=20000000,"out of budget",IF(Table6[[#This Row],[Value]]&gt;10000000,"negotiable",IF(Table6[[#This Row],[Value]]&lt;=10000000,"on the radar")))</f>
        <v>negotiable</v>
      </c>
    </row>
    <row r="1592" spans="11:17" x14ac:dyDescent="0.25">
      <c r="K1592" t="s">
        <v>1436</v>
      </c>
      <c r="L1592">
        <v>27</v>
      </c>
      <c r="M1592">
        <v>80</v>
      </c>
      <c r="N1592">
        <v>179</v>
      </c>
      <c r="O1592">
        <v>71</v>
      </c>
      <c r="P1592" s="16">
        <v>20500000</v>
      </c>
      <c r="Q1592" t="str">
        <f>IF(Table6[[#This Row],[Value]]&gt;=20000000,"out of budget",IF(Table6[[#This Row],[Value]]&gt;10000000,"negotiable",IF(Table6[[#This Row],[Value]]&lt;=10000000,"on the radar")))</f>
        <v>out of budget</v>
      </c>
    </row>
    <row r="1593" spans="11:17" x14ac:dyDescent="0.25">
      <c r="K1593" t="s">
        <v>1437</v>
      </c>
      <c r="L1593">
        <v>26</v>
      </c>
      <c r="M1593">
        <v>76</v>
      </c>
      <c r="N1593">
        <v>175</v>
      </c>
      <c r="O1593">
        <v>70</v>
      </c>
      <c r="P1593" s="16">
        <v>8000000</v>
      </c>
      <c r="Q1593" t="str">
        <f>IF(Table6[[#This Row],[Value]]&gt;=20000000,"out of budget",IF(Table6[[#This Row],[Value]]&gt;10000000,"negotiable",IF(Table6[[#This Row],[Value]]&lt;=10000000,"on the radar")))</f>
        <v>on the radar</v>
      </c>
    </row>
    <row r="1594" spans="11:17" x14ac:dyDescent="0.25">
      <c r="K1594" t="s">
        <v>1232</v>
      </c>
      <c r="L1594">
        <v>25</v>
      </c>
      <c r="M1594">
        <v>72</v>
      </c>
      <c r="N1594">
        <v>185</v>
      </c>
      <c r="O1594">
        <v>85</v>
      </c>
      <c r="P1594" s="16">
        <v>2900000</v>
      </c>
      <c r="Q1594" t="str">
        <f>IF(Table6[[#This Row],[Value]]&gt;=20000000,"out of budget",IF(Table6[[#This Row],[Value]]&gt;10000000,"negotiable",IF(Table6[[#This Row],[Value]]&lt;=10000000,"on the radar")))</f>
        <v>on the radar</v>
      </c>
    </row>
    <row r="1595" spans="11:17" x14ac:dyDescent="0.25">
      <c r="K1595" t="s">
        <v>1438</v>
      </c>
      <c r="L1595">
        <v>25</v>
      </c>
      <c r="M1595">
        <v>78</v>
      </c>
      <c r="N1595">
        <v>178</v>
      </c>
      <c r="O1595">
        <v>70</v>
      </c>
      <c r="P1595" s="16">
        <v>17000000</v>
      </c>
      <c r="Q1595" t="str">
        <f>IF(Table6[[#This Row],[Value]]&gt;=20000000,"out of budget",IF(Table6[[#This Row],[Value]]&gt;10000000,"negotiable",IF(Table6[[#This Row],[Value]]&lt;=10000000,"on the radar")))</f>
        <v>negotiable</v>
      </c>
    </row>
    <row r="1596" spans="11:17" x14ac:dyDescent="0.25">
      <c r="K1596" t="s">
        <v>1439</v>
      </c>
      <c r="L1596">
        <v>30</v>
      </c>
      <c r="M1596">
        <v>80</v>
      </c>
      <c r="N1596">
        <v>178</v>
      </c>
      <c r="O1596">
        <v>77</v>
      </c>
      <c r="P1596" s="16">
        <v>17500000</v>
      </c>
      <c r="Q1596" t="str">
        <f>IF(Table6[[#This Row],[Value]]&gt;=20000000,"out of budget",IF(Table6[[#This Row],[Value]]&gt;10000000,"negotiable",IF(Table6[[#This Row],[Value]]&lt;=10000000,"on the radar")))</f>
        <v>negotiable</v>
      </c>
    </row>
    <row r="1597" spans="11:17" x14ac:dyDescent="0.25">
      <c r="K1597" t="s">
        <v>1440</v>
      </c>
      <c r="L1597">
        <v>25</v>
      </c>
      <c r="M1597">
        <v>77</v>
      </c>
      <c r="N1597">
        <v>172</v>
      </c>
      <c r="O1597">
        <v>70</v>
      </c>
      <c r="P1597" s="16">
        <v>12500000</v>
      </c>
      <c r="Q1597" t="str">
        <f>IF(Table6[[#This Row],[Value]]&gt;=20000000,"out of budget",IF(Table6[[#This Row],[Value]]&gt;10000000,"negotiable",IF(Table6[[#This Row],[Value]]&lt;=10000000,"on the radar")))</f>
        <v>negotiable</v>
      </c>
    </row>
    <row r="1598" spans="11:17" x14ac:dyDescent="0.25">
      <c r="K1598" t="s">
        <v>1441</v>
      </c>
      <c r="L1598">
        <v>28</v>
      </c>
      <c r="M1598">
        <v>73</v>
      </c>
      <c r="N1598">
        <v>186</v>
      </c>
      <c r="O1598">
        <v>76</v>
      </c>
      <c r="P1598" s="16">
        <v>2800000</v>
      </c>
      <c r="Q1598" t="str">
        <f>IF(Table6[[#This Row],[Value]]&gt;=20000000,"out of budget",IF(Table6[[#This Row],[Value]]&gt;10000000,"negotiable",IF(Table6[[#This Row],[Value]]&lt;=10000000,"on the radar")))</f>
        <v>on the radar</v>
      </c>
    </row>
    <row r="1599" spans="11:17" x14ac:dyDescent="0.25">
      <c r="K1599" t="s">
        <v>1235</v>
      </c>
      <c r="L1599">
        <v>29</v>
      </c>
      <c r="M1599">
        <v>76</v>
      </c>
      <c r="N1599">
        <v>190</v>
      </c>
      <c r="O1599">
        <v>79</v>
      </c>
      <c r="P1599" s="16">
        <v>6000000</v>
      </c>
      <c r="Q1599" t="str">
        <f>IF(Table6[[#This Row],[Value]]&gt;=20000000,"out of budget",IF(Table6[[#This Row],[Value]]&gt;10000000,"negotiable",IF(Table6[[#This Row],[Value]]&lt;=10000000,"on the radar")))</f>
        <v>on the radar</v>
      </c>
    </row>
    <row r="1600" spans="11:17" x14ac:dyDescent="0.25">
      <c r="K1600" t="s">
        <v>1442</v>
      </c>
      <c r="L1600">
        <v>25</v>
      </c>
      <c r="M1600">
        <v>74</v>
      </c>
      <c r="N1600">
        <v>175</v>
      </c>
      <c r="O1600">
        <v>71</v>
      </c>
      <c r="P1600" s="16">
        <v>4900000</v>
      </c>
      <c r="Q1600" t="str">
        <f>IF(Table6[[#This Row],[Value]]&gt;=20000000,"out of budget",IF(Table6[[#This Row],[Value]]&gt;10000000,"negotiable",IF(Table6[[#This Row],[Value]]&lt;=10000000,"on the radar")))</f>
        <v>on the radar</v>
      </c>
    </row>
    <row r="1601" spans="11:17" x14ac:dyDescent="0.25">
      <c r="K1601" t="s">
        <v>1443</v>
      </c>
      <c r="L1601">
        <v>23</v>
      </c>
      <c r="M1601">
        <v>71</v>
      </c>
      <c r="N1601">
        <v>185</v>
      </c>
      <c r="O1601">
        <v>75</v>
      </c>
      <c r="P1601" s="16">
        <v>2800000</v>
      </c>
      <c r="Q1601" t="str">
        <f>IF(Table6[[#This Row],[Value]]&gt;=20000000,"out of budget",IF(Table6[[#This Row],[Value]]&gt;10000000,"negotiable",IF(Table6[[#This Row],[Value]]&lt;=10000000,"on the radar")))</f>
        <v>on the radar</v>
      </c>
    </row>
    <row r="1602" spans="11:17" x14ac:dyDescent="0.25">
      <c r="K1602" t="s">
        <v>1444</v>
      </c>
      <c r="L1602">
        <v>25</v>
      </c>
      <c r="M1602">
        <v>69</v>
      </c>
      <c r="N1602">
        <v>185</v>
      </c>
      <c r="O1602">
        <v>70</v>
      </c>
      <c r="P1602" s="16">
        <v>1900000</v>
      </c>
      <c r="Q1602" t="str">
        <f>IF(Table6[[#This Row],[Value]]&gt;=20000000,"out of budget",IF(Table6[[#This Row],[Value]]&gt;10000000,"negotiable",IF(Table6[[#This Row],[Value]]&lt;=10000000,"on the radar")))</f>
        <v>on the radar</v>
      </c>
    </row>
    <row r="1603" spans="11:17" x14ac:dyDescent="0.25">
      <c r="K1603" t="s">
        <v>1445</v>
      </c>
      <c r="L1603">
        <v>24</v>
      </c>
      <c r="M1603">
        <v>76</v>
      </c>
      <c r="N1603">
        <v>183</v>
      </c>
      <c r="O1603">
        <v>63</v>
      </c>
      <c r="P1603" s="16">
        <v>16000000</v>
      </c>
      <c r="Q1603" t="str">
        <f>IF(Table6[[#This Row],[Value]]&gt;=20000000,"out of budget",IF(Table6[[#This Row],[Value]]&gt;10000000,"negotiable",IF(Table6[[#This Row],[Value]]&lt;=10000000,"on the radar")))</f>
        <v>negotiable</v>
      </c>
    </row>
    <row r="1604" spans="11:17" x14ac:dyDescent="0.25">
      <c r="K1604" t="s">
        <v>1446</v>
      </c>
      <c r="L1604">
        <v>26</v>
      </c>
      <c r="M1604">
        <v>77</v>
      </c>
      <c r="N1604">
        <v>185</v>
      </c>
      <c r="O1604">
        <v>79</v>
      </c>
      <c r="P1604" s="16">
        <v>12000000</v>
      </c>
      <c r="Q1604" t="str">
        <f>IF(Table6[[#This Row],[Value]]&gt;=20000000,"out of budget",IF(Table6[[#This Row],[Value]]&gt;10000000,"negotiable",IF(Table6[[#This Row],[Value]]&lt;=10000000,"on the radar")))</f>
        <v>negotiable</v>
      </c>
    </row>
    <row r="1605" spans="11:17" x14ac:dyDescent="0.25">
      <c r="K1605" t="s">
        <v>1447</v>
      </c>
      <c r="L1605">
        <v>25</v>
      </c>
      <c r="M1605">
        <v>75</v>
      </c>
      <c r="N1605">
        <v>175</v>
      </c>
      <c r="O1605">
        <v>70</v>
      </c>
      <c r="P1605" s="16">
        <v>7500000</v>
      </c>
      <c r="Q1605" t="str">
        <f>IF(Table6[[#This Row],[Value]]&gt;=20000000,"out of budget",IF(Table6[[#This Row],[Value]]&gt;10000000,"negotiable",IF(Table6[[#This Row],[Value]]&lt;=10000000,"on the radar")))</f>
        <v>on the radar</v>
      </c>
    </row>
    <row r="1606" spans="11:17" x14ac:dyDescent="0.25">
      <c r="K1606" t="s">
        <v>1242</v>
      </c>
      <c r="L1606">
        <v>25</v>
      </c>
      <c r="M1606">
        <v>75</v>
      </c>
      <c r="N1606">
        <v>175</v>
      </c>
      <c r="O1606">
        <v>70</v>
      </c>
      <c r="P1606" s="16">
        <v>8000000</v>
      </c>
      <c r="Q1606" t="str">
        <f>IF(Table6[[#This Row],[Value]]&gt;=20000000,"out of budget",IF(Table6[[#This Row],[Value]]&gt;10000000,"negotiable",IF(Table6[[#This Row],[Value]]&lt;=10000000,"on the radar")))</f>
        <v>on the radar</v>
      </c>
    </row>
    <row r="1607" spans="11:17" x14ac:dyDescent="0.25">
      <c r="K1607" t="s">
        <v>1448</v>
      </c>
      <c r="L1607">
        <v>25</v>
      </c>
      <c r="M1607">
        <v>73</v>
      </c>
      <c r="N1607">
        <v>172</v>
      </c>
      <c r="O1607">
        <v>65</v>
      </c>
      <c r="P1607" s="16">
        <v>4000000</v>
      </c>
      <c r="Q1607" t="str">
        <f>IF(Table6[[#This Row],[Value]]&gt;=20000000,"out of budget",IF(Table6[[#This Row],[Value]]&gt;10000000,"negotiable",IF(Table6[[#This Row],[Value]]&lt;=10000000,"on the radar")))</f>
        <v>on the radar</v>
      </c>
    </row>
    <row r="1608" spans="11:17" x14ac:dyDescent="0.25">
      <c r="K1608" t="s">
        <v>1449</v>
      </c>
      <c r="L1608">
        <v>25</v>
      </c>
      <c r="M1608">
        <v>76</v>
      </c>
      <c r="N1608">
        <v>184</v>
      </c>
      <c r="O1608">
        <v>79</v>
      </c>
      <c r="P1608" s="16">
        <v>9500000</v>
      </c>
      <c r="Q1608" t="str">
        <f>IF(Table6[[#This Row],[Value]]&gt;=20000000,"out of budget",IF(Table6[[#This Row],[Value]]&gt;10000000,"negotiable",IF(Table6[[#This Row],[Value]]&lt;=10000000,"on the radar")))</f>
        <v>on the radar</v>
      </c>
    </row>
    <row r="1609" spans="11:17" x14ac:dyDescent="0.25">
      <c r="K1609" t="s">
        <v>1450</v>
      </c>
      <c r="L1609">
        <v>25</v>
      </c>
      <c r="M1609">
        <v>76</v>
      </c>
      <c r="N1609">
        <v>185</v>
      </c>
      <c r="O1609">
        <v>76</v>
      </c>
      <c r="P1609" s="16">
        <v>9000000</v>
      </c>
      <c r="Q1609" t="str">
        <f>IF(Table6[[#This Row],[Value]]&gt;=20000000,"out of budget",IF(Table6[[#This Row],[Value]]&gt;10000000,"negotiable",IF(Table6[[#This Row],[Value]]&lt;=10000000,"on the radar")))</f>
        <v>on the radar</v>
      </c>
    </row>
    <row r="1610" spans="11:17" x14ac:dyDescent="0.25">
      <c r="K1610" t="s">
        <v>1451</v>
      </c>
      <c r="L1610">
        <v>29</v>
      </c>
      <c r="M1610">
        <v>79</v>
      </c>
      <c r="N1610">
        <v>174</v>
      </c>
      <c r="O1610">
        <v>67</v>
      </c>
      <c r="P1610" s="16">
        <v>15500000</v>
      </c>
      <c r="Q1610" t="str">
        <f>IF(Table6[[#This Row],[Value]]&gt;=20000000,"out of budget",IF(Table6[[#This Row],[Value]]&gt;10000000,"negotiable",IF(Table6[[#This Row],[Value]]&lt;=10000000,"on the radar")))</f>
        <v>negotiable</v>
      </c>
    </row>
    <row r="1611" spans="11:17" x14ac:dyDescent="0.25">
      <c r="K1611" t="s">
        <v>1452</v>
      </c>
      <c r="L1611">
        <v>23</v>
      </c>
      <c r="M1611">
        <v>67</v>
      </c>
      <c r="N1611">
        <v>178</v>
      </c>
      <c r="O1611">
        <v>71</v>
      </c>
      <c r="P1611" s="16">
        <v>1900000</v>
      </c>
      <c r="Q1611" t="str">
        <f>IF(Table6[[#This Row],[Value]]&gt;=20000000,"out of budget",IF(Table6[[#This Row],[Value]]&gt;10000000,"negotiable",IF(Table6[[#This Row],[Value]]&lt;=10000000,"on the radar")))</f>
        <v>on the radar</v>
      </c>
    </row>
    <row r="1612" spans="11:17" x14ac:dyDescent="0.25">
      <c r="K1612" t="s">
        <v>1453</v>
      </c>
      <c r="L1612">
        <v>25</v>
      </c>
      <c r="M1612">
        <v>72</v>
      </c>
      <c r="N1612">
        <v>178</v>
      </c>
      <c r="O1612">
        <v>72</v>
      </c>
      <c r="P1612" s="16">
        <v>3100000</v>
      </c>
      <c r="Q1612" t="str">
        <f>IF(Table6[[#This Row],[Value]]&gt;=20000000,"out of budget",IF(Table6[[#This Row],[Value]]&gt;10000000,"negotiable",IF(Table6[[#This Row],[Value]]&lt;=10000000,"on the radar")))</f>
        <v>on the radar</v>
      </c>
    </row>
    <row r="1613" spans="11:17" x14ac:dyDescent="0.25">
      <c r="K1613" t="s">
        <v>1454</v>
      </c>
      <c r="L1613">
        <v>24</v>
      </c>
      <c r="M1613">
        <v>72</v>
      </c>
      <c r="N1613">
        <v>191</v>
      </c>
      <c r="O1613">
        <v>85</v>
      </c>
      <c r="P1613" s="16">
        <v>3400000</v>
      </c>
      <c r="Q1613" t="str">
        <f>IF(Table6[[#This Row],[Value]]&gt;=20000000,"out of budget",IF(Table6[[#This Row],[Value]]&gt;10000000,"negotiable",IF(Table6[[#This Row],[Value]]&lt;=10000000,"on the radar")))</f>
        <v>on the radar</v>
      </c>
    </row>
    <row r="1614" spans="11:17" x14ac:dyDescent="0.25">
      <c r="K1614" t="s">
        <v>1455</v>
      </c>
      <c r="L1614">
        <v>26</v>
      </c>
      <c r="M1614">
        <v>73</v>
      </c>
      <c r="N1614">
        <v>184</v>
      </c>
      <c r="O1614">
        <v>75</v>
      </c>
      <c r="P1614" s="16">
        <v>6500000</v>
      </c>
      <c r="Q1614" t="str">
        <f>IF(Table6[[#This Row],[Value]]&gt;=20000000,"out of budget",IF(Table6[[#This Row],[Value]]&gt;10000000,"negotiable",IF(Table6[[#This Row],[Value]]&lt;=10000000,"on the radar")))</f>
        <v>on the radar</v>
      </c>
    </row>
    <row r="1615" spans="11:17" x14ac:dyDescent="0.25">
      <c r="K1615" t="s">
        <v>1456</v>
      </c>
      <c r="L1615">
        <v>24</v>
      </c>
      <c r="M1615">
        <v>74</v>
      </c>
      <c r="N1615">
        <v>188</v>
      </c>
      <c r="O1615">
        <v>72</v>
      </c>
      <c r="P1615" s="16">
        <v>6000000</v>
      </c>
      <c r="Q1615" t="str">
        <f>IF(Table6[[#This Row],[Value]]&gt;=20000000,"out of budget",IF(Table6[[#This Row],[Value]]&gt;10000000,"negotiable",IF(Table6[[#This Row],[Value]]&lt;=10000000,"on the radar")))</f>
        <v>on the radar</v>
      </c>
    </row>
    <row r="1616" spans="11:17" x14ac:dyDescent="0.25">
      <c r="K1616" t="s">
        <v>1354</v>
      </c>
      <c r="L1616">
        <v>24</v>
      </c>
      <c r="M1616">
        <v>71</v>
      </c>
      <c r="N1616">
        <v>173</v>
      </c>
      <c r="O1616">
        <v>64</v>
      </c>
      <c r="P1616" s="16">
        <v>2600000</v>
      </c>
      <c r="Q1616" t="str">
        <f>IF(Table6[[#This Row],[Value]]&gt;=20000000,"out of budget",IF(Table6[[#This Row],[Value]]&gt;10000000,"negotiable",IF(Table6[[#This Row],[Value]]&lt;=10000000,"on the radar")))</f>
        <v>on the radar</v>
      </c>
    </row>
    <row r="1617" spans="11:17" x14ac:dyDescent="0.25">
      <c r="K1617" t="s">
        <v>1457</v>
      </c>
      <c r="L1617">
        <v>24</v>
      </c>
      <c r="M1617">
        <v>71</v>
      </c>
      <c r="N1617">
        <v>185</v>
      </c>
      <c r="O1617">
        <v>85</v>
      </c>
      <c r="P1617" s="16">
        <v>2400000</v>
      </c>
      <c r="Q1617" t="str">
        <f>IF(Table6[[#This Row],[Value]]&gt;=20000000,"out of budget",IF(Table6[[#This Row],[Value]]&gt;10000000,"negotiable",IF(Table6[[#This Row],[Value]]&lt;=10000000,"on the radar")))</f>
        <v>on the radar</v>
      </c>
    </row>
    <row r="1618" spans="11:17" x14ac:dyDescent="0.25">
      <c r="K1618" t="s">
        <v>1355</v>
      </c>
      <c r="L1618">
        <v>27</v>
      </c>
      <c r="M1618">
        <v>72</v>
      </c>
      <c r="N1618">
        <v>175</v>
      </c>
      <c r="O1618">
        <v>71</v>
      </c>
      <c r="P1618" s="16">
        <v>2300000</v>
      </c>
      <c r="Q1618" t="str">
        <f>IF(Table6[[#This Row],[Value]]&gt;=20000000,"out of budget",IF(Table6[[#This Row],[Value]]&gt;10000000,"negotiable",IF(Table6[[#This Row],[Value]]&lt;=10000000,"on the radar")))</f>
        <v>on the radar</v>
      </c>
    </row>
    <row r="1619" spans="11:17" x14ac:dyDescent="0.25">
      <c r="K1619" t="s">
        <v>1356</v>
      </c>
      <c r="L1619">
        <v>24</v>
      </c>
      <c r="M1619">
        <v>77</v>
      </c>
      <c r="N1619">
        <v>187</v>
      </c>
      <c r="O1619">
        <v>68</v>
      </c>
      <c r="P1619" s="16">
        <v>15000000</v>
      </c>
      <c r="Q1619" t="str">
        <f>IF(Table6[[#This Row],[Value]]&gt;=20000000,"out of budget",IF(Table6[[#This Row],[Value]]&gt;10000000,"negotiable",IF(Table6[[#This Row],[Value]]&lt;=10000000,"on the radar")))</f>
        <v>negotiable</v>
      </c>
    </row>
    <row r="1620" spans="11:17" x14ac:dyDescent="0.25">
      <c r="K1620" t="s">
        <v>1357</v>
      </c>
      <c r="L1620">
        <v>28</v>
      </c>
      <c r="M1620">
        <v>79</v>
      </c>
      <c r="N1620">
        <v>192</v>
      </c>
      <c r="O1620">
        <v>86</v>
      </c>
      <c r="P1620" s="16">
        <v>15500000</v>
      </c>
      <c r="Q1620" t="str">
        <f>IF(Table6[[#This Row],[Value]]&gt;=20000000,"out of budget",IF(Table6[[#This Row],[Value]]&gt;10000000,"negotiable",IF(Table6[[#This Row],[Value]]&lt;=10000000,"on the radar")))</f>
        <v>negotiable</v>
      </c>
    </row>
    <row r="1621" spans="11:17" x14ac:dyDescent="0.25">
      <c r="K1621" t="s">
        <v>1358</v>
      </c>
      <c r="L1621">
        <v>26</v>
      </c>
      <c r="M1621">
        <v>75</v>
      </c>
      <c r="N1621">
        <v>183</v>
      </c>
      <c r="O1621">
        <v>76</v>
      </c>
      <c r="P1621" s="16">
        <v>6000000</v>
      </c>
      <c r="Q1621" t="str">
        <f>IF(Table6[[#This Row],[Value]]&gt;=20000000,"out of budget",IF(Table6[[#This Row],[Value]]&gt;10000000,"negotiable",IF(Table6[[#This Row],[Value]]&lt;=10000000,"on the radar")))</f>
        <v>on the radar</v>
      </c>
    </row>
    <row r="1622" spans="11:17" x14ac:dyDescent="0.25">
      <c r="K1622" t="s">
        <v>1458</v>
      </c>
      <c r="L1622">
        <v>29</v>
      </c>
      <c r="M1622">
        <v>71</v>
      </c>
      <c r="N1622">
        <v>180</v>
      </c>
      <c r="O1622">
        <v>67</v>
      </c>
      <c r="P1622" s="16">
        <v>1600000</v>
      </c>
      <c r="Q1622" t="str">
        <f>IF(Table6[[#This Row],[Value]]&gt;=20000000,"out of budget",IF(Table6[[#This Row],[Value]]&gt;10000000,"negotiable",IF(Table6[[#This Row],[Value]]&lt;=10000000,"on the radar")))</f>
        <v>on the radar</v>
      </c>
    </row>
    <row r="1623" spans="11:17" x14ac:dyDescent="0.25">
      <c r="K1623" t="s">
        <v>1459</v>
      </c>
      <c r="L1623">
        <v>32</v>
      </c>
      <c r="M1623">
        <v>79</v>
      </c>
      <c r="N1623">
        <v>179</v>
      </c>
      <c r="O1623">
        <v>79</v>
      </c>
      <c r="P1623" s="16">
        <v>14000000</v>
      </c>
      <c r="Q1623" t="str">
        <f>IF(Table6[[#This Row],[Value]]&gt;=20000000,"out of budget",IF(Table6[[#This Row],[Value]]&gt;10000000,"negotiable",IF(Table6[[#This Row],[Value]]&lt;=10000000,"on the radar")))</f>
        <v>negotiable</v>
      </c>
    </row>
    <row r="1624" spans="11:17" x14ac:dyDescent="0.25">
      <c r="K1624" t="s">
        <v>1460</v>
      </c>
      <c r="L1624">
        <v>32</v>
      </c>
      <c r="M1624">
        <v>80</v>
      </c>
      <c r="N1624">
        <v>198</v>
      </c>
      <c r="O1624">
        <v>103</v>
      </c>
      <c r="P1624" s="16">
        <v>10500000</v>
      </c>
      <c r="Q1624" t="str">
        <f>IF(Table6[[#This Row],[Value]]&gt;=20000000,"out of budget",IF(Table6[[#This Row],[Value]]&gt;10000000,"negotiable",IF(Table6[[#This Row],[Value]]&lt;=10000000,"on the radar")))</f>
        <v>negotiable</v>
      </c>
    </row>
    <row r="1625" spans="11:17" x14ac:dyDescent="0.25">
      <c r="K1625" t="s">
        <v>1461</v>
      </c>
      <c r="L1625">
        <v>35</v>
      </c>
      <c r="M1625">
        <v>83</v>
      </c>
      <c r="N1625">
        <v>192</v>
      </c>
      <c r="O1625">
        <v>88</v>
      </c>
      <c r="P1625" s="16">
        <v>9500000</v>
      </c>
      <c r="Q1625" t="str">
        <f>IF(Table6[[#This Row],[Value]]&gt;=20000000,"out of budget",IF(Table6[[#This Row],[Value]]&gt;10000000,"negotiable",IF(Table6[[#This Row],[Value]]&lt;=10000000,"on the radar")))</f>
        <v>on the radar</v>
      </c>
    </row>
    <row r="1626" spans="11:17" x14ac:dyDescent="0.25">
      <c r="K1626" t="s">
        <v>1462</v>
      </c>
      <c r="L1626">
        <v>30</v>
      </c>
      <c r="M1626">
        <v>79</v>
      </c>
      <c r="N1626">
        <v>185</v>
      </c>
      <c r="O1626">
        <v>88</v>
      </c>
      <c r="P1626" s="16">
        <v>11500000</v>
      </c>
      <c r="Q1626" t="str">
        <f>IF(Table6[[#This Row],[Value]]&gt;=20000000,"out of budget",IF(Table6[[#This Row],[Value]]&gt;10000000,"negotiable",IF(Table6[[#This Row],[Value]]&lt;=10000000,"on the radar")))</f>
        <v>negotiable</v>
      </c>
    </row>
    <row r="1627" spans="11:17" x14ac:dyDescent="0.25">
      <c r="K1627" t="s">
        <v>1255</v>
      </c>
      <c r="L1627">
        <v>30</v>
      </c>
      <c r="M1627">
        <v>73</v>
      </c>
      <c r="N1627">
        <v>192</v>
      </c>
      <c r="O1627">
        <v>90</v>
      </c>
      <c r="P1627" s="16">
        <v>2300000</v>
      </c>
      <c r="Q1627" t="str">
        <f>IF(Table6[[#This Row],[Value]]&gt;=20000000,"out of budget",IF(Table6[[#This Row],[Value]]&gt;10000000,"negotiable",IF(Table6[[#This Row],[Value]]&lt;=10000000,"on the radar")))</f>
        <v>on the radar</v>
      </c>
    </row>
    <row r="1628" spans="11:17" x14ac:dyDescent="0.25">
      <c r="K1628" t="s">
        <v>1463</v>
      </c>
      <c r="L1628">
        <v>30</v>
      </c>
      <c r="M1628">
        <v>73</v>
      </c>
      <c r="N1628">
        <v>178</v>
      </c>
      <c r="O1628">
        <v>72</v>
      </c>
      <c r="P1628" s="16">
        <v>2900000</v>
      </c>
      <c r="Q1628" t="str">
        <f>IF(Table6[[#This Row],[Value]]&gt;=20000000,"out of budget",IF(Table6[[#This Row],[Value]]&gt;10000000,"negotiable",IF(Table6[[#This Row],[Value]]&lt;=10000000,"on the radar")))</f>
        <v>on the radar</v>
      </c>
    </row>
    <row r="1629" spans="11:17" x14ac:dyDescent="0.25">
      <c r="K1629" t="s">
        <v>1464</v>
      </c>
      <c r="L1629">
        <v>31</v>
      </c>
      <c r="M1629">
        <v>80</v>
      </c>
      <c r="N1629">
        <v>181</v>
      </c>
      <c r="O1629">
        <v>76</v>
      </c>
      <c r="P1629" s="16">
        <v>18000000</v>
      </c>
      <c r="Q1629" t="str">
        <f>IF(Table6[[#This Row],[Value]]&gt;=20000000,"out of budget",IF(Table6[[#This Row],[Value]]&gt;10000000,"negotiable",IF(Table6[[#This Row],[Value]]&lt;=10000000,"on the radar")))</f>
        <v>negotiable</v>
      </c>
    </row>
    <row r="1630" spans="11:17" x14ac:dyDescent="0.25">
      <c r="K1630" t="s">
        <v>1465</v>
      </c>
      <c r="L1630">
        <v>31</v>
      </c>
      <c r="M1630">
        <v>73</v>
      </c>
      <c r="N1630">
        <v>183</v>
      </c>
      <c r="O1630">
        <v>75</v>
      </c>
      <c r="P1630" s="16">
        <v>2500000</v>
      </c>
      <c r="Q1630" t="str">
        <f>IF(Table6[[#This Row],[Value]]&gt;=20000000,"out of budget",IF(Table6[[#This Row],[Value]]&gt;10000000,"negotiable",IF(Table6[[#This Row],[Value]]&lt;=10000000,"on the radar")))</f>
        <v>on the radar</v>
      </c>
    </row>
    <row r="1631" spans="11:17" x14ac:dyDescent="0.25">
      <c r="K1631" t="s">
        <v>1466</v>
      </c>
      <c r="L1631">
        <v>29</v>
      </c>
      <c r="M1631">
        <v>82</v>
      </c>
      <c r="N1631">
        <v>180</v>
      </c>
      <c r="O1631">
        <v>71</v>
      </c>
      <c r="P1631" s="16">
        <v>29500000</v>
      </c>
      <c r="Q1631" t="str">
        <f>IF(Table6[[#This Row],[Value]]&gt;=20000000,"out of budget",IF(Table6[[#This Row],[Value]]&gt;10000000,"negotiable",IF(Table6[[#This Row],[Value]]&lt;=10000000,"on the radar")))</f>
        <v>out of budget</v>
      </c>
    </row>
    <row r="1632" spans="11:17" x14ac:dyDescent="0.25">
      <c r="K1632" t="s">
        <v>1467</v>
      </c>
      <c r="L1632">
        <v>30</v>
      </c>
      <c r="M1632">
        <v>75</v>
      </c>
      <c r="N1632">
        <v>199</v>
      </c>
      <c r="O1632">
        <v>96</v>
      </c>
      <c r="P1632" s="16">
        <v>4600000</v>
      </c>
      <c r="Q1632" t="str">
        <f>IF(Table6[[#This Row],[Value]]&gt;=20000000,"out of budget",IF(Table6[[#This Row],[Value]]&gt;10000000,"negotiable",IF(Table6[[#This Row],[Value]]&lt;=10000000,"on the radar")))</f>
        <v>on the radar</v>
      </c>
    </row>
    <row r="1633" spans="11:17" x14ac:dyDescent="0.25">
      <c r="K1633" t="s">
        <v>1468</v>
      </c>
      <c r="L1633">
        <v>30</v>
      </c>
      <c r="M1633">
        <v>76</v>
      </c>
      <c r="N1633">
        <v>196</v>
      </c>
      <c r="O1633">
        <v>95</v>
      </c>
      <c r="P1633" s="16">
        <v>5000000</v>
      </c>
      <c r="Q1633" t="str">
        <f>IF(Table6[[#This Row],[Value]]&gt;=20000000,"out of budget",IF(Table6[[#This Row],[Value]]&gt;10000000,"negotiable",IF(Table6[[#This Row],[Value]]&lt;=10000000,"on the radar")))</f>
        <v>on the radar</v>
      </c>
    </row>
    <row r="1634" spans="11:17" x14ac:dyDescent="0.25">
      <c r="K1634" t="s">
        <v>1469</v>
      </c>
      <c r="L1634">
        <v>30</v>
      </c>
      <c r="M1634">
        <v>77</v>
      </c>
      <c r="N1634">
        <v>175</v>
      </c>
      <c r="O1634">
        <v>71</v>
      </c>
      <c r="P1634" s="16">
        <v>10000000</v>
      </c>
      <c r="Q1634" t="str">
        <f>IF(Table6[[#This Row],[Value]]&gt;=20000000,"out of budget",IF(Table6[[#This Row],[Value]]&gt;10000000,"negotiable",IF(Table6[[#This Row],[Value]]&lt;=10000000,"on the radar")))</f>
        <v>on the radar</v>
      </c>
    </row>
    <row r="1635" spans="11:17" x14ac:dyDescent="0.25">
      <c r="K1635" t="s">
        <v>1470</v>
      </c>
      <c r="L1635">
        <v>28</v>
      </c>
      <c r="M1635">
        <v>77</v>
      </c>
      <c r="N1635">
        <v>178</v>
      </c>
      <c r="O1635">
        <v>74</v>
      </c>
      <c r="P1635" s="16">
        <v>9500000</v>
      </c>
      <c r="Q1635" t="str">
        <f>IF(Table6[[#This Row],[Value]]&gt;=20000000,"out of budget",IF(Table6[[#This Row],[Value]]&gt;10000000,"negotiable",IF(Table6[[#This Row],[Value]]&lt;=10000000,"on the radar")))</f>
        <v>on the radar</v>
      </c>
    </row>
    <row r="1636" spans="11:17" x14ac:dyDescent="0.25">
      <c r="K1636" t="s">
        <v>1471</v>
      </c>
      <c r="L1636">
        <v>30</v>
      </c>
      <c r="M1636">
        <v>72</v>
      </c>
      <c r="N1636">
        <v>189</v>
      </c>
      <c r="O1636">
        <v>87</v>
      </c>
      <c r="P1636" s="16">
        <v>1600000</v>
      </c>
      <c r="Q1636" t="str">
        <f>IF(Table6[[#This Row],[Value]]&gt;=20000000,"out of budget",IF(Table6[[#This Row],[Value]]&gt;10000000,"negotiable",IF(Table6[[#This Row],[Value]]&lt;=10000000,"on the radar")))</f>
        <v>on the radar</v>
      </c>
    </row>
    <row r="1637" spans="11:17" x14ac:dyDescent="0.25">
      <c r="K1637" t="s">
        <v>1472</v>
      </c>
      <c r="L1637">
        <v>28</v>
      </c>
      <c r="M1637">
        <v>79</v>
      </c>
      <c r="N1637">
        <v>190</v>
      </c>
      <c r="O1637">
        <v>95</v>
      </c>
      <c r="P1637" s="16">
        <v>16500000</v>
      </c>
      <c r="Q1637" t="str">
        <f>IF(Table6[[#This Row],[Value]]&gt;=20000000,"out of budget",IF(Table6[[#This Row],[Value]]&gt;10000000,"negotiable",IF(Table6[[#This Row],[Value]]&lt;=10000000,"on the radar")))</f>
        <v>negotiable</v>
      </c>
    </row>
    <row r="1638" spans="11:17" x14ac:dyDescent="0.25">
      <c r="K1638" t="s">
        <v>1473</v>
      </c>
      <c r="L1638">
        <v>32</v>
      </c>
      <c r="M1638">
        <v>82</v>
      </c>
      <c r="N1638">
        <v>182</v>
      </c>
      <c r="O1638">
        <v>76</v>
      </c>
      <c r="P1638" s="16">
        <v>20000000</v>
      </c>
      <c r="Q1638" t="str">
        <f>IF(Table6[[#This Row],[Value]]&gt;=20000000,"out of budget",IF(Table6[[#This Row],[Value]]&gt;10000000,"negotiable",IF(Table6[[#This Row],[Value]]&lt;=10000000,"on the radar")))</f>
        <v>out of budget</v>
      </c>
    </row>
    <row r="1639" spans="11:17" x14ac:dyDescent="0.25">
      <c r="K1639" t="s">
        <v>1260</v>
      </c>
      <c r="L1639">
        <v>30</v>
      </c>
      <c r="M1639">
        <v>83</v>
      </c>
      <c r="N1639">
        <v>186</v>
      </c>
      <c r="O1639">
        <v>87</v>
      </c>
      <c r="P1639" s="16">
        <v>30000000</v>
      </c>
      <c r="Q1639" t="str">
        <f>IF(Table6[[#This Row],[Value]]&gt;=20000000,"out of budget",IF(Table6[[#This Row],[Value]]&gt;10000000,"negotiable",IF(Table6[[#This Row],[Value]]&lt;=10000000,"on the radar")))</f>
        <v>out of budget</v>
      </c>
    </row>
    <row r="1640" spans="11:17" x14ac:dyDescent="0.25">
      <c r="K1640" t="s">
        <v>1474</v>
      </c>
      <c r="L1640">
        <v>29</v>
      </c>
      <c r="M1640">
        <v>82</v>
      </c>
      <c r="N1640">
        <v>187</v>
      </c>
      <c r="O1640">
        <v>90</v>
      </c>
      <c r="P1640" s="16">
        <v>23500000</v>
      </c>
      <c r="Q1640" t="str">
        <f>IF(Table6[[#This Row],[Value]]&gt;=20000000,"out of budget",IF(Table6[[#This Row],[Value]]&gt;10000000,"negotiable",IF(Table6[[#This Row],[Value]]&lt;=10000000,"on the radar")))</f>
        <v>out of budget</v>
      </c>
    </row>
    <row r="1641" spans="11:17" x14ac:dyDescent="0.25">
      <c r="K1641" t="s">
        <v>1475</v>
      </c>
      <c r="L1641">
        <v>30</v>
      </c>
      <c r="M1641">
        <v>74</v>
      </c>
      <c r="N1641">
        <v>181</v>
      </c>
      <c r="O1641">
        <v>77</v>
      </c>
      <c r="P1641" s="16">
        <v>4099999.9999999995</v>
      </c>
      <c r="Q1641" t="str">
        <f>IF(Table6[[#This Row],[Value]]&gt;=20000000,"out of budget",IF(Table6[[#This Row],[Value]]&gt;10000000,"negotiable",IF(Table6[[#This Row],[Value]]&lt;=10000000,"on the radar")))</f>
        <v>on the radar</v>
      </c>
    </row>
    <row r="1642" spans="11:17" x14ac:dyDescent="0.25">
      <c r="K1642" t="s">
        <v>1476</v>
      </c>
      <c r="L1642">
        <v>27</v>
      </c>
      <c r="M1642">
        <v>68</v>
      </c>
      <c r="N1642">
        <v>195</v>
      </c>
      <c r="O1642">
        <v>72</v>
      </c>
      <c r="P1642" s="16">
        <v>1200000</v>
      </c>
      <c r="Q1642" t="str">
        <f>IF(Table6[[#This Row],[Value]]&gt;=20000000,"out of budget",IF(Table6[[#This Row],[Value]]&gt;10000000,"negotiable",IF(Table6[[#This Row],[Value]]&lt;=10000000,"on the radar")))</f>
        <v>on the radar</v>
      </c>
    </row>
    <row r="1643" spans="11:17" x14ac:dyDescent="0.25">
      <c r="K1643" t="s">
        <v>1477</v>
      </c>
      <c r="L1643">
        <v>29</v>
      </c>
      <c r="M1643">
        <v>83</v>
      </c>
      <c r="N1643">
        <v>189</v>
      </c>
      <c r="O1643">
        <v>87</v>
      </c>
      <c r="P1643" s="16">
        <v>30500000</v>
      </c>
      <c r="Q1643" t="str">
        <f>IF(Table6[[#This Row],[Value]]&gt;=20000000,"out of budget",IF(Table6[[#This Row],[Value]]&gt;10000000,"negotiable",IF(Table6[[#This Row],[Value]]&lt;=10000000,"on the radar")))</f>
        <v>out of budget</v>
      </c>
    </row>
    <row r="1644" spans="11:17" x14ac:dyDescent="0.25">
      <c r="K1644" t="s">
        <v>1478</v>
      </c>
      <c r="L1644">
        <v>30</v>
      </c>
      <c r="M1644">
        <v>79</v>
      </c>
      <c r="N1644">
        <v>183</v>
      </c>
      <c r="O1644">
        <v>85</v>
      </c>
      <c r="P1644" s="16">
        <v>14500000</v>
      </c>
      <c r="Q1644" t="str">
        <f>IF(Table6[[#This Row],[Value]]&gt;=20000000,"out of budget",IF(Table6[[#This Row],[Value]]&gt;10000000,"negotiable",IF(Table6[[#This Row],[Value]]&lt;=10000000,"on the radar")))</f>
        <v>negotiable</v>
      </c>
    </row>
    <row r="1645" spans="11:17" x14ac:dyDescent="0.25">
      <c r="K1645" t="s">
        <v>1479</v>
      </c>
      <c r="L1645">
        <v>28</v>
      </c>
      <c r="M1645">
        <v>77</v>
      </c>
      <c r="N1645">
        <v>186</v>
      </c>
      <c r="O1645">
        <v>76</v>
      </c>
      <c r="P1645" s="16">
        <v>10500000</v>
      </c>
      <c r="Q1645" t="str">
        <f>IF(Table6[[#This Row],[Value]]&gt;=20000000,"out of budget",IF(Table6[[#This Row],[Value]]&gt;10000000,"negotiable",IF(Table6[[#This Row],[Value]]&lt;=10000000,"on the radar")))</f>
        <v>negotiable</v>
      </c>
    </row>
    <row r="1646" spans="11:17" x14ac:dyDescent="0.25">
      <c r="K1646" t="s">
        <v>1480</v>
      </c>
      <c r="L1646">
        <v>30</v>
      </c>
      <c r="M1646">
        <v>80</v>
      </c>
      <c r="N1646">
        <v>181</v>
      </c>
      <c r="O1646">
        <v>65</v>
      </c>
      <c r="P1646" s="16">
        <v>20500000</v>
      </c>
      <c r="Q1646" t="str">
        <f>IF(Table6[[#This Row],[Value]]&gt;=20000000,"out of budget",IF(Table6[[#This Row],[Value]]&gt;10000000,"negotiable",IF(Table6[[#This Row],[Value]]&lt;=10000000,"on the radar")))</f>
        <v>out of budget</v>
      </c>
    </row>
    <row r="1647" spans="11:17" x14ac:dyDescent="0.25">
      <c r="K1647" t="s">
        <v>1481</v>
      </c>
      <c r="L1647">
        <v>29</v>
      </c>
      <c r="M1647">
        <v>83</v>
      </c>
      <c r="N1647">
        <v>188</v>
      </c>
      <c r="O1647">
        <v>78</v>
      </c>
      <c r="P1647" s="16">
        <v>31000000</v>
      </c>
      <c r="Q1647" t="str">
        <f>IF(Table6[[#This Row],[Value]]&gt;=20000000,"out of budget",IF(Table6[[#This Row],[Value]]&gt;10000000,"negotiable",IF(Table6[[#This Row],[Value]]&lt;=10000000,"on the radar")))</f>
        <v>out of budget</v>
      </c>
    </row>
    <row r="1648" spans="11:17" x14ac:dyDescent="0.25">
      <c r="K1648" t="s">
        <v>1482</v>
      </c>
      <c r="L1648">
        <v>28</v>
      </c>
      <c r="M1648">
        <v>80</v>
      </c>
      <c r="N1648">
        <v>173</v>
      </c>
      <c r="O1648">
        <v>71</v>
      </c>
      <c r="P1648" s="16">
        <v>21500000</v>
      </c>
      <c r="Q1648" t="str">
        <f>IF(Table6[[#This Row],[Value]]&gt;=20000000,"out of budget",IF(Table6[[#This Row],[Value]]&gt;10000000,"negotiable",IF(Table6[[#This Row],[Value]]&lt;=10000000,"on the radar")))</f>
        <v>out of budget</v>
      </c>
    </row>
    <row r="1649" spans="11:17" x14ac:dyDescent="0.25">
      <c r="K1649" t="s">
        <v>1483</v>
      </c>
      <c r="L1649">
        <v>29</v>
      </c>
      <c r="M1649">
        <v>79</v>
      </c>
      <c r="N1649">
        <v>175</v>
      </c>
      <c r="O1649">
        <v>70</v>
      </c>
      <c r="P1649" s="16">
        <v>15500000</v>
      </c>
      <c r="Q1649" t="str">
        <f>IF(Table6[[#This Row],[Value]]&gt;=20000000,"out of budget",IF(Table6[[#This Row],[Value]]&gt;10000000,"negotiable",IF(Table6[[#This Row],[Value]]&lt;=10000000,"on the radar")))</f>
        <v>negotiable</v>
      </c>
    </row>
    <row r="1650" spans="11:17" x14ac:dyDescent="0.25">
      <c r="K1650" t="s">
        <v>1188</v>
      </c>
      <c r="L1650">
        <v>28</v>
      </c>
      <c r="M1650">
        <v>77</v>
      </c>
      <c r="N1650">
        <v>180</v>
      </c>
      <c r="O1650">
        <v>72</v>
      </c>
      <c r="P1650" s="16">
        <v>11000000</v>
      </c>
      <c r="Q1650" t="str">
        <f>IF(Table6[[#This Row],[Value]]&gt;=20000000,"out of budget",IF(Table6[[#This Row],[Value]]&gt;10000000,"negotiable",IF(Table6[[#This Row],[Value]]&lt;=10000000,"on the radar")))</f>
        <v>negotiable</v>
      </c>
    </row>
    <row r="1651" spans="11:17" x14ac:dyDescent="0.25">
      <c r="K1651" t="s">
        <v>1484</v>
      </c>
      <c r="L1651">
        <v>29</v>
      </c>
      <c r="M1651">
        <v>81</v>
      </c>
      <c r="N1651">
        <v>191</v>
      </c>
      <c r="O1651">
        <v>91</v>
      </c>
      <c r="P1651" s="16">
        <v>17500000</v>
      </c>
      <c r="Q1651" t="str">
        <f>IF(Table6[[#This Row],[Value]]&gt;=20000000,"out of budget",IF(Table6[[#This Row],[Value]]&gt;10000000,"negotiable",IF(Table6[[#This Row],[Value]]&lt;=10000000,"on the radar")))</f>
        <v>negotiable</v>
      </c>
    </row>
    <row r="1652" spans="11:17" x14ac:dyDescent="0.25">
      <c r="K1652" t="s">
        <v>1485</v>
      </c>
      <c r="L1652">
        <v>31</v>
      </c>
      <c r="M1652">
        <v>79</v>
      </c>
      <c r="N1652">
        <v>173</v>
      </c>
      <c r="O1652">
        <v>71</v>
      </c>
      <c r="P1652" s="16">
        <v>14500000</v>
      </c>
      <c r="Q1652" t="str">
        <f>IF(Table6[[#This Row],[Value]]&gt;=20000000,"out of budget",IF(Table6[[#This Row],[Value]]&gt;10000000,"negotiable",IF(Table6[[#This Row],[Value]]&lt;=10000000,"on the radar")))</f>
        <v>negotiable</v>
      </c>
    </row>
    <row r="1653" spans="11:17" x14ac:dyDescent="0.25">
      <c r="K1653" t="s">
        <v>1486</v>
      </c>
      <c r="L1653">
        <v>29</v>
      </c>
      <c r="M1653">
        <v>76</v>
      </c>
      <c r="N1653">
        <v>182</v>
      </c>
      <c r="O1653">
        <v>75</v>
      </c>
      <c r="P1653" s="16">
        <v>6500000</v>
      </c>
      <c r="Q1653" t="str">
        <f>IF(Table6[[#This Row],[Value]]&gt;=20000000,"out of budget",IF(Table6[[#This Row],[Value]]&gt;10000000,"negotiable",IF(Table6[[#This Row],[Value]]&lt;=10000000,"on the radar")))</f>
        <v>on the radar</v>
      </c>
    </row>
    <row r="1654" spans="11:17" x14ac:dyDescent="0.25">
      <c r="K1654" t="s">
        <v>1487</v>
      </c>
      <c r="L1654">
        <v>28</v>
      </c>
      <c r="M1654">
        <v>79</v>
      </c>
      <c r="N1654">
        <v>182</v>
      </c>
      <c r="O1654">
        <v>81</v>
      </c>
      <c r="P1654" s="16">
        <v>16500000</v>
      </c>
      <c r="Q1654" t="str">
        <f>IF(Table6[[#This Row],[Value]]&gt;=20000000,"out of budget",IF(Table6[[#This Row],[Value]]&gt;10000000,"negotiable",IF(Table6[[#This Row],[Value]]&lt;=10000000,"on the radar")))</f>
        <v>negotiable</v>
      </c>
    </row>
    <row r="1655" spans="11:17" x14ac:dyDescent="0.25">
      <c r="K1655" t="s">
        <v>1488</v>
      </c>
      <c r="L1655">
        <v>29</v>
      </c>
      <c r="M1655">
        <v>76</v>
      </c>
      <c r="N1655">
        <v>175</v>
      </c>
      <c r="O1655">
        <v>67</v>
      </c>
      <c r="P1655" s="16">
        <v>0</v>
      </c>
      <c r="Q1655" t="str">
        <f>IF(Table6[[#This Row],[Value]]&gt;=20000000,"out of budget",IF(Table6[[#This Row],[Value]]&gt;10000000,"negotiable",IF(Table6[[#This Row],[Value]]&lt;=10000000,"on the radar")))</f>
        <v>on the radar</v>
      </c>
    </row>
    <row r="1656" spans="11:17" x14ac:dyDescent="0.25">
      <c r="K1656" t="s">
        <v>1489</v>
      </c>
      <c r="L1656">
        <v>29</v>
      </c>
      <c r="M1656">
        <v>78</v>
      </c>
      <c r="N1656">
        <v>183</v>
      </c>
      <c r="O1656">
        <v>75</v>
      </c>
      <c r="P1656" s="16">
        <v>13500000</v>
      </c>
      <c r="Q1656" t="str">
        <f>IF(Table6[[#This Row],[Value]]&gt;=20000000,"out of budget",IF(Table6[[#This Row],[Value]]&gt;10000000,"negotiable",IF(Table6[[#This Row],[Value]]&lt;=10000000,"on the radar")))</f>
        <v>negotiable</v>
      </c>
    </row>
    <row r="1657" spans="11:17" x14ac:dyDescent="0.25">
      <c r="K1657" t="s">
        <v>1490</v>
      </c>
      <c r="L1657">
        <v>28</v>
      </c>
      <c r="M1657">
        <v>79</v>
      </c>
      <c r="N1657">
        <v>186</v>
      </c>
      <c r="O1657">
        <v>82</v>
      </c>
      <c r="P1657" s="16">
        <v>18000000</v>
      </c>
      <c r="Q1657" t="str">
        <f>IF(Table6[[#This Row],[Value]]&gt;=20000000,"out of budget",IF(Table6[[#This Row],[Value]]&gt;10000000,"negotiable",IF(Table6[[#This Row],[Value]]&lt;=10000000,"on the radar")))</f>
        <v>negotiable</v>
      </c>
    </row>
    <row r="1658" spans="11:17" x14ac:dyDescent="0.25">
      <c r="K1658" t="s">
        <v>1491</v>
      </c>
      <c r="L1658">
        <v>29</v>
      </c>
      <c r="M1658">
        <v>80</v>
      </c>
      <c r="N1658">
        <v>178</v>
      </c>
      <c r="O1658">
        <v>70</v>
      </c>
      <c r="P1658" s="16">
        <v>20500000</v>
      </c>
      <c r="Q1658" t="str">
        <f>IF(Table6[[#This Row],[Value]]&gt;=20000000,"out of budget",IF(Table6[[#This Row],[Value]]&gt;10000000,"negotiable",IF(Table6[[#This Row],[Value]]&lt;=10000000,"on the radar")))</f>
        <v>out of budget</v>
      </c>
    </row>
    <row r="1659" spans="11:17" x14ac:dyDescent="0.25">
      <c r="K1659" t="s">
        <v>1492</v>
      </c>
      <c r="L1659">
        <v>25</v>
      </c>
      <c r="M1659">
        <v>75</v>
      </c>
      <c r="N1659">
        <v>191</v>
      </c>
      <c r="O1659">
        <v>74</v>
      </c>
      <c r="P1659" s="16">
        <v>6000000</v>
      </c>
      <c r="Q1659" t="str">
        <f>IF(Table6[[#This Row],[Value]]&gt;=20000000,"out of budget",IF(Table6[[#This Row],[Value]]&gt;10000000,"negotiable",IF(Table6[[#This Row],[Value]]&lt;=10000000,"on the radar")))</f>
        <v>on the radar</v>
      </c>
    </row>
    <row r="1660" spans="11:17" x14ac:dyDescent="0.25">
      <c r="K1660" t="s">
        <v>1493</v>
      </c>
      <c r="L1660">
        <v>30</v>
      </c>
      <c r="M1660">
        <v>73</v>
      </c>
      <c r="N1660">
        <v>185</v>
      </c>
      <c r="O1660">
        <v>79</v>
      </c>
      <c r="P1660" s="16">
        <v>3000000</v>
      </c>
      <c r="Q1660" t="str">
        <f>IF(Table6[[#This Row],[Value]]&gt;=20000000,"out of budget",IF(Table6[[#This Row],[Value]]&gt;10000000,"negotiable",IF(Table6[[#This Row],[Value]]&lt;=10000000,"on the radar")))</f>
        <v>on the radar</v>
      </c>
    </row>
    <row r="1661" spans="11:17" x14ac:dyDescent="0.25">
      <c r="K1661" t="s">
        <v>1494</v>
      </c>
      <c r="L1661">
        <v>30</v>
      </c>
      <c r="M1661">
        <v>77</v>
      </c>
      <c r="N1661">
        <v>182</v>
      </c>
      <c r="O1661">
        <v>76</v>
      </c>
      <c r="P1661" s="16">
        <v>10000000</v>
      </c>
      <c r="Q1661" t="str">
        <f>IF(Table6[[#This Row],[Value]]&gt;=20000000,"out of budget",IF(Table6[[#This Row],[Value]]&gt;10000000,"negotiable",IF(Table6[[#This Row],[Value]]&lt;=10000000,"on the radar")))</f>
        <v>on the radar</v>
      </c>
    </row>
    <row r="1662" spans="11:17" x14ac:dyDescent="0.25">
      <c r="K1662" t="s">
        <v>1495</v>
      </c>
      <c r="L1662">
        <v>27</v>
      </c>
      <c r="M1662">
        <v>67</v>
      </c>
      <c r="N1662">
        <v>182</v>
      </c>
      <c r="O1662">
        <v>70</v>
      </c>
      <c r="P1662" s="16">
        <v>1100000</v>
      </c>
      <c r="Q1662" t="str">
        <f>IF(Table6[[#This Row],[Value]]&gt;=20000000,"out of budget",IF(Table6[[#This Row],[Value]]&gt;10000000,"negotiable",IF(Table6[[#This Row],[Value]]&lt;=10000000,"on the radar")))</f>
        <v>on the radar</v>
      </c>
    </row>
    <row r="1663" spans="11:17" x14ac:dyDescent="0.25">
      <c r="K1663" t="s">
        <v>1496</v>
      </c>
      <c r="L1663">
        <v>28</v>
      </c>
      <c r="M1663">
        <v>75</v>
      </c>
      <c r="N1663">
        <v>186</v>
      </c>
      <c r="O1663">
        <v>86</v>
      </c>
      <c r="P1663" s="16">
        <v>6000000</v>
      </c>
      <c r="Q1663" t="str">
        <f>IF(Table6[[#This Row],[Value]]&gt;=20000000,"out of budget",IF(Table6[[#This Row],[Value]]&gt;10000000,"negotiable",IF(Table6[[#This Row],[Value]]&lt;=10000000,"on the radar")))</f>
        <v>on the radar</v>
      </c>
    </row>
    <row r="1664" spans="11:17" x14ac:dyDescent="0.25">
      <c r="K1664" t="s">
        <v>1497</v>
      </c>
      <c r="L1664">
        <v>25</v>
      </c>
      <c r="M1664">
        <v>75</v>
      </c>
      <c r="N1664">
        <v>180</v>
      </c>
      <c r="O1664">
        <v>62</v>
      </c>
      <c r="P1664" s="16">
        <v>6500000</v>
      </c>
      <c r="Q1664" t="str">
        <f>IF(Table6[[#This Row],[Value]]&gt;=20000000,"out of budget",IF(Table6[[#This Row],[Value]]&gt;10000000,"negotiable",IF(Table6[[#This Row],[Value]]&lt;=10000000,"on the radar")))</f>
        <v>on the radar</v>
      </c>
    </row>
    <row r="1665" spans="11:17" x14ac:dyDescent="0.25">
      <c r="K1665" t="s">
        <v>1498</v>
      </c>
      <c r="L1665">
        <v>28</v>
      </c>
      <c r="M1665">
        <v>75</v>
      </c>
      <c r="N1665">
        <v>195</v>
      </c>
      <c r="O1665">
        <v>94</v>
      </c>
      <c r="P1665" s="16">
        <v>4800000</v>
      </c>
      <c r="Q1665" t="str">
        <f>IF(Table6[[#This Row],[Value]]&gt;=20000000,"out of budget",IF(Table6[[#This Row],[Value]]&gt;10000000,"negotiable",IF(Table6[[#This Row],[Value]]&lt;=10000000,"on the radar")))</f>
        <v>on the radar</v>
      </c>
    </row>
    <row r="1666" spans="11:17" x14ac:dyDescent="0.25">
      <c r="K1666" t="s">
        <v>1499</v>
      </c>
      <c r="L1666">
        <v>27</v>
      </c>
      <c r="M1666">
        <v>78</v>
      </c>
      <c r="N1666">
        <v>172</v>
      </c>
      <c r="O1666">
        <v>67</v>
      </c>
      <c r="P1666" s="16">
        <v>15000000</v>
      </c>
      <c r="Q1666" t="str">
        <f>IF(Table6[[#This Row],[Value]]&gt;=20000000,"out of budget",IF(Table6[[#This Row],[Value]]&gt;10000000,"negotiable",IF(Table6[[#This Row],[Value]]&lt;=10000000,"on the radar")))</f>
        <v>negotiable</v>
      </c>
    </row>
    <row r="1667" spans="11:17" x14ac:dyDescent="0.25">
      <c r="K1667" t="s">
        <v>1500</v>
      </c>
      <c r="L1667">
        <v>27</v>
      </c>
      <c r="M1667">
        <v>78</v>
      </c>
      <c r="N1667">
        <v>187</v>
      </c>
      <c r="O1667">
        <v>81</v>
      </c>
      <c r="P1667" s="16">
        <v>14000000</v>
      </c>
      <c r="Q1667" t="str">
        <f>IF(Table6[[#This Row],[Value]]&gt;=20000000,"out of budget",IF(Table6[[#This Row],[Value]]&gt;10000000,"negotiable",IF(Table6[[#This Row],[Value]]&lt;=10000000,"on the radar")))</f>
        <v>negotiable</v>
      </c>
    </row>
    <row r="1668" spans="11:17" x14ac:dyDescent="0.25">
      <c r="K1668" t="s">
        <v>1501</v>
      </c>
      <c r="L1668">
        <v>30</v>
      </c>
      <c r="M1668">
        <v>74</v>
      </c>
      <c r="N1668">
        <v>179</v>
      </c>
      <c r="O1668">
        <v>69</v>
      </c>
      <c r="P1668" s="16">
        <v>4099999.9999999995</v>
      </c>
      <c r="Q1668" t="str">
        <f>IF(Table6[[#This Row],[Value]]&gt;=20000000,"out of budget",IF(Table6[[#This Row],[Value]]&gt;10000000,"negotiable",IF(Table6[[#This Row],[Value]]&lt;=10000000,"on the radar")))</f>
        <v>on the radar</v>
      </c>
    </row>
    <row r="1669" spans="11:17" x14ac:dyDescent="0.25">
      <c r="K1669" t="s">
        <v>1502</v>
      </c>
      <c r="L1669">
        <v>29</v>
      </c>
      <c r="M1669">
        <v>79</v>
      </c>
      <c r="N1669">
        <v>161</v>
      </c>
      <c r="O1669">
        <v>59</v>
      </c>
      <c r="P1669" s="16">
        <v>17000000</v>
      </c>
      <c r="Q1669" t="str">
        <f>IF(Table6[[#This Row],[Value]]&gt;=20000000,"out of budget",IF(Table6[[#This Row],[Value]]&gt;10000000,"negotiable",IF(Table6[[#This Row],[Value]]&lt;=10000000,"on the radar")))</f>
        <v>negotiable</v>
      </c>
    </row>
    <row r="1670" spans="11:17" x14ac:dyDescent="0.25">
      <c r="K1670" t="s">
        <v>1503</v>
      </c>
      <c r="L1670">
        <v>30</v>
      </c>
      <c r="M1670">
        <v>76</v>
      </c>
      <c r="N1670">
        <v>181</v>
      </c>
      <c r="O1670">
        <v>74</v>
      </c>
      <c r="P1670" s="16">
        <v>7000000</v>
      </c>
      <c r="Q1670" t="str">
        <f>IF(Table6[[#This Row],[Value]]&gt;=20000000,"out of budget",IF(Table6[[#This Row],[Value]]&gt;10000000,"negotiable",IF(Table6[[#This Row],[Value]]&lt;=10000000,"on the radar")))</f>
        <v>on the radar</v>
      </c>
    </row>
    <row r="1671" spans="11:17" x14ac:dyDescent="0.25">
      <c r="K1671" t="s">
        <v>1205</v>
      </c>
      <c r="L1671">
        <v>29</v>
      </c>
      <c r="M1671">
        <v>71</v>
      </c>
      <c r="N1671">
        <v>186</v>
      </c>
      <c r="O1671">
        <v>80</v>
      </c>
      <c r="P1671" s="16">
        <v>1600000</v>
      </c>
      <c r="Q1671" t="str">
        <f>IF(Table6[[#This Row],[Value]]&gt;=20000000,"out of budget",IF(Table6[[#This Row],[Value]]&gt;10000000,"negotiable",IF(Table6[[#This Row],[Value]]&lt;=10000000,"on the radar")))</f>
        <v>on the radar</v>
      </c>
    </row>
    <row r="1672" spans="11:17" x14ac:dyDescent="0.25">
      <c r="K1672" t="s">
        <v>1504</v>
      </c>
      <c r="L1672">
        <v>26</v>
      </c>
      <c r="M1672">
        <v>71</v>
      </c>
      <c r="N1672">
        <v>167</v>
      </c>
      <c r="O1672">
        <v>66</v>
      </c>
      <c r="P1672" s="16">
        <v>2000000</v>
      </c>
      <c r="Q1672" t="str">
        <f>IF(Table6[[#This Row],[Value]]&gt;=20000000,"out of budget",IF(Table6[[#This Row],[Value]]&gt;10000000,"negotiable",IF(Table6[[#This Row],[Value]]&lt;=10000000,"on the radar")))</f>
        <v>on the radar</v>
      </c>
    </row>
    <row r="1673" spans="11:17" x14ac:dyDescent="0.25">
      <c r="K1673" t="s">
        <v>1505</v>
      </c>
      <c r="L1673">
        <v>27</v>
      </c>
      <c r="M1673">
        <v>79</v>
      </c>
      <c r="N1673">
        <v>175</v>
      </c>
      <c r="O1673">
        <v>70</v>
      </c>
      <c r="P1673" s="16">
        <v>22500000</v>
      </c>
      <c r="Q1673" t="str">
        <f>IF(Table6[[#This Row],[Value]]&gt;=20000000,"out of budget",IF(Table6[[#This Row],[Value]]&gt;10000000,"negotiable",IF(Table6[[#This Row],[Value]]&lt;=10000000,"on the radar")))</f>
        <v>out of budget</v>
      </c>
    </row>
    <row r="1674" spans="11:17" x14ac:dyDescent="0.25">
      <c r="K1674" t="s">
        <v>1506</v>
      </c>
      <c r="L1674">
        <v>27</v>
      </c>
      <c r="M1674">
        <v>76</v>
      </c>
      <c r="N1674">
        <v>183</v>
      </c>
      <c r="O1674">
        <v>79</v>
      </c>
      <c r="P1674" s="16">
        <v>8000000</v>
      </c>
      <c r="Q1674" t="str">
        <f>IF(Table6[[#This Row],[Value]]&gt;=20000000,"out of budget",IF(Table6[[#This Row],[Value]]&gt;10000000,"negotiable",IF(Table6[[#This Row],[Value]]&lt;=10000000,"on the radar")))</f>
        <v>on the radar</v>
      </c>
    </row>
    <row r="1675" spans="11:17" x14ac:dyDescent="0.25">
      <c r="K1675" t="s">
        <v>1507</v>
      </c>
      <c r="L1675">
        <v>27</v>
      </c>
      <c r="M1675">
        <v>74</v>
      </c>
      <c r="N1675">
        <v>170</v>
      </c>
      <c r="O1675">
        <v>68</v>
      </c>
      <c r="P1675" s="16">
        <v>4300000</v>
      </c>
      <c r="Q1675" t="str">
        <f>IF(Table6[[#This Row],[Value]]&gt;=20000000,"out of budget",IF(Table6[[#This Row],[Value]]&gt;10000000,"negotiable",IF(Table6[[#This Row],[Value]]&lt;=10000000,"on the radar")))</f>
        <v>on the radar</v>
      </c>
    </row>
    <row r="1676" spans="11:17" x14ac:dyDescent="0.25">
      <c r="K1676" t="s">
        <v>1508</v>
      </c>
      <c r="L1676">
        <v>28</v>
      </c>
      <c r="M1676">
        <v>60</v>
      </c>
      <c r="N1676">
        <v>191</v>
      </c>
      <c r="O1676">
        <v>84</v>
      </c>
      <c r="P1676" s="16">
        <v>200000</v>
      </c>
      <c r="Q1676" t="str">
        <f>IF(Table6[[#This Row],[Value]]&gt;=20000000,"out of budget",IF(Table6[[#This Row],[Value]]&gt;10000000,"negotiable",IF(Table6[[#This Row],[Value]]&lt;=10000000,"on the radar")))</f>
        <v>on the radar</v>
      </c>
    </row>
    <row r="1677" spans="11:17" x14ac:dyDescent="0.25">
      <c r="K1677" t="s">
        <v>1509</v>
      </c>
      <c r="L1677">
        <v>26</v>
      </c>
      <c r="M1677">
        <v>81</v>
      </c>
      <c r="N1677">
        <v>187</v>
      </c>
      <c r="O1677">
        <v>78</v>
      </c>
      <c r="P1677" s="16">
        <v>32500000</v>
      </c>
      <c r="Q1677" t="str">
        <f>IF(Table6[[#This Row],[Value]]&gt;=20000000,"out of budget",IF(Table6[[#This Row],[Value]]&gt;10000000,"negotiable",IF(Table6[[#This Row],[Value]]&lt;=10000000,"on the radar")))</f>
        <v>out of budget</v>
      </c>
    </row>
    <row r="1678" spans="11:17" x14ac:dyDescent="0.25">
      <c r="K1678" t="s">
        <v>1510</v>
      </c>
      <c r="L1678">
        <v>25</v>
      </c>
      <c r="M1678">
        <v>76</v>
      </c>
      <c r="N1678">
        <v>196</v>
      </c>
      <c r="O1678">
        <v>84</v>
      </c>
      <c r="P1678" s="16">
        <v>10000000</v>
      </c>
      <c r="Q1678" t="str">
        <f>IF(Table6[[#This Row],[Value]]&gt;=20000000,"out of budget",IF(Table6[[#This Row],[Value]]&gt;10000000,"negotiable",IF(Table6[[#This Row],[Value]]&lt;=10000000,"on the radar")))</f>
        <v>on the radar</v>
      </c>
    </row>
    <row r="1679" spans="11:17" x14ac:dyDescent="0.25">
      <c r="K1679" t="s">
        <v>1511</v>
      </c>
      <c r="L1679">
        <v>26</v>
      </c>
      <c r="M1679">
        <v>74</v>
      </c>
      <c r="N1679">
        <v>175</v>
      </c>
      <c r="O1679">
        <v>71</v>
      </c>
      <c r="P1679" s="16">
        <v>4400000</v>
      </c>
      <c r="Q1679" t="str">
        <f>IF(Table6[[#This Row],[Value]]&gt;=20000000,"out of budget",IF(Table6[[#This Row],[Value]]&gt;10000000,"negotiable",IF(Table6[[#This Row],[Value]]&lt;=10000000,"on the radar")))</f>
        <v>on the radar</v>
      </c>
    </row>
    <row r="1680" spans="11:17" x14ac:dyDescent="0.25">
      <c r="K1680" t="s">
        <v>1512</v>
      </c>
      <c r="L1680">
        <v>26</v>
      </c>
      <c r="M1680">
        <v>76</v>
      </c>
      <c r="N1680">
        <v>172</v>
      </c>
      <c r="O1680">
        <v>65</v>
      </c>
      <c r="P1680" s="16">
        <v>8000000</v>
      </c>
      <c r="Q1680" t="str">
        <f>IF(Table6[[#This Row],[Value]]&gt;=20000000,"out of budget",IF(Table6[[#This Row],[Value]]&gt;10000000,"negotiable",IF(Table6[[#This Row],[Value]]&lt;=10000000,"on the radar")))</f>
        <v>on the radar</v>
      </c>
    </row>
    <row r="1681" spans="11:17" x14ac:dyDescent="0.25">
      <c r="K1681" t="s">
        <v>1409</v>
      </c>
      <c r="L1681">
        <v>27</v>
      </c>
      <c r="M1681">
        <v>76</v>
      </c>
      <c r="N1681">
        <v>169</v>
      </c>
      <c r="O1681">
        <v>63</v>
      </c>
      <c r="P1681" s="16">
        <v>8000000</v>
      </c>
      <c r="Q1681" t="str">
        <f>IF(Table6[[#This Row],[Value]]&gt;=20000000,"out of budget",IF(Table6[[#This Row],[Value]]&gt;10000000,"negotiable",IF(Table6[[#This Row],[Value]]&lt;=10000000,"on the radar")))</f>
        <v>on the radar</v>
      </c>
    </row>
    <row r="1682" spans="11:17" x14ac:dyDescent="0.25">
      <c r="K1682" t="s">
        <v>1513</v>
      </c>
      <c r="L1682">
        <v>36</v>
      </c>
      <c r="M1682">
        <v>79</v>
      </c>
      <c r="N1682">
        <v>180</v>
      </c>
      <c r="O1682">
        <v>80</v>
      </c>
      <c r="P1682" s="16">
        <v>5500000</v>
      </c>
      <c r="Q1682" t="str">
        <f>IF(Table6[[#This Row],[Value]]&gt;=20000000,"out of budget",IF(Table6[[#This Row],[Value]]&gt;10000000,"negotiable",IF(Table6[[#This Row],[Value]]&lt;=10000000,"on the radar")))</f>
        <v>on the radar</v>
      </c>
    </row>
    <row r="1683" spans="11:17" x14ac:dyDescent="0.25">
      <c r="K1683" t="s">
        <v>1514</v>
      </c>
      <c r="L1683">
        <v>34</v>
      </c>
      <c r="M1683">
        <v>86</v>
      </c>
      <c r="N1683">
        <v>170</v>
      </c>
      <c r="O1683">
        <v>67</v>
      </c>
      <c r="P1683" s="16">
        <v>15500000</v>
      </c>
      <c r="Q1683" t="str">
        <f>IF(Table6[[#This Row],[Value]]&gt;=20000000,"out of budget",IF(Table6[[#This Row],[Value]]&gt;10000000,"negotiable",IF(Table6[[#This Row],[Value]]&lt;=10000000,"on the radar")))</f>
        <v>negotiable</v>
      </c>
    </row>
    <row r="1684" spans="11:17" x14ac:dyDescent="0.25">
      <c r="K1684" t="s">
        <v>1515</v>
      </c>
      <c r="L1684">
        <v>17</v>
      </c>
      <c r="M1684">
        <v>62</v>
      </c>
      <c r="N1684">
        <v>193</v>
      </c>
      <c r="O1684">
        <v>84</v>
      </c>
      <c r="P1684" s="16">
        <v>1300000</v>
      </c>
      <c r="Q1684" t="str">
        <f>IF(Table6[[#This Row],[Value]]&gt;=20000000,"out of budget",IF(Table6[[#This Row],[Value]]&gt;10000000,"negotiable",IF(Table6[[#This Row],[Value]]&lt;=10000000,"on the radar")))</f>
        <v>on the radar</v>
      </c>
    </row>
    <row r="1685" spans="11:17" x14ac:dyDescent="0.25">
      <c r="K1685" t="s">
        <v>1516</v>
      </c>
      <c r="L1685">
        <v>16</v>
      </c>
      <c r="M1685">
        <v>47</v>
      </c>
      <c r="N1685">
        <v>167</v>
      </c>
      <c r="O1685">
        <v>65</v>
      </c>
      <c r="P1685" s="16">
        <v>110000</v>
      </c>
      <c r="Q1685" t="str">
        <f>IF(Table6[[#This Row],[Value]]&gt;=20000000,"out of budget",IF(Table6[[#This Row],[Value]]&gt;10000000,"negotiable",IF(Table6[[#This Row],[Value]]&lt;=10000000,"on the radar")))</f>
        <v>on the radar</v>
      </c>
    </row>
    <row r="1686" spans="11:17" x14ac:dyDescent="0.25">
      <c r="K1686" t="s">
        <v>1517</v>
      </c>
      <c r="L1686">
        <v>35</v>
      </c>
      <c r="M1686">
        <v>80</v>
      </c>
      <c r="N1686">
        <v>175</v>
      </c>
      <c r="O1686">
        <v>73</v>
      </c>
      <c r="P1686" s="16">
        <v>3600000</v>
      </c>
      <c r="Q1686" t="str">
        <f>IF(Table6[[#This Row],[Value]]&gt;=20000000,"out of budget",IF(Table6[[#This Row],[Value]]&gt;10000000,"negotiable",IF(Table6[[#This Row],[Value]]&lt;=10000000,"on the radar")))</f>
        <v>on the radar</v>
      </c>
    </row>
    <row r="1687" spans="11:17" x14ac:dyDescent="0.25">
      <c r="K1687" t="s">
        <v>1518</v>
      </c>
      <c r="L1687">
        <v>35</v>
      </c>
      <c r="M1687">
        <v>80</v>
      </c>
      <c r="N1687">
        <v>186</v>
      </c>
      <c r="O1687">
        <v>83</v>
      </c>
      <c r="P1687" s="16">
        <v>0</v>
      </c>
      <c r="Q1687" t="str">
        <f>IF(Table6[[#This Row],[Value]]&gt;=20000000,"out of budget",IF(Table6[[#This Row],[Value]]&gt;10000000,"negotiable",IF(Table6[[#This Row],[Value]]&lt;=10000000,"on the radar")))</f>
        <v>on the radar</v>
      </c>
    </row>
    <row r="1688" spans="11:17" x14ac:dyDescent="0.25">
      <c r="K1688" t="s">
        <v>1519</v>
      </c>
      <c r="L1688">
        <v>36</v>
      </c>
      <c r="M1688">
        <v>73</v>
      </c>
      <c r="N1688">
        <v>177</v>
      </c>
      <c r="O1688">
        <v>72</v>
      </c>
      <c r="P1688" s="16">
        <v>1000000</v>
      </c>
      <c r="Q1688" t="str">
        <f>IF(Table6[[#This Row],[Value]]&gt;=20000000,"out of budget",IF(Table6[[#This Row],[Value]]&gt;10000000,"negotiable",IF(Table6[[#This Row],[Value]]&lt;=10000000,"on the radar")))</f>
        <v>on the radar</v>
      </c>
    </row>
    <row r="1689" spans="11:17" x14ac:dyDescent="0.25">
      <c r="K1689" t="s">
        <v>1520</v>
      </c>
      <c r="L1689">
        <v>37</v>
      </c>
      <c r="M1689">
        <v>65</v>
      </c>
      <c r="N1689">
        <v>188</v>
      </c>
      <c r="O1689">
        <v>86</v>
      </c>
      <c r="P1689" s="16">
        <v>80000</v>
      </c>
      <c r="Q1689" t="str">
        <f>IF(Table6[[#This Row],[Value]]&gt;=20000000,"out of budget",IF(Table6[[#This Row],[Value]]&gt;10000000,"negotiable",IF(Table6[[#This Row],[Value]]&lt;=10000000,"on the radar")))</f>
        <v>on the radar</v>
      </c>
    </row>
    <row r="1690" spans="11:17" x14ac:dyDescent="0.25">
      <c r="K1690" t="s">
        <v>1521</v>
      </c>
      <c r="L1690">
        <v>36</v>
      </c>
      <c r="M1690">
        <v>76</v>
      </c>
      <c r="N1690">
        <v>170</v>
      </c>
      <c r="O1690">
        <v>61</v>
      </c>
      <c r="P1690" s="16">
        <v>2400000</v>
      </c>
      <c r="Q1690" t="str">
        <f>IF(Table6[[#This Row],[Value]]&gt;=20000000,"out of budget",IF(Table6[[#This Row],[Value]]&gt;10000000,"negotiable",IF(Table6[[#This Row],[Value]]&lt;=10000000,"on the radar")))</f>
        <v>on the radar</v>
      </c>
    </row>
    <row r="1691" spans="11:17" x14ac:dyDescent="0.25">
      <c r="K1691" t="s">
        <v>1522</v>
      </c>
      <c r="L1691">
        <v>33</v>
      </c>
      <c r="M1691">
        <v>71</v>
      </c>
      <c r="N1691">
        <v>176</v>
      </c>
      <c r="O1691">
        <v>68</v>
      </c>
      <c r="P1691" s="16">
        <v>1200000</v>
      </c>
      <c r="Q1691" t="str">
        <f>IF(Table6[[#This Row],[Value]]&gt;=20000000,"out of budget",IF(Table6[[#This Row],[Value]]&gt;10000000,"negotiable",IF(Table6[[#This Row],[Value]]&lt;=10000000,"on the radar")))</f>
        <v>on the radar</v>
      </c>
    </row>
    <row r="1692" spans="11:17" x14ac:dyDescent="0.25">
      <c r="K1692" t="s">
        <v>1523</v>
      </c>
      <c r="L1692">
        <v>35</v>
      </c>
      <c r="M1692">
        <v>81</v>
      </c>
      <c r="N1692">
        <v>184</v>
      </c>
      <c r="O1692">
        <v>78</v>
      </c>
      <c r="P1692" s="16">
        <v>10500000</v>
      </c>
      <c r="Q1692" t="str">
        <f>IF(Table6[[#This Row],[Value]]&gt;=20000000,"out of budget",IF(Table6[[#This Row],[Value]]&gt;10000000,"negotiable",IF(Table6[[#This Row],[Value]]&lt;=10000000,"on the radar")))</f>
        <v>negotiable</v>
      </c>
    </row>
    <row r="1693" spans="11:17" x14ac:dyDescent="0.25">
      <c r="K1693" t="s">
        <v>1524</v>
      </c>
      <c r="L1693">
        <v>35</v>
      </c>
      <c r="M1693">
        <v>74</v>
      </c>
      <c r="N1693">
        <v>186</v>
      </c>
      <c r="O1693">
        <v>82</v>
      </c>
      <c r="P1693" s="16">
        <v>1100000</v>
      </c>
      <c r="Q1693" t="str">
        <f>IF(Table6[[#This Row],[Value]]&gt;=20000000,"out of budget",IF(Table6[[#This Row],[Value]]&gt;10000000,"negotiable",IF(Table6[[#This Row],[Value]]&lt;=10000000,"on the radar")))</f>
        <v>on the radar</v>
      </c>
    </row>
    <row r="1694" spans="11:17" x14ac:dyDescent="0.25">
      <c r="K1694" t="s">
        <v>1525</v>
      </c>
      <c r="L1694">
        <v>35</v>
      </c>
      <c r="M1694">
        <v>84</v>
      </c>
      <c r="N1694">
        <v>180</v>
      </c>
      <c r="O1694">
        <v>69</v>
      </c>
      <c r="P1694" s="16">
        <v>17500000</v>
      </c>
      <c r="Q1694" t="str">
        <f>IF(Table6[[#This Row],[Value]]&gt;=20000000,"out of budget",IF(Table6[[#This Row],[Value]]&gt;10000000,"negotiable",IF(Table6[[#This Row],[Value]]&lt;=10000000,"on the radar")))</f>
        <v>negotiable</v>
      </c>
    </row>
    <row r="1695" spans="11:17" x14ac:dyDescent="0.25">
      <c r="K1695" t="s">
        <v>1526</v>
      </c>
      <c r="L1695">
        <v>32</v>
      </c>
      <c r="M1695">
        <v>74</v>
      </c>
      <c r="N1695">
        <v>190</v>
      </c>
      <c r="O1695">
        <v>83</v>
      </c>
      <c r="P1695" s="16">
        <v>3400000</v>
      </c>
      <c r="Q1695" t="str">
        <f>IF(Table6[[#This Row],[Value]]&gt;=20000000,"out of budget",IF(Table6[[#This Row],[Value]]&gt;10000000,"negotiable",IF(Table6[[#This Row],[Value]]&lt;=10000000,"on the radar")))</f>
        <v>on the radar</v>
      </c>
    </row>
    <row r="1696" spans="11:17" x14ac:dyDescent="0.25">
      <c r="K1696" t="s">
        <v>1527</v>
      </c>
      <c r="L1696">
        <v>34</v>
      </c>
      <c r="M1696">
        <v>80</v>
      </c>
      <c r="N1696">
        <v>192</v>
      </c>
      <c r="O1696">
        <v>83</v>
      </c>
      <c r="P1696" s="16">
        <v>10500000</v>
      </c>
      <c r="Q1696" t="str">
        <f>IF(Table6[[#This Row],[Value]]&gt;=20000000,"out of budget",IF(Table6[[#This Row],[Value]]&gt;10000000,"negotiable",IF(Table6[[#This Row],[Value]]&lt;=10000000,"on the radar")))</f>
        <v>negotiable</v>
      </c>
    </row>
    <row r="1697" spans="11:17" x14ac:dyDescent="0.25">
      <c r="K1697" t="s">
        <v>1528</v>
      </c>
      <c r="L1697">
        <v>33</v>
      </c>
      <c r="M1697">
        <v>80</v>
      </c>
      <c r="N1697">
        <v>183</v>
      </c>
      <c r="O1697">
        <v>70</v>
      </c>
      <c r="P1697" s="16">
        <v>10000000</v>
      </c>
      <c r="Q1697" t="str">
        <f>IF(Table6[[#This Row],[Value]]&gt;=20000000,"out of budget",IF(Table6[[#This Row],[Value]]&gt;10000000,"negotiable",IF(Table6[[#This Row],[Value]]&lt;=10000000,"on the radar")))</f>
        <v>on the radar</v>
      </c>
    </row>
    <row r="1698" spans="11:17" x14ac:dyDescent="0.25">
      <c r="K1698" t="s">
        <v>1529</v>
      </c>
      <c r="L1698">
        <v>33</v>
      </c>
      <c r="M1698">
        <v>72</v>
      </c>
      <c r="N1698">
        <v>186</v>
      </c>
      <c r="O1698">
        <v>77</v>
      </c>
      <c r="P1698" s="16">
        <v>0</v>
      </c>
      <c r="Q1698" t="str">
        <f>IF(Table6[[#This Row],[Value]]&gt;=20000000,"out of budget",IF(Table6[[#This Row],[Value]]&gt;10000000,"negotiable",IF(Table6[[#This Row],[Value]]&lt;=10000000,"on the radar")))</f>
        <v>on the radar</v>
      </c>
    </row>
    <row r="1699" spans="11:17" x14ac:dyDescent="0.25">
      <c r="K1699" t="s">
        <v>1530</v>
      </c>
      <c r="L1699">
        <v>32</v>
      </c>
      <c r="M1699">
        <v>83</v>
      </c>
      <c r="N1699">
        <v>183</v>
      </c>
      <c r="O1699">
        <v>80</v>
      </c>
      <c r="P1699" s="16">
        <v>28500000</v>
      </c>
      <c r="Q1699" t="str">
        <f>IF(Table6[[#This Row],[Value]]&gt;=20000000,"out of budget",IF(Table6[[#This Row],[Value]]&gt;10000000,"negotiable",IF(Table6[[#This Row],[Value]]&lt;=10000000,"on the radar")))</f>
        <v>out of budget</v>
      </c>
    </row>
    <row r="1700" spans="11:17" x14ac:dyDescent="0.25">
      <c r="K1700" t="s">
        <v>1531</v>
      </c>
      <c r="L1700">
        <v>33</v>
      </c>
      <c r="M1700">
        <v>71</v>
      </c>
      <c r="N1700">
        <v>175</v>
      </c>
      <c r="O1700">
        <v>68</v>
      </c>
      <c r="P1700" s="16">
        <v>1200000</v>
      </c>
      <c r="Q1700" t="str">
        <f>IF(Table6[[#This Row],[Value]]&gt;=20000000,"out of budget",IF(Table6[[#This Row],[Value]]&gt;10000000,"negotiable",IF(Table6[[#This Row],[Value]]&lt;=10000000,"on the radar")))</f>
        <v>on the radar</v>
      </c>
    </row>
    <row r="1701" spans="11:17" x14ac:dyDescent="0.25">
      <c r="K1701" t="s">
        <v>1532</v>
      </c>
      <c r="L1701">
        <v>33</v>
      </c>
      <c r="M1701">
        <v>80</v>
      </c>
      <c r="N1701">
        <v>180</v>
      </c>
      <c r="O1701">
        <v>85</v>
      </c>
      <c r="P1701" s="16">
        <v>13000000</v>
      </c>
      <c r="Q1701" t="str">
        <f>IF(Table6[[#This Row],[Value]]&gt;=20000000,"out of budget",IF(Table6[[#This Row],[Value]]&gt;10000000,"negotiable",IF(Table6[[#This Row],[Value]]&lt;=10000000,"on the radar")))</f>
        <v>negotiable</v>
      </c>
    </row>
    <row r="1702" spans="11:17" x14ac:dyDescent="0.25">
      <c r="K1702" t="s">
        <v>1250</v>
      </c>
      <c r="L1702">
        <v>32</v>
      </c>
      <c r="M1702">
        <v>80</v>
      </c>
      <c r="N1702">
        <v>189</v>
      </c>
      <c r="O1702">
        <v>86</v>
      </c>
      <c r="P1702" s="16">
        <v>17000000</v>
      </c>
      <c r="Q1702" t="str">
        <f>IF(Table6[[#This Row],[Value]]&gt;=20000000,"out of budget",IF(Table6[[#This Row],[Value]]&gt;10000000,"negotiable",IF(Table6[[#This Row],[Value]]&lt;=10000000,"on the radar")))</f>
        <v>negotiable</v>
      </c>
    </row>
    <row r="1703" spans="11:17" x14ac:dyDescent="0.25">
      <c r="K1703" t="s">
        <v>1533</v>
      </c>
      <c r="L1703">
        <v>32</v>
      </c>
      <c r="M1703">
        <v>77</v>
      </c>
      <c r="N1703">
        <v>180</v>
      </c>
      <c r="O1703">
        <v>80</v>
      </c>
      <c r="P1703" s="16">
        <v>7000000</v>
      </c>
      <c r="Q1703" t="str">
        <f>IF(Table6[[#This Row],[Value]]&gt;=20000000,"out of budget",IF(Table6[[#This Row],[Value]]&gt;10000000,"negotiable",IF(Table6[[#This Row],[Value]]&lt;=10000000,"on the radar")))</f>
        <v>on the radar</v>
      </c>
    </row>
    <row r="1704" spans="11:17" x14ac:dyDescent="0.25">
      <c r="K1704" t="s">
        <v>1534</v>
      </c>
      <c r="L1704">
        <v>31</v>
      </c>
      <c r="M1704">
        <v>75</v>
      </c>
      <c r="N1704">
        <v>191</v>
      </c>
      <c r="O1704">
        <v>92</v>
      </c>
      <c r="P1704" s="16">
        <v>4800000</v>
      </c>
      <c r="Q1704" t="str">
        <f>IF(Table6[[#This Row],[Value]]&gt;=20000000,"out of budget",IF(Table6[[#This Row],[Value]]&gt;10000000,"negotiable",IF(Table6[[#This Row],[Value]]&lt;=10000000,"on the radar")))</f>
        <v>on the radar</v>
      </c>
    </row>
    <row r="1705" spans="11:17" x14ac:dyDescent="0.25">
      <c r="K1705" t="s">
        <v>1535</v>
      </c>
      <c r="L1705">
        <v>32</v>
      </c>
      <c r="M1705">
        <v>81</v>
      </c>
      <c r="N1705">
        <v>175</v>
      </c>
      <c r="O1705">
        <v>73</v>
      </c>
      <c r="P1705" s="16">
        <v>21000000</v>
      </c>
      <c r="Q1705" t="str">
        <f>IF(Table6[[#This Row],[Value]]&gt;=20000000,"out of budget",IF(Table6[[#This Row],[Value]]&gt;10000000,"negotiable",IF(Table6[[#This Row],[Value]]&lt;=10000000,"on the radar")))</f>
        <v>out of budget</v>
      </c>
    </row>
    <row r="1706" spans="11:17" x14ac:dyDescent="0.25">
      <c r="K1706" t="s">
        <v>1536</v>
      </c>
      <c r="L1706">
        <v>32</v>
      </c>
      <c r="M1706">
        <v>74</v>
      </c>
      <c r="N1706">
        <v>188</v>
      </c>
      <c r="O1706">
        <v>77</v>
      </c>
      <c r="P1706" s="16">
        <v>2700000</v>
      </c>
      <c r="Q1706" t="str">
        <f>IF(Table6[[#This Row],[Value]]&gt;=20000000,"out of budget",IF(Table6[[#This Row],[Value]]&gt;10000000,"negotiable",IF(Table6[[#This Row],[Value]]&lt;=10000000,"on the radar")))</f>
        <v>on the radar</v>
      </c>
    </row>
    <row r="1707" spans="11:17" x14ac:dyDescent="0.25">
      <c r="K1707" t="s">
        <v>1537</v>
      </c>
      <c r="L1707">
        <v>33</v>
      </c>
      <c r="M1707">
        <v>80</v>
      </c>
      <c r="N1707">
        <v>171</v>
      </c>
      <c r="O1707">
        <v>67</v>
      </c>
      <c r="P1707" s="16">
        <v>13000000</v>
      </c>
      <c r="Q1707" t="str">
        <f>IF(Table6[[#This Row],[Value]]&gt;=20000000,"out of budget",IF(Table6[[#This Row],[Value]]&gt;10000000,"negotiable",IF(Table6[[#This Row],[Value]]&lt;=10000000,"on the radar")))</f>
        <v>negotiable</v>
      </c>
    </row>
    <row r="1708" spans="11:17" x14ac:dyDescent="0.25">
      <c r="K1708" t="s">
        <v>1538</v>
      </c>
      <c r="L1708">
        <v>32</v>
      </c>
      <c r="M1708">
        <v>80</v>
      </c>
      <c r="N1708">
        <v>163</v>
      </c>
      <c r="O1708">
        <v>59</v>
      </c>
      <c r="P1708" s="16">
        <v>16500000</v>
      </c>
      <c r="Q1708" t="str">
        <f>IF(Table6[[#This Row],[Value]]&gt;=20000000,"out of budget",IF(Table6[[#This Row],[Value]]&gt;10000000,"negotiable",IF(Table6[[#This Row],[Value]]&lt;=10000000,"on the radar")))</f>
        <v>negotiable</v>
      </c>
    </row>
    <row r="1709" spans="11:17" x14ac:dyDescent="0.25">
      <c r="K1709" t="s">
        <v>1459</v>
      </c>
      <c r="L1709">
        <v>32</v>
      </c>
      <c r="M1709">
        <v>79</v>
      </c>
      <c r="N1709">
        <v>179</v>
      </c>
      <c r="O1709">
        <v>79</v>
      </c>
      <c r="P1709" s="16">
        <v>14000000</v>
      </c>
      <c r="Q1709" t="str">
        <f>IF(Table6[[#This Row],[Value]]&gt;=20000000,"out of budget",IF(Table6[[#This Row],[Value]]&gt;10000000,"negotiable",IF(Table6[[#This Row],[Value]]&lt;=10000000,"on the radar")))</f>
        <v>negotiable</v>
      </c>
    </row>
    <row r="1710" spans="11:17" x14ac:dyDescent="0.25">
      <c r="K1710" t="s">
        <v>1460</v>
      </c>
      <c r="L1710">
        <v>32</v>
      </c>
      <c r="M1710">
        <v>80</v>
      </c>
      <c r="N1710">
        <v>198</v>
      </c>
      <c r="O1710">
        <v>103</v>
      </c>
      <c r="P1710" s="16">
        <v>10500000</v>
      </c>
      <c r="Q1710" t="str">
        <f>IF(Table6[[#This Row],[Value]]&gt;=20000000,"out of budget",IF(Table6[[#This Row],[Value]]&gt;10000000,"negotiable",IF(Table6[[#This Row],[Value]]&lt;=10000000,"on the radar")))</f>
        <v>negotiable</v>
      </c>
    </row>
    <row r="1711" spans="11:17" x14ac:dyDescent="0.25">
      <c r="K1711" t="s">
        <v>1539</v>
      </c>
      <c r="L1711">
        <v>21</v>
      </c>
      <c r="M1711">
        <v>73</v>
      </c>
      <c r="N1711">
        <v>182</v>
      </c>
      <c r="O1711">
        <v>67</v>
      </c>
      <c r="P1711" s="16">
        <v>5000000</v>
      </c>
      <c r="Q1711" t="str">
        <f>IF(Table6[[#This Row],[Value]]&gt;=20000000,"out of budget",IF(Table6[[#This Row],[Value]]&gt;10000000,"negotiable",IF(Table6[[#This Row],[Value]]&lt;=10000000,"on the radar")))</f>
        <v>on the radar</v>
      </c>
    </row>
    <row r="1712" spans="11:17" x14ac:dyDescent="0.25">
      <c r="K1712" t="s">
        <v>1540</v>
      </c>
      <c r="L1712">
        <v>18</v>
      </c>
      <c r="M1712">
        <v>64</v>
      </c>
      <c r="N1712">
        <v>185</v>
      </c>
      <c r="O1712">
        <v>78</v>
      </c>
      <c r="P1712" s="16">
        <v>1600000</v>
      </c>
      <c r="Q1712" t="str">
        <f>IF(Table6[[#This Row],[Value]]&gt;=20000000,"out of budget",IF(Table6[[#This Row],[Value]]&gt;10000000,"negotiable",IF(Table6[[#This Row],[Value]]&lt;=10000000,"on the radar")))</f>
        <v>on the radar</v>
      </c>
    </row>
    <row r="1713" spans="11:17" x14ac:dyDescent="0.25">
      <c r="K1713" t="s">
        <v>1541</v>
      </c>
      <c r="L1713">
        <v>20</v>
      </c>
      <c r="M1713">
        <v>67</v>
      </c>
      <c r="N1713">
        <v>187</v>
      </c>
      <c r="O1713">
        <v>79</v>
      </c>
      <c r="P1713" s="16">
        <v>2300000</v>
      </c>
      <c r="Q1713" t="str">
        <f>IF(Table6[[#This Row],[Value]]&gt;=20000000,"out of budget",IF(Table6[[#This Row],[Value]]&gt;10000000,"negotiable",IF(Table6[[#This Row],[Value]]&lt;=10000000,"on the radar")))</f>
        <v>on the radar</v>
      </c>
    </row>
    <row r="1714" spans="11:17" x14ac:dyDescent="0.25">
      <c r="K1714" t="s">
        <v>1542</v>
      </c>
      <c r="L1714">
        <v>18</v>
      </c>
      <c r="M1714">
        <v>71</v>
      </c>
      <c r="N1714">
        <v>180</v>
      </c>
      <c r="O1714">
        <v>66</v>
      </c>
      <c r="P1714" s="16">
        <v>4400000</v>
      </c>
      <c r="Q1714" t="str">
        <f>IF(Table6[[#This Row],[Value]]&gt;=20000000,"out of budget",IF(Table6[[#This Row],[Value]]&gt;10000000,"negotiable",IF(Table6[[#This Row],[Value]]&lt;=10000000,"on the radar")))</f>
        <v>on the radar</v>
      </c>
    </row>
    <row r="1715" spans="11:17" x14ac:dyDescent="0.25">
      <c r="K1715" t="s">
        <v>1543</v>
      </c>
      <c r="L1715">
        <v>18</v>
      </c>
      <c r="M1715">
        <v>62</v>
      </c>
      <c r="N1715">
        <v>180</v>
      </c>
      <c r="O1715">
        <v>71</v>
      </c>
      <c r="P1715" s="16">
        <v>975000</v>
      </c>
      <c r="Q1715" t="str">
        <f>IF(Table6[[#This Row],[Value]]&gt;=20000000,"out of budget",IF(Table6[[#This Row],[Value]]&gt;10000000,"negotiable",IF(Table6[[#This Row],[Value]]&lt;=10000000,"on the radar")))</f>
        <v>on the radar</v>
      </c>
    </row>
    <row r="1716" spans="11:17" x14ac:dyDescent="0.25">
      <c r="K1716" t="s">
        <v>1544</v>
      </c>
      <c r="L1716">
        <v>18</v>
      </c>
      <c r="M1716">
        <v>60</v>
      </c>
      <c r="N1716">
        <v>178</v>
      </c>
      <c r="O1716">
        <v>65</v>
      </c>
      <c r="P1716" s="16">
        <v>775000</v>
      </c>
      <c r="Q1716" t="str">
        <f>IF(Table6[[#This Row],[Value]]&gt;=20000000,"out of budget",IF(Table6[[#This Row],[Value]]&gt;10000000,"negotiable",IF(Table6[[#This Row],[Value]]&lt;=10000000,"on the radar")))</f>
        <v>on the radar</v>
      </c>
    </row>
    <row r="1717" spans="11:17" x14ac:dyDescent="0.25">
      <c r="K1717" t="s">
        <v>1545</v>
      </c>
      <c r="L1717">
        <v>20</v>
      </c>
      <c r="M1717">
        <v>72</v>
      </c>
      <c r="N1717">
        <v>183</v>
      </c>
      <c r="O1717">
        <v>82</v>
      </c>
      <c r="P1717" s="16">
        <v>4800000</v>
      </c>
      <c r="Q1717" t="str">
        <f>IF(Table6[[#This Row],[Value]]&gt;=20000000,"out of budget",IF(Table6[[#This Row],[Value]]&gt;10000000,"negotiable",IF(Table6[[#This Row],[Value]]&lt;=10000000,"on the radar")))</f>
        <v>on the radar</v>
      </c>
    </row>
    <row r="1718" spans="11:17" x14ac:dyDescent="0.25">
      <c r="K1718" t="s">
        <v>1546</v>
      </c>
      <c r="L1718">
        <v>19</v>
      </c>
      <c r="M1718">
        <v>68</v>
      </c>
      <c r="N1718">
        <v>183</v>
      </c>
      <c r="O1718">
        <v>57</v>
      </c>
      <c r="P1718" s="16">
        <v>2500000</v>
      </c>
      <c r="Q1718" t="str">
        <f>IF(Table6[[#This Row],[Value]]&gt;=20000000,"out of budget",IF(Table6[[#This Row],[Value]]&gt;10000000,"negotiable",IF(Table6[[#This Row],[Value]]&lt;=10000000,"on the radar")))</f>
        <v>on the radar</v>
      </c>
    </row>
    <row r="1719" spans="11:17" x14ac:dyDescent="0.25">
      <c r="K1719" t="s">
        <v>1547</v>
      </c>
      <c r="L1719">
        <v>20</v>
      </c>
      <c r="M1719">
        <v>59</v>
      </c>
      <c r="N1719">
        <v>177</v>
      </c>
      <c r="O1719">
        <v>74</v>
      </c>
      <c r="P1719" s="16">
        <v>500000</v>
      </c>
      <c r="Q1719" t="str">
        <f>IF(Table6[[#This Row],[Value]]&gt;=20000000,"out of budget",IF(Table6[[#This Row],[Value]]&gt;10000000,"negotiable",IF(Table6[[#This Row],[Value]]&lt;=10000000,"on the radar")))</f>
        <v>on the radar</v>
      </c>
    </row>
    <row r="1720" spans="11:17" x14ac:dyDescent="0.25">
      <c r="K1720" t="s">
        <v>1548</v>
      </c>
      <c r="L1720">
        <v>19</v>
      </c>
      <c r="M1720">
        <v>67</v>
      </c>
      <c r="N1720">
        <v>175</v>
      </c>
      <c r="O1720">
        <v>70</v>
      </c>
      <c r="P1720" s="16">
        <v>2400000</v>
      </c>
      <c r="Q1720" t="str">
        <f>IF(Table6[[#This Row],[Value]]&gt;=20000000,"out of budget",IF(Table6[[#This Row],[Value]]&gt;10000000,"negotiable",IF(Table6[[#This Row],[Value]]&lt;=10000000,"on the radar")))</f>
        <v>on the radar</v>
      </c>
    </row>
    <row r="1721" spans="11:17" x14ac:dyDescent="0.25">
      <c r="K1721" t="s">
        <v>1549</v>
      </c>
      <c r="L1721">
        <v>21</v>
      </c>
      <c r="M1721">
        <v>71</v>
      </c>
      <c r="N1721">
        <v>180</v>
      </c>
      <c r="O1721">
        <v>80</v>
      </c>
      <c r="P1721" s="16">
        <v>3900000</v>
      </c>
      <c r="Q1721" t="str">
        <f>IF(Table6[[#This Row],[Value]]&gt;=20000000,"out of budget",IF(Table6[[#This Row],[Value]]&gt;10000000,"negotiable",IF(Table6[[#This Row],[Value]]&lt;=10000000,"on the radar")))</f>
        <v>on the radar</v>
      </c>
    </row>
    <row r="1722" spans="11:17" x14ac:dyDescent="0.25">
      <c r="K1722" t="s">
        <v>1550</v>
      </c>
      <c r="L1722">
        <v>17</v>
      </c>
      <c r="M1722">
        <v>62</v>
      </c>
      <c r="N1722">
        <v>175</v>
      </c>
      <c r="O1722">
        <v>65</v>
      </c>
      <c r="P1722" s="16">
        <v>1200000</v>
      </c>
      <c r="Q1722" t="str">
        <f>IF(Table6[[#This Row],[Value]]&gt;=20000000,"out of budget",IF(Table6[[#This Row],[Value]]&gt;10000000,"negotiable",IF(Table6[[#This Row],[Value]]&lt;=10000000,"on the radar")))</f>
        <v>on the radar</v>
      </c>
    </row>
    <row r="1723" spans="11:17" x14ac:dyDescent="0.25">
      <c r="K1723" t="s">
        <v>1296</v>
      </c>
      <c r="L1723">
        <v>18</v>
      </c>
      <c r="M1723">
        <v>66</v>
      </c>
      <c r="N1723">
        <v>185</v>
      </c>
      <c r="O1723">
        <v>83</v>
      </c>
      <c r="P1723" s="16">
        <v>2200000</v>
      </c>
      <c r="Q1723" t="str">
        <f>IF(Table6[[#This Row],[Value]]&gt;=20000000,"out of budget",IF(Table6[[#This Row],[Value]]&gt;10000000,"negotiable",IF(Table6[[#This Row],[Value]]&lt;=10000000,"on the radar")))</f>
        <v>on the radar</v>
      </c>
    </row>
    <row r="1724" spans="11:17" x14ac:dyDescent="0.25">
      <c r="K1724" t="s">
        <v>1551</v>
      </c>
      <c r="L1724">
        <v>18</v>
      </c>
      <c r="M1724">
        <v>63</v>
      </c>
      <c r="N1724">
        <v>190</v>
      </c>
      <c r="O1724">
        <v>77</v>
      </c>
      <c r="P1724" s="16">
        <v>1100000</v>
      </c>
      <c r="Q1724" t="str">
        <f>IF(Table6[[#This Row],[Value]]&gt;=20000000,"out of budget",IF(Table6[[#This Row],[Value]]&gt;10000000,"negotiable",IF(Table6[[#This Row],[Value]]&lt;=10000000,"on the radar")))</f>
        <v>on the radar</v>
      </c>
    </row>
    <row r="1725" spans="11:17" x14ac:dyDescent="0.25">
      <c r="K1725" t="s">
        <v>1552</v>
      </c>
      <c r="L1725">
        <v>18</v>
      </c>
      <c r="M1725">
        <v>66</v>
      </c>
      <c r="N1725">
        <v>191</v>
      </c>
      <c r="O1725">
        <v>74</v>
      </c>
      <c r="P1725" s="16">
        <v>2000000</v>
      </c>
      <c r="Q1725" t="str">
        <f>IF(Table6[[#This Row],[Value]]&gt;=20000000,"out of budget",IF(Table6[[#This Row],[Value]]&gt;10000000,"negotiable",IF(Table6[[#This Row],[Value]]&lt;=10000000,"on the radar")))</f>
        <v>on the radar</v>
      </c>
    </row>
    <row r="1726" spans="11:17" x14ac:dyDescent="0.25">
      <c r="K1726" t="s">
        <v>1553</v>
      </c>
      <c r="L1726">
        <v>17</v>
      </c>
      <c r="M1726">
        <v>56</v>
      </c>
      <c r="N1726">
        <v>185</v>
      </c>
      <c r="O1726">
        <v>72</v>
      </c>
      <c r="P1726" s="16">
        <v>450000</v>
      </c>
      <c r="Q1726" t="str">
        <f>IF(Table6[[#This Row],[Value]]&gt;=20000000,"out of budget",IF(Table6[[#This Row],[Value]]&gt;10000000,"negotiable",IF(Table6[[#This Row],[Value]]&lt;=10000000,"on the radar")))</f>
        <v>on the radar</v>
      </c>
    </row>
    <row r="1727" spans="11:17" x14ac:dyDescent="0.25">
      <c r="K1727" t="s">
        <v>1554</v>
      </c>
      <c r="L1727">
        <v>18</v>
      </c>
      <c r="M1727">
        <v>68</v>
      </c>
      <c r="N1727">
        <v>177</v>
      </c>
      <c r="O1727">
        <v>71</v>
      </c>
      <c r="P1727" s="16">
        <v>2600000</v>
      </c>
      <c r="Q1727" t="str">
        <f>IF(Table6[[#This Row],[Value]]&gt;=20000000,"out of budget",IF(Table6[[#This Row],[Value]]&gt;10000000,"negotiable",IF(Table6[[#This Row],[Value]]&lt;=10000000,"on the radar")))</f>
        <v>on the radar</v>
      </c>
    </row>
    <row r="1728" spans="11:17" x14ac:dyDescent="0.25">
      <c r="K1728" t="s">
        <v>1555</v>
      </c>
      <c r="L1728">
        <v>19</v>
      </c>
      <c r="M1728">
        <v>70</v>
      </c>
      <c r="N1728">
        <v>186</v>
      </c>
      <c r="O1728">
        <v>84</v>
      </c>
      <c r="P1728" s="16">
        <v>3200000</v>
      </c>
      <c r="Q1728" t="str">
        <f>IF(Table6[[#This Row],[Value]]&gt;=20000000,"out of budget",IF(Table6[[#This Row],[Value]]&gt;10000000,"negotiable",IF(Table6[[#This Row],[Value]]&lt;=10000000,"on the radar")))</f>
        <v>on the radar</v>
      </c>
    </row>
    <row r="1729" spans="11:17" x14ac:dyDescent="0.25">
      <c r="K1729" t="s">
        <v>1556</v>
      </c>
      <c r="L1729">
        <v>19</v>
      </c>
      <c r="M1729">
        <v>64</v>
      </c>
      <c r="N1729">
        <v>183</v>
      </c>
      <c r="O1729">
        <v>76</v>
      </c>
      <c r="P1729" s="16">
        <v>1300000</v>
      </c>
      <c r="Q1729" t="str">
        <f>IF(Table6[[#This Row],[Value]]&gt;=20000000,"out of budget",IF(Table6[[#This Row],[Value]]&gt;10000000,"negotiable",IF(Table6[[#This Row],[Value]]&lt;=10000000,"on the radar")))</f>
        <v>on the radar</v>
      </c>
    </row>
    <row r="1730" spans="11:17" x14ac:dyDescent="0.25">
      <c r="K1730" t="s">
        <v>1557</v>
      </c>
      <c r="L1730">
        <v>19</v>
      </c>
      <c r="M1730">
        <v>71</v>
      </c>
      <c r="N1730">
        <v>182</v>
      </c>
      <c r="O1730">
        <v>75</v>
      </c>
      <c r="P1730" s="16">
        <v>4099999.9999999995</v>
      </c>
      <c r="Q1730" t="str">
        <f>IF(Table6[[#This Row],[Value]]&gt;=20000000,"out of budget",IF(Table6[[#This Row],[Value]]&gt;10000000,"negotiable",IF(Table6[[#This Row],[Value]]&lt;=10000000,"on the radar")))</f>
        <v>on the radar</v>
      </c>
    </row>
    <row r="1731" spans="11:17" x14ac:dyDescent="0.25">
      <c r="K1731" t="s">
        <v>1558</v>
      </c>
      <c r="L1731">
        <v>18</v>
      </c>
      <c r="M1731">
        <v>61</v>
      </c>
      <c r="N1731">
        <v>193</v>
      </c>
      <c r="O1731">
        <v>82</v>
      </c>
      <c r="P1731" s="16">
        <v>825000</v>
      </c>
      <c r="Q1731" t="str">
        <f>IF(Table6[[#This Row],[Value]]&gt;=20000000,"out of budget",IF(Table6[[#This Row],[Value]]&gt;10000000,"negotiable",IF(Table6[[#This Row],[Value]]&lt;=10000000,"on the radar")))</f>
        <v>on the radar</v>
      </c>
    </row>
    <row r="1732" spans="11:17" x14ac:dyDescent="0.25">
      <c r="K1732" t="s">
        <v>964</v>
      </c>
      <c r="L1732">
        <v>16</v>
      </c>
      <c r="M1732">
        <v>61</v>
      </c>
      <c r="N1732">
        <v>184</v>
      </c>
      <c r="O1732">
        <v>74</v>
      </c>
      <c r="P1732" s="16">
        <v>700000</v>
      </c>
      <c r="Q1732" t="str">
        <f>IF(Table6[[#This Row],[Value]]&gt;=20000000,"out of budget",IF(Table6[[#This Row],[Value]]&gt;10000000,"negotiable",IF(Table6[[#This Row],[Value]]&lt;=10000000,"on the radar")))</f>
        <v>on the radar</v>
      </c>
    </row>
    <row r="1733" spans="11:17" x14ac:dyDescent="0.25">
      <c r="K1733" t="s">
        <v>1559</v>
      </c>
      <c r="L1733">
        <v>17</v>
      </c>
      <c r="M1733">
        <v>65</v>
      </c>
      <c r="N1733">
        <v>184</v>
      </c>
      <c r="O1733">
        <v>78</v>
      </c>
      <c r="P1733" s="16">
        <v>1800000</v>
      </c>
      <c r="Q1733" t="str">
        <f>IF(Table6[[#This Row],[Value]]&gt;=20000000,"out of budget",IF(Table6[[#This Row],[Value]]&gt;10000000,"negotiable",IF(Table6[[#This Row],[Value]]&lt;=10000000,"on the radar")))</f>
        <v>on the radar</v>
      </c>
    </row>
    <row r="1734" spans="11:17" x14ac:dyDescent="0.25">
      <c r="K1734" t="s">
        <v>1560</v>
      </c>
      <c r="L1734">
        <v>18</v>
      </c>
      <c r="M1734">
        <v>66</v>
      </c>
      <c r="N1734">
        <v>187</v>
      </c>
      <c r="O1734">
        <v>73</v>
      </c>
      <c r="P1734" s="16">
        <v>2000000</v>
      </c>
      <c r="Q1734" t="str">
        <f>IF(Table6[[#This Row],[Value]]&gt;=20000000,"out of budget",IF(Table6[[#This Row],[Value]]&gt;10000000,"negotiable",IF(Table6[[#This Row],[Value]]&lt;=10000000,"on the radar")))</f>
        <v>on the radar</v>
      </c>
    </row>
    <row r="1735" spans="11:17" x14ac:dyDescent="0.25">
      <c r="K1735" t="s">
        <v>1561</v>
      </c>
      <c r="L1735">
        <v>16</v>
      </c>
      <c r="M1735">
        <v>60</v>
      </c>
      <c r="N1735">
        <v>166</v>
      </c>
      <c r="O1735">
        <v>61</v>
      </c>
      <c r="P1735" s="16">
        <v>675000</v>
      </c>
      <c r="Q1735" t="str">
        <f>IF(Table6[[#This Row],[Value]]&gt;=20000000,"out of budget",IF(Table6[[#This Row],[Value]]&gt;10000000,"negotiable",IF(Table6[[#This Row],[Value]]&lt;=10000000,"on the radar")))</f>
        <v>on the radar</v>
      </c>
    </row>
    <row r="1736" spans="11:17" x14ac:dyDescent="0.25">
      <c r="K1736" t="s">
        <v>1562</v>
      </c>
      <c r="L1736">
        <v>19</v>
      </c>
      <c r="M1736">
        <v>66</v>
      </c>
      <c r="N1736">
        <v>183</v>
      </c>
      <c r="O1736">
        <v>71</v>
      </c>
      <c r="P1736" s="16">
        <v>1900000</v>
      </c>
      <c r="Q1736" t="str">
        <f>IF(Table6[[#This Row],[Value]]&gt;=20000000,"out of budget",IF(Table6[[#This Row],[Value]]&gt;10000000,"negotiable",IF(Table6[[#This Row],[Value]]&lt;=10000000,"on the radar")))</f>
        <v>on the radar</v>
      </c>
    </row>
    <row r="1737" spans="11:17" x14ac:dyDescent="0.25">
      <c r="K1737" t="s">
        <v>1132</v>
      </c>
      <c r="L1737">
        <v>17</v>
      </c>
      <c r="M1737">
        <v>61</v>
      </c>
      <c r="N1737">
        <v>172</v>
      </c>
      <c r="O1737">
        <v>68</v>
      </c>
      <c r="P1737" s="16">
        <v>850000</v>
      </c>
      <c r="Q1737" t="str">
        <f>IF(Table6[[#This Row],[Value]]&gt;=20000000,"out of budget",IF(Table6[[#This Row],[Value]]&gt;10000000,"negotiable",IF(Table6[[#This Row],[Value]]&lt;=10000000,"on the radar")))</f>
        <v>on the radar</v>
      </c>
    </row>
    <row r="1738" spans="11:17" x14ac:dyDescent="0.25">
      <c r="K1738" t="s">
        <v>1563</v>
      </c>
      <c r="L1738">
        <v>19</v>
      </c>
      <c r="M1738">
        <v>63</v>
      </c>
      <c r="N1738">
        <v>184</v>
      </c>
      <c r="O1738">
        <v>78</v>
      </c>
      <c r="P1738" s="16">
        <v>1200000</v>
      </c>
      <c r="Q1738" t="str">
        <f>IF(Table6[[#This Row],[Value]]&gt;=20000000,"out of budget",IF(Table6[[#This Row],[Value]]&gt;10000000,"negotiable",IF(Table6[[#This Row],[Value]]&lt;=10000000,"on the radar")))</f>
        <v>on the radar</v>
      </c>
    </row>
    <row r="1739" spans="11:17" x14ac:dyDescent="0.25">
      <c r="K1739" t="s">
        <v>1564</v>
      </c>
      <c r="L1739">
        <v>18</v>
      </c>
      <c r="M1739">
        <v>67</v>
      </c>
      <c r="N1739">
        <v>190</v>
      </c>
      <c r="O1739">
        <v>75</v>
      </c>
      <c r="P1739" s="16">
        <v>2400000</v>
      </c>
      <c r="Q1739" t="str">
        <f>IF(Table6[[#This Row],[Value]]&gt;=20000000,"out of budget",IF(Table6[[#This Row],[Value]]&gt;10000000,"negotiable",IF(Table6[[#This Row],[Value]]&lt;=10000000,"on the radar")))</f>
        <v>on the radar</v>
      </c>
    </row>
    <row r="1740" spans="11:17" x14ac:dyDescent="0.25">
      <c r="K1740" t="s">
        <v>1565</v>
      </c>
      <c r="L1740">
        <v>18</v>
      </c>
      <c r="M1740">
        <v>67</v>
      </c>
      <c r="N1740">
        <v>187</v>
      </c>
      <c r="O1740">
        <v>78</v>
      </c>
      <c r="P1740" s="16">
        <v>2400000</v>
      </c>
      <c r="Q1740" t="str">
        <f>IF(Table6[[#This Row],[Value]]&gt;=20000000,"out of budget",IF(Table6[[#This Row],[Value]]&gt;10000000,"negotiable",IF(Table6[[#This Row],[Value]]&lt;=10000000,"on the radar")))</f>
        <v>on the radar</v>
      </c>
    </row>
    <row r="1741" spans="11:17" x14ac:dyDescent="0.25">
      <c r="K1741" t="s">
        <v>1566</v>
      </c>
      <c r="L1741">
        <v>17</v>
      </c>
      <c r="M1741">
        <v>62</v>
      </c>
      <c r="N1741">
        <v>176</v>
      </c>
      <c r="O1741">
        <v>68</v>
      </c>
      <c r="P1741" s="16">
        <v>775000</v>
      </c>
      <c r="Q1741" t="str">
        <f>IF(Table6[[#This Row],[Value]]&gt;=20000000,"out of budget",IF(Table6[[#This Row],[Value]]&gt;10000000,"negotiable",IF(Table6[[#This Row],[Value]]&lt;=10000000,"on the radar")))</f>
        <v>on the radar</v>
      </c>
    </row>
    <row r="1742" spans="11:17" x14ac:dyDescent="0.25">
      <c r="K1742" t="s">
        <v>1567</v>
      </c>
      <c r="L1742">
        <v>22</v>
      </c>
      <c r="M1742">
        <v>70</v>
      </c>
      <c r="N1742">
        <v>180</v>
      </c>
      <c r="O1742">
        <v>75</v>
      </c>
      <c r="P1742" s="16">
        <v>2700000</v>
      </c>
      <c r="Q1742" t="str">
        <f>IF(Table6[[#This Row],[Value]]&gt;=20000000,"out of budget",IF(Table6[[#This Row],[Value]]&gt;10000000,"negotiable",IF(Table6[[#This Row],[Value]]&lt;=10000000,"on the radar")))</f>
        <v>on the radar</v>
      </c>
    </row>
    <row r="1743" spans="11:17" x14ac:dyDescent="0.25">
      <c r="K1743" t="s">
        <v>1568</v>
      </c>
      <c r="L1743">
        <v>28</v>
      </c>
      <c r="M1743">
        <v>77</v>
      </c>
      <c r="N1743">
        <v>178</v>
      </c>
      <c r="O1743">
        <v>64</v>
      </c>
      <c r="P1743" s="16">
        <v>11000000</v>
      </c>
      <c r="Q1743" t="str">
        <f>IF(Table6[[#This Row],[Value]]&gt;=20000000,"out of budget",IF(Table6[[#This Row],[Value]]&gt;10000000,"negotiable",IF(Table6[[#This Row],[Value]]&lt;=10000000,"on the radar")))</f>
        <v>negotiable</v>
      </c>
    </row>
    <row r="1744" spans="11:17" x14ac:dyDescent="0.25">
      <c r="K1744" t="s">
        <v>1569</v>
      </c>
      <c r="L1744">
        <v>21</v>
      </c>
      <c r="M1744">
        <v>69</v>
      </c>
      <c r="N1744">
        <v>179</v>
      </c>
      <c r="O1744">
        <v>76</v>
      </c>
      <c r="P1744" s="16">
        <v>2700000</v>
      </c>
      <c r="Q1744" t="str">
        <f>IF(Table6[[#This Row],[Value]]&gt;=20000000,"out of budget",IF(Table6[[#This Row],[Value]]&gt;10000000,"negotiable",IF(Table6[[#This Row],[Value]]&lt;=10000000,"on the radar")))</f>
        <v>on the radar</v>
      </c>
    </row>
    <row r="1745" spans="11:17" x14ac:dyDescent="0.25">
      <c r="K1745" t="s">
        <v>1570</v>
      </c>
      <c r="L1745">
        <v>20</v>
      </c>
      <c r="M1745">
        <v>64</v>
      </c>
      <c r="N1745">
        <v>181</v>
      </c>
      <c r="O1745">
        <v>83</v>
      </c>
      <c r="P1745" s="16">
        <v>1300000</v>
      </c>
      <c r="Q1745" t="str">
        <f>IF(Table6[[#This Row],[Value]]&gt;=20000000,"out of budget",IF(Table6[[#This Row],[Value]]&gt;10000000,"negotiable",IF(Table6[[#This Row],[Value]]&lt;=10000000,"on the radar")))</f>
        <v>on the radar</v>
      </c>
    </row>
    <row r="1746" spans="11:17" x14ac:dyDescent="0.25">
      <c r="K1746" t="s">
        <v>1571</v>
      </c>
      <c r="L1746">
        <v>21</v>
      </c>
      <c r="M1746">
        <v>70</v>
      </c>
      <c r="N1746">
        <v>185</v>
      </c>
      <c r="O1746">
        <v>79</v>
      </c>
      <c r="P1746" s="16">
        <v>3400000</v>
      </c>
      <c r="Q1746" t="str">
        <f>IF(Table6[[#This Row],[Value]]&gt;=20000000,"out of budget",IF(Table6[[#This Row],[Value]]&gt;10000000,"negotiable",IF(Table6[[#This Row],[Value]]&lt;=10000000,"on the radar")))</f>
        <v>on the radar</v>
      </c>
    </row>
    <row r="1747" spans="11:17" x14ac:dyDescent="0.25">
      <c r="K1747" t="s">
        <v>1572</v>
      </c>
      <c r="L1747">
        <v>22</v>
      </c>
      <c r="M1747">
        <v>68</v>
      </c>
      <c r="N1747">
        <v>191</v>
      </c>
      <c r="O1747">
        <v>85</v>
      </c>
      <c r="P1747" s="16">
        <v>2300000</v>
      </c>
      <c r="Q1747" t="str">
        <f>IF(Table6[[#This Row],[Value]]&gt;=20000000,"out of budget",IF(Table6[[#This Row],[Value]]&gt;10000000,"negotiable",IF(Table6[[#This Row],[Value]]&lt;=10000000,"on the radar")))</f>
        <v>on the radar</v>
      </c>
    </row>
    <row r="1748" spans="11:17" x14ac:dyDescent="0.25">
      <c r="K1748" t="s">
        <v>1573</v>
      </c>
      <c r="L1748">
        <v>21</v>
      </c>
      <c r="M1748">
        <v>68</v>
      </c>
      <c r="N1748">
        <v>181</v>
      </c>
      <c r="O1748">
        <v>70</v>
      </c>
      <c r="P1748" s="16">
        <v>2700000</v>
      </c>
      <c r="Q1748" t="str">
        <f>IF(Table6[[#This Row],[Value]]&gt;=20000000,"out of budget",IF(Table6[[#This Row],[Value]]&gt;10000000,"negotiable",IF(Table6[[#This Row],[Value]]&lt;=10000000,"on the radar")))</f>
        <v>on the radar</v>
      </c>
    </row>
    <row r="1749" spans="11:17" x14ac:dyDescent="0.25">
      <c r="K1749" t="s">
        <v>1574</v>
      </c>
      <c r="L1749">
        <v>21</v>
      </c>
      <c r="M1749">
        <v>72</v>
      </c>
      <c r="N1749">
        <v>181</v>
      </c>
      <c r="O1749">
        <v>76</v>
      </c>
      <c r="P1749" s="16">
        <v>3600000</v>
      </c>
      <c r="Q1749" t="str">
        <f>IF(Table6[[#This Row],[Value]]&gt;=20000000,"out of budget",IF(Table6[[#This Row],[Value]]&gt;10000000,"negotiable",IF(Table6[[#This Row],[Value]]&lt;=10000000,"on the radar")))</f>
        <v>on the radar</v>
      </c>
    </row>
    <row r="1750" spans="11:17" x14ac:dyDescent="0.25">
      <c r="K1750" t="s">
        <v>1575</v>
      </c>
      <c r="L1750">
        <v>21</v>
      </c>
      <c r="M1750">
        <v>74</v>
      </c>
      <c r="N1750">
        <v>173</v>
      </c>
      <c r="O1750">
        <v>68</v>
      </c>
      <c r="P1750" s="16">
        <v>9500000</v>
      </c>
      <c r="Q1750" t="str">
        <f>IF(Table6[[#This Row],[Value]]&gt;=20000000,"out of budget",IF(Table6[[#This Row],[Value]]&gt;10000000,"negotiable",IF(Table6[[#This Row],[Value]]&lt;=10000000,"on the radar")))</f>
        <v>on the radar</v>
      </c>
    </row>
    <row r="1751" spans="11:17" x14ac:dyDescent="0.25">
      <c r="K1751" t="s">
        <v>1576</v>
      </c>
      <c r="L1751">
        <v>23</v>
      </c>
      <c r="M1751">
        <v>75</v>
      </c>
      <c r="N1751">
        <v>184</v>
      </c>
      <c r="O1751">
        <v>77</v>
      </c>
      <c r="P1751" s="16">
        <v>8500000</v>
      </c>
      <c r="Q1751" t="str">
        <f>IF(Table6[[#This Row],[Value]]&gt;=20000000,"out of budget",IF(Table6[[#This Row],[Value]]&gt;10000000,"negotiable",IF(Table6[[#This Row],[Value]]&lt;=10000000,"on the radar")))</f>
        <v>on the radar</v>
      </c>
    </row>
    <row r="1752" spans="11:17" x14ac:dyDescent="0.25">
      <c r="K1752" t="s">
        <v>1577</v>
      </c>
      <c r="L1752">
        <v>22</v>
      </c>
      <c r="M1752">
        <v>68</v>
      </c>
      <c r="N1752">
        <v>183</v>
      </c>
      <c r="O1752">
        <v>80</v>
      </c>
      <c r="P1752" s="16">
        <v>1900000</v>
      </c>
      <c r="Q1752" t="str">
        <f>IF(Table6[[#This Row],[Value]]&gt;=20000000,"out of budget",IF(Table6[[#This Row],[Value]]&gt;10000000,"negotiable",IF(Table6[[#This Row],[Value]]&lt;=10000000,"on the radar")))</f>
        <v>on the radar</v>
      </c>
    </row>
    <row r="1753" spans="11:17" x14ac:dyDescent="0.25">
      <c r="K1753" t="s">
        <v>1578</v>
      </c>
      <c r="L1753">
        <v>21</v>
      </c>
      <c r="M1753">
        <v>70</v>
      </c>
      <c r="N1753">
        <v>188</v>
      </c>
      <c r="O1753">
        <v>86</v>
      </c>
      <c r="P1753" s="16">
        <v>3100000</v>
      </c>
      <c r="Q1753" t="str">
        <f>IF(Table6[[#This Row],[Value]]&gt;=20000000,"out of budget",IF(Table6[[#This Row],[Value]]&gt;10000000,"negotiable",IF(Table6[[#This Row],[Value]]&lt;=10000000,"on the radar")))</f>
        <v>on the radar</v>
      </c>
    </row>
    <row r="1754" spans="11:17" x14ac:dyDescent="0.25">
      <c r="K1754" t="s">
        <v>1579</v>
      </c>
      <c r="L1754">
        <v>21</v>
      </c>
      <c r="M1754">
        <v>74</v>
      </c>
      <c r="N1754">
        <v>168</v>
      </c>
      <c r="O1754">
        <v>67</v>
      </c>
      <c r="P1754" s="16">
        <v>9500000</v>
      </c>
      <c r="Q1754" t="str">
        <f>IF(Table6[[#This Row],[Value]]&gt;=20000000,"out of budget",IF(Table6[[#This Row],[Value]]&gt;10000000,"negotiable",IF(Table6[[#This Row],[Value]]&lt;=10000000,"on the radar")))</f>
        <v>on the radar</v>
      </c>
    </row>
    <row r="1755" spans="11:17" x14ac:dyDescent="0.25">
      <c r="K1755" t="s">
        <v>1335</v>
      </c>
      <c r="L1755">
        <v>21</v>
      </c>
      <c r="M1755">
        <v>71</v>
      </c>
      <c r="N1755">
        <v>174</v>
      </c>
      <c r="O1755">
        <v>68</v>
      </c>
      <c r="P1755" s="16">
        <v>4200000</v>
      </c>
      <c r="Q1755" t="str">
        <f>IF(Table6[[#This Row],[Value]]&gt;=20000000,"out of budget",IF(Table6[[#This Row],[Value]]&gt;10000000,"negotiable",IF(Table6[[#This Row],[Value]]&lt;=10000000,"on the radar")))</f>
        <v>on the radar</v>
      </c>
    </row>
    <row r="1756" spans="11:17" x14ac:dyDescent="0.25">
      <c r="K1756" t="s">
        <v>1580</v>
      </c>
      <c r="L1756">
        <v>22</v>
      </c>
      <c r="M1756">
        <v>76</v>
      </c>
      <c r="N1756">
        <v>180</v>
      </c>
      <c r="O1756">
        <v>72</v>
      </c>
      <c r="P1756" s="16">
        <v>9500000</v>
      </c>
      <c r="Q1756" t="str">
        <f>IF(Table6[[#This Row],[Value]]&gt;=20000000,"out of budget",IF(Table6[[#This Row],[Value]]&gt;10000000,"negotiable",IF(Table6[[#This Row],[Value]]&lt;=10000000,"on the radar")))</f>
        <v>on the radar</v>
      </c>
    </row>
    <row r="1757" spans="11:17" x14ac:dyDescent="0.25">
      <c r="K1757" t="s">
        <v>1581</v>
      </c>
      <c r="L1757">
        <v>22</v>
      </c>
      <c r="M1757">
        <v>70</v>
      </c>
      <c r="N1757">
        <v>175</v>
      </c>
      <c r="O1757">
        <v>71</v>
      </c>
      <c r="P1757" s="16">
        <v>3600000</v>
      </c>
      <c r="Q1757" t="str">
        <f>IF(Table6[[#This Row],[Value]]&gt;=20000000,"out of budget",IF(Table6[[#This Row],[Value]]&gt;10000000,"negotiable",IF(Table6[[#This Row],[Value]]&lt;=10000000,"on the radar")))</f>
        <v>on the radar</v>
      </c>
    </row>
    <row r="1758" spans="11:17" x14ac:dyDescent="0.25">
      <c r="K1758" t="s">
        <v>1582</v>
      </c>
      <c r="L1758">
        <v>22</v>
      </c>
      <c r="M1758">
        <v>73</v>
      </c>
      <c r="N1758">
        <v>179</v>
      </c>
      <c r="O1758">
        <v>72</v>
      </c>
      <c r="P1758" s="16">
        <v>6500000</v>
      </c>
      <c r="Q1758" t="str">
        <f>IF(Table6[[#This Row],[Value]]&gt;=20000000,"out of budget",IF(Table6[[#This Row],[Value]]&gt;10000000,"negotiable",IF(Table6[[#This Row],[Value]]&lt;=10000000,"on the radar")))</f>
        <v>on the radar</v>
      </c>
    </row>
    <row r="1759" spans="11:17" x14ac:dyDescent="0.25">
      <c r="K1759" t="s">
        <v>1583</v>
      </c>
      <c r="L1759">
        <v>20</v>
      </c>
      <c r="M1759">
        <v>71</v>
      </c>
      <c r="N1759">
        <v>177</v>
      </c>
      <c r="O1759">
        <v>69</v>
      </c>
      <c r="P1759" s="16">
        <v>3300000</v>
      </c>
      <c r="Q1759" t="str">
        <f>IF(Table6[[#This Row],[Value]]&gt;=20000000,"out of budget",IF(Table6[[#This Row],[Value]]&gt;10000000,"negotiable",IF(Table6[[#This Row],[Value]]&lt;=10000000,"on the radar")))</f>
        <v>on the radar</v>
      </c>
    </row>
    <row r="1760" spans="11:17" x14ac:dyDescent="0.25">
      <c r="K1760" t="s">
        <v>1584</v>
      </c>
      <c r="L1760">
        <v>20</v>
      </c>
      <c r="M1760">
        <v>62</v>
      </c>
      <c r="N1760">
        <v>188</v>
      </c>
      <c r="O1760">
        <v>79</v>
      </c>
      <c r="P1760" s="16">
        <v>825000</v>
      </c>
      <c r="Q1760" t="str">
        <f>IF(Table6[[#This Row],[Value]]&gt;=20000000,"out of budget",IF(Table6[[#This Row],[Value]]&gt;10000000,"negotiable",IF(Table6[[#This Row],[Value]]&lt;=10000000,"on the radar")))</f>
        <v>on the radar</v>
      </c>
    </row>
    <row r="1761" spans="11:17" x14ac:dyDescent="0.25">
      <c r="K1761" t="s">
        <v>1585</v>
      </c>
      <c r="L1761">
        <v>20</v>
      </c>
      <c r="M1761">
        <v>71</v>
      </c>
      <c r="N1761">
        <v>178</v>
      </c>
      <c r="O1761">
        <v>73</v>
      </c>
      <c r="P1761" s="16">
        <v>4099999.9999999995</v>
      </c>
      <c r="Q1761" t="str">
        <f>IF(Table6[[#This Row],[Value]]&gt;=20000000,"out of budget",IF(Table6[[#This Row],[Value]]&gt;10000000,"negotiable",IF(Table6[[#This Row],[Value]]&lt;=10000000,"on the radar")))</f>
        <v>on the radar</v>
      </c>
    </row>
    <row r="1762" spans="11:17" x14ac:dyDescent="0.25">
      <c r="K1762" t="s">
        <v>1586</v>
      </c>
      <c r="L1762">
        <v>20</v>
      </c>
      <c r="M1762">
        <v>64</v>
      </c>
      <c r="N1762">
        <v>181</v>
      </c>
      <c r="O1762">
        <v>71</v>
      </c>
      <c r="P1762" s="16">
        <v>1300000</v>
      </c>
      <c r="Q1762" t="str">
        <f>IF(Table6[[#This Row],[Value]]&gt;=20000000,"out of budget",IF(Table6[[#This Row],[Value]]&gt;10000000,"negotiable",IF(Table6[[#This Row],[Value]]&lt;=10000000,"on the radar")))</f>
        <v>on the radar</v>
      </c>
    </row>
    <row r="1763" spans="11:17" x14ac:dyDescent="0.25">
      <c r="K1763" t="s">
        <v>1587</v>
      </c>
      <c r="L1763">
        <v>19</v>
      </c>
      <c r="M1763">
        <v>66</v>
      </c>
      <c r="N1763">
        <v>186</v>
      </c>
      <c r="O1763">
        <v>75</v>
      </c>
      <c r="P1763" s="16">
        <v>1800000</v>
      </c>
      <c r="Q1763" t="str">
        <f>IF(Table6[[#This Row],[Value]]&gt;=20000000,"out of budget",IF(Table6[[#This Row],[Value]]&gt;10000000,"negotiable",IF(Table6[[#This Row],[Value]]&lt;=10000000,"on the radar")))</f>
        <v>on the radar</v>
      </c>
    </row>
    <row r="1764" spans="11:17" x14ac:dyDescent="0.25">
      <c r="K1764" t="s">
        <v>1588</v>
      </c>
      <c r="L1764">
        <v>19</v>
      </c>
      <c r="M1764">
        <v>67</v>
      </c>
      <c r="N1764">
        <v>173</v>
      </c>
      <c r="O1764">
        <v>63</v>
      </c>
      <c r="P1764" s="16">
        <v>2600000</v>
      </c>
      <c r="Q1764" t="str">
        <f>IF(Table6[[#This Row],[Value]]&gt;=20000000,"out of budget",IF(Table6[[#This Row],[Value]]&gt;10000000,"negotiable",IF(Table6[[#This Row],[Value]]&lt;=10000000,"on the radar")))</f>
        <v>on the radar</v>
      </c>
    </row>
    <row r="1765" spans="11:17" x14ac:dyDescent="0.25">
      <c r="K1765" t="s">
        <v>1589</v>
      </c>
      <c r="L1765">
        <v>21</v>
      </c>
      <c r="M1765">
        <v>76</v>
      </c>
      <c r="N1765">
        <v>172</v>
      </c>
      <c r="O1765">
        <v>63</v>
      </c>
      <c r="P1765" s="16">
        <v>17000000</v>
      </c>
      <c r="Q1765" t="str">
        <f>IF(Table6[[#This Row],[Value]]&gt;=20000000,"out of budget",IF(Table6[[#This Row],[Value]]&gt;10000000,"negotiable",IF(Table6[[#This Row],[Value]]&lt;=10000000,"on the radar")))</f>
        <v>negotiable</v>
      </c>
    </row>
    <row r="1766" spans="11:17" x14ac:dyDescent="0.25">
      <c r="K1766" t="s">
        <v>1590</v>
      </c>
      <c r="L1766">
        <v>21</v>
      </c>
      <c r="M1766">
        <v>69</v>
      </c>
      <c r="N1766">
        <v>186</v>
      </c>
      <c r="O1766">
        <v>84</v>
      </c>
      <c r="P1766" s="16">
        <v>3100000</v>
      </c>
      <c r="Q1766" t="str">
        <f>IF(Table6[[#This Row],[Value]]&gt;=20000000,"out of budget",IF(Table6[[#This Row],[Value]]&gt;10000000,"negotiable",IF(Table6[[#This Row],[Value]]&lt;=10000000,"on the radar")))</f>
        <v>on the radar</v>
      </c>
    </row>
    <row r="1767" spans="11:17" x14ac:dyDescent="0.25">
      <c r="K1767" t="s">
        <v>1591</v>
      </c>
      <c r="L1767">
        <v>20</v>
      </c>
      <c r="M1767">
        <v>62</v>
      </c>
      <c r="N1767">
        <v>182</v>
      </c>
      <c r="O1767">
        <v>68</v>
      </c>
      <c r="P1767" s="16">
        <v>975000</v>
      </c>
      <c r="Q1767" t="str">
        <f>IF(Table6[[#This Row],[Value]]&gt;=20000000,"out of budget",IF(Table6[[#This Row],[Value]]&gt;10000000,"negotiable",IF(Table6[[#This Row],[Value]]&lt;=10000000,"on the radar")))</f>
        <v>on the radar</v>
      </c>
    </row>
    <row r="1768" spans="11:17" x14ac:dyDescent="0.25">
      <c r="K1768" t="s">
        <v>1592</v>
      </c>
      <c r="L1768">
        <v>20</v>
      </c>
      <c r="M1768">
        <v>58</v>
      </c>
      <c r="N1768">
        <v>191</v>
      </c>
      <c r="O1768">
        <v>82</v>
      </c>
      <c r="P1768" s="16">
        <v>425000</v>
      </c>
      <c r="Q1768" t="str">
        <f>IF(Table6[[#This Row],[Value]]&gt;=20000000,"out of budget",IF(Table6[[#This Row],[Value]]&gt;10000000,"negotiable",IF(Table6[[#This Row],[Value]]&lt;=10000000,"on the radar")))</f>
        <v>on the radar</v>
      </c>
    </row>
    <row r="1769" spans="11:17" x14ac:dyDescent="0.25">
      <c r="K1769" t="s">
        <v>1593</v>
      </c>
      <c r="L1769">
        <v>24</v>
      </c>
      <c r="M1769">
        <v>75</v>
      </c>
      <c r="N1769">
        <v>188</v>
      </c>
      <c r="O1769">
        <v>76</v>
      </c>
      <c r="P1769" s="16">
        <v>10500000</v>
      </c>
      <c r="Q1769" t="str">
        <f>IF(Table6[[#This Row],[Value]]&gt;=20000000,"out of budget",IF(Table6[[#This Row],[Value]]&gt;10000000,"negotiable",IF(Table6[[#This Row],[Value]]&lt;=10000000,"on the radar")))</f>
        <v>negotiable</v>
      </c>
    </row>
    <row r="1770" spans="11:17" x14ac:dyDescent="0.25">
      <c r="K1770" t="s">
        <v>1594</v>
      </c>
      <c r="L1770">
        <v>19</v>
      </c>
      <c r="M1770">
        <v>60</v>
      </c>
      <c r="N1770">
        <v>178</v>
      </c>
      <c r="O1770">
        <v>73</v>
      </c>
      <c r="P1770" s="16">
        <v>625000</v>
      </c>
      <c r="Q1770" t="str">
        <f>IF(Table6[[#This Row],[Value]]&gt;=20000000,"out of budget",IF(Table6[[#This Row],[Value]]&gt;10000000,"negotiable",IF(Table6[[#This Row],[Value]]&lt;=10000000,"on the radar")))</f>
        <v>on the radar</v>
      </c>
    </row>
    <row r="1771" spans="11:17" x14ac:dyDescent="0.25">
      <c r="K1771" t="s">
        <v>1595</v>
      </c>
      <c r="L1771">
        <v>17</v>
      </c>
      <c r="M1771">
        <v>62</v>
      </c>
      <c r="N1771">
        <v>176</v>
      </c>
      <c r="O1771">
        <v>69</v>
      </c>
      <c r="P1771" s="16">
        <v>1000000</v>
      </c>
      <c r="Q1771" t="str">
        <f>IF(Table6[[#This Row],[Value]]&gt;=20000000,"out of budget",IF(Table6[[#This Row],[Value]]&gt;10000000,"negotiable",IF(Table6[[#This Row],[Value]]&lt;=10000000,"on the radar")))</f>
        <v>on the radar</v>
      </c>
    </row>
    <row r="1772" spans="11:17" x14ac:dyDescent="0.25">
      <c r="K1772" t="s">
        <v>1596</v>
      </c>
      <c r="L1772">
        <v>20</v>
      </c>
      <c r="M1772">
        <v>67</v>
      </c>
      <c r="N1772">
        <v>185</v>
      </c>
      <c r="O1772">
        <v>76</v>
      </c>
      <c r="P1772" s="16">
        <v>2100000</v>
      </c>
      <c r="Q1772" t="str">
        <f>IF(Table6[[#This Row],[Value]]&gt;=20000000,"out of budget",IF(Table6[[#This Row],[Value]]&gt;10000000,"negotiable",IF(Table6[[#This Row],[Value]]&lt;=10000000,"on the radar")))</f>
        <v>on the radar</v>
      </c>
    </row>
    <row r="1773" spans="11:17" x14ac:dyDescent="0.25">
      <c r="K1773" t="s">
        <v>1597</v>
      </c>
      <c r="L1773">
        <v>17</v>
      </c>
      <c r="M1773">
        <v>58</v>
      </c>
      <c r="N1773">
        <v>178</v>
      </c>
      <c r="O1773">
        <v>75</v>
      </c>
      <c r="P1773" s="16">
        <v>650000</v>
      </c>
      <c r="Q1773" t="str">
        <f>IF(Table6[[#This Row],[Value]]&gt;=20000000,"out of budget",IF(Table6[[#This Row],[Value]]&gt;10000000,"negotiable",IF(Table6[[#This Row],[Value]]&lt;=10000000,"on the radar")))</f>
        <v>on the radar</v>
      </c>
    </row>
    <row r="1774" spans="11:17" x14ac:dyDescent="0.25">
      <c r="K1774" t="s">
        <v>1349</v>
      </c>
      <c r="L1774">
        <v>18</v>
      </c>
      <c r="M1774">
        <v>61</v>
      </c>
      <c r="N1774">
        <v>192</v>
      </c>
      <c r="O1774">
        <v>77</v>
      </c>
      <c r="P1774" s="16">
        <v>775000</v>
      </c>
      <c r="Q1774" t="str">
        <f>IF(Table6[[#This Row],[Value]]&gt;=20000000,"out of budget",IF(Table6[[#This Row],[Value]]&gt;10000000,"negotiable",IF(Table6[[#This Row],[Value]]&lt;=10000000,"on the radar")))</f>
        <v>on the radar</v>
      </c>
    </row>
    <row r="1775" spans="11:17" x14ac:dyDescent="0.25">
      <c r="K1775" t="s">
        <v>1598</v>
      </c>
      <c r="L1775">
        <v>19</v>
      </c>
      <c r="M1775">
        <v>61</v>
      </c>
      <c r="N1775">
        <v>182</v>
      </c>
      <c r="O1775">
        <v>70</v>
      </c>
      <c r="P1775" s="16">
        <v>775000</v>
      </c>
      <c r="Q1775" t="str">
        <f>IF(Table6[[#This Row],[Value]]&gt;=20000000,"out of budget",IF(Table6[[#This Row],[Value]]&gt;10000000,"negotiable",IF(Table6[[#This Row],[Value]]&lt;=10000000,"on the radar")))</f>
        <v>on the radar</v>
      </c>
    </row>
    <row r="1776" spans="11:17" x14ac:dyDescent="0.25">
      <c r="K1776" t="s">
        <v>1599</v>
      </c>
      <c r="L1776">
        <v>18</v>
      </c>
      <c r="M1776">
        <v>61</v>
      </c>
      <c r="N1776">
        <v>173</v>
      </c>
      <c r="O1776">
        <v>65</v>
      </c>
      <c r="P1776" s="16">
        <v>900000</v>
      </c>
      <c r="Q1776" t="str">
        <f>IF(Table6[[#This Row],[Value]]&gt;=20000000,"out of budget",IF(Table6[[#This Row],[Value]]&gt;10000000,"negotiable",IF(Table6[[#This Row],[Value]]&lt;=10000000,"on the radar")))</f>
        <v>on the radar</v>
      </c>
    </row>
    <row r="1777" spans="11:17" x14ac:dyDescent="0.25">
      <c r="K1777" t="s">
        <v>1600</v>
      </c>
      <c r="L1777">
        <v>26</v>
      </c>
      <c r="M1777">
        <v>75</v>
      </c>
      <c r="N1777">
        <v>184</v>
      </c>
      <c r="O1777">
        <v>77</v>
      </c>
      <c r="P1777" s="16">
        <v>6000000</v>
      </c>
      <c r="Q1777" t="str">
        <f>IF(Table6[[#This Row],[Value]]&gt;=20000000,"out of budget",IF(Table6[[#This Row],[Value]]&gt;10000000,"negotiable",IF(Table6[[#This Row],[Value]]&lt;=10000000,"on the radar")))</f>
        <v>on the radar</v>
      </c>
    </row>
    <row r="1778" spans="11:17" x14ac:dyDescent="0.25">
      <c r="K1778" t="s">
        <v>1601</v>
      </c>
      <c r="L1778">
        <v>26</v>
      </c>
      <c r="M1778">
        <v>71</v>
      </c>
      <c r="N1778">
        <v>180</v>
      </c>
      <c r="O1778">
        <v>69</v>
      </c>
      <c r="P1778" s="16">
        <v>0</v>
      </c>
      <c r="Q1778" t="str">
        <f>IF(Table6[[#This Row],[Value]]&gt;=20000000,"out of budget",IF(Table6[[#This Row],[Value]]&gt;10000000,"negotiable",IF(Table6[[#This Row],[Value]]&lt;=10000000,"on the radar")))</f>
        <v>on the radar</v>
      </c>
    </row>
    <row r="1779" spans="11:17" x14ac:dyDescent="0.25">
      <c r="K1779" t="s">
        <v>1352</v>
      </c>
      <c r="L1779">
        <v>25</v>
      </c>
      <c r="M1779">
        <v>68</v>
      </c>
      <c r="N1779">
        <v>180</v>
      </c>
      <c r="O1779">
        <v>72</v>
      </c>
      <c r="P1779" s="16">
        <v>0</v>
      </c>
      <c r="Q1779" t="str">
        <f>IF(Table6[[#This Row],[Value]]&gt;=20000000,"out of budget",IF(Table6[[#This Row],[Value]]&gt;10000000,"negotiable",IF(Table6[[#This Row],[Value]]&lt;=10000000,"on the radar")))</f>
        <v>on the radar</v>
      </c>
    </row>
    <row r="1780" spans="11:17" x14ac:dyDescent="0.25">
      <c r="K1780" t="s">
        <v>1353</v>
      </c>
      <c r="L1780">
        <v>22</v>
      </c>
      <c r="M1780">
        <v>74</v>
      </c>
      <c r="N1780">
        <v>176</v>
      </c>
      <c r="O1780">
        <v>72</v>
      </c>
      <c r="P1780" s="16">
        <v>9500000</v>
      </c>
      <c r="Q1780" t="str">
        <f>IF(Table6[[#This Row],[Value]]&gt;=20000000,"out of budget",IF(Table6[[#This Row],[Value]]&gt;10000000,"negotiable",IF(Table6[[#This Row],[Value]]&lt;=10000000,"on the radar")))</f>
        <v>on the radar</v>
      </c>
    </row>
    <row r="1781" spans="11:17" x14ac:dyDescent="0.25">
      <c r="K1781" t="s">
        <v>1602</v>
      </c>
      <c r="L1781">
        <v>19</v>
      </c>
      <c r="M1781">
        <v>69</v>
      </c>
      <c r="N1781">
        <v>174</v>
      </c>
      <c r="O1781">
        <v>60</v>
      </c>
      <c r="P1781" s="16">
        <v>3300000</v>
      </c>
      <c r="Q1781" t="str">
        <f>IF(Table6[[#This Row],[Value]]&gt;=20000000,"out of budget",IF(Table6[[#This Row],[Value]]&gt;10000000,"negotiable",IF(Table6[[#This Row],[Value]]&lt;=10000000,"on the radar")))</f>
        <v>on the radar</v>
      </c>
    </row>
    <row r="1782" spans="11:17" x14ac:dyDescent="0.25">
      <c r="K1782" t="s">
        <v>1603</v>
      </c>
      <c r="L1782">
        <v>19</v>
      </c>
      <c r="M1782">
        <v>71</v>
      </c>
      <c r="N1782">
        <v>192</v>
      </c>
      <c r="O1782">
        <v>78</v>
      </c>
      <c r="P1782" s="16">
        <v>3800000</v>
      </c>
      <c r="Q1782" t="str">
        <f>IF(Table6[[#This Row],[Value]]&gt;=20000000,"out of budget",IF(Table6[[#This Row],[Value]]&gt;10000000,"negotiable",IF(Table6[[#This Row],[Value]]&lt;=10000000,"on the radar")))</f>
        <v>on the radar</v>
      </c>
    </row>
    <row r="1783" spans="11:17" x14ac:dyDescent="0.25">
      <c r="K1783" t="s">
        <v>1604</v>
      </c>
      <c r="L1783">
        <v>17</v>
      </c>
      <c r="M1783">
        <v>61</v>
      </c>
      <c r="N1783">
        <v>185</v>
      </c>
      <c r="O1783">
        <v>74</v>
      </c>
      <c r="P1783" s="16">
        <v>775000</v>
      </c>
      <c r="Q1783" t="str">
        <f>IF(Table6[[#This Row],[Value]]&gt;=20000000,"out of budget",IF(Table6[[#This Row],[Value]]&gt;10000000,"negotiable",IF(Table6[[#This Row],[Value]]&lt;=10000000,"on the radar")))</f>
        <v>on the radar</v>
      </c>
    </row>
    <row r="1784" spans="11:17" x14ac:dyDescent="0.25">
      <c r="K1784" t="s">
        <v>1605</v>
      </c>
      <c r="L1784">
        <v>18</v>
      </c>
      <c r="M1784">
        <v>64</v>
      </c>
      <c r="N1784">
        <v>192</v>
      </c>
      <c r="O1784">
        <v>80</v>
      </c>
      <c r="P1784" s="16">
        <v>1400000</v>
      </c>
      <c r="Q1784" t="str">
        <f>IF(Table6[[#This Row],[Value]]&gt;=20000000,"out of budget",IF(Table6[[#This Row],[Value]]&gt;10000000,"negotiable",IF(Table6[[#This Row],[Value]]&lt;=10000000,"on the radar")))</f>
        <v>on the radar</v>
      </c>
    </row>
    <row r="1785" spans="11:17" x14ac:dyDescent="0.25">
      <c r="K1785" t="s">
        <v>1606</v>
      </c>
      <c r="L1785">
        <v>20</v>
      </c>
      <c r="M1785">
        <v>71</v>
      </c>
      <c r="N1785">
        <v>174</v>
      </c>
      <c r="O1785">
        <v>62</v>
      </c>
      <c r="P1785" s="16">
        <v>4500000</v>
      </c>
      <c r="Q1785" t="str">
        <f>IF(Table6[[#This Row],[Value]]&gt;=20000000,"out of budget",IF(Table6[[#This Row],[Value]]&gt;10000000,"negotiable",IF(Table6[[#This Row],[Value]]&lt;=10000000,"on the radar")))</f>
        <v>on the radar</v>
      </c>
    </row>
    <row r="1786" spans="11:17" x14ac:dyDescent="0.25">
      <c r="K1786" t="s">
        <v>1607</v>
      </c>
      <c r="L1786">
        <v>19</v>
      </c>
      <c r="M1786">
        <v>66</v>
      </c>
      <c r="N1786">
        <v>166</v>
      </c>
      <c r="O1786">
        <v>64</v>
      </c>
      <c r="P1786" s="16">
        <v>2000000</v>
      </c>
      <c r="Q1786" t="str">
        <f>IF(Table6[[#This Row],[Value]]&gt;=20000000,"out of budget",IF(Table6[[#This Row],[Value]]&gt;10000000,"negotiable",IF(Table6[[#This Row],[Value]]&lt;=10000000,"on the radar")))</f>
        <v>on the radar</v>
      </c>
    </row>
    <row r="1787" spans="11:17" x14ac:dyDescent="0.25">
      <c r="K1787" t="s">
        <v>1608</v>
      </c>
      <c r="L1787">
        <v>18</v>
      </c>
      <c r="M1787">
        <v>64</v>
      </c>
      <c r="N1787">
        <v>173</v>
      </c>
      <c r="O1787">
        <v>70</v>
      </c>
      <c r="P1787" s="16">
        <v>1500000</v>
      </c>
      <c r="Q1787" t="str">
        <f>IF(Table6[[#This Row],[Value]]&gt;=20000000,"out of budget",IF(Table6[[#This Row],[Value]]&gt;10000000,"negotiable",IF(Table6[[#This Row],[Value]]&lt;=10000000,"on the radar")))</f>
        <v>on the radar</v>
      </c>
    </row>
    <row r="1788" spans="11:17" x14ac:dyDescent="0.25">
      <c r="K1788" t="s">
        <v>1609</v>
      </c>
      <c r="L1788">
        <v>24</v>
      </c>
      <c r="M1788">
        <v>74</v>
      </c>
      <c r="N1788">
        <v>189</v>
      </c>
      <c r="O1788">
        <v>82</v>
      </c>
      <c r="P1788" s="16">
        <v>6500000</v>
      </c>
      <c r="Q1788" t="str">
        <f>IF(Table6[[#This Row],[Value]]&gt;=20000000,"out of budget",IF(Table6[[#This Row],[Value]]&gt;10000000,"negotiable",IF(Table6[[#This Row],[Value]]&lt;=10000000,"on the radar")))</f>
        <v>on the radar</v>
      </c>
    </row>
    <row r="1789" spans="11:17" x14ac:dyDescent="0.25">
      <c r="K1789" t="s">
        <v>1610</v>
      </c>
      <c r="L1789">
        <v>20</v>
      </c>
      <c r="M1789">
        <v>64</v>
      </c>
      <c r="N1789">
        <v>185</v>
      </c>
      <c r="O1789">
        <v>75</v>
      </c>
      <c r="P1789" s="16">
        <v>1200000</v>
      </c>
      <c r="Q1789" t="str">
        <f>IF(Table6[[#This Row],[Value]]&gt;=20000000,"out of budget",IF(Table6[[#This Row],[Value]]&gt;10000000,"negotiable",IF(Table6[[#This Row],[Value]]&lt;=10000000,"on the radar")))</f>
        <v>on the radar</v>
      </c>
    </row>
    <row r="1790" spans="11:17" x14ac:dyDescent="0.25">
      <c r="K1790" t="s">
        <v>1611</v>
      </c>
      <c r="L1790">
        <v>19</v>
      </c>
      <c r="M1790">
        <v>66</v>
      </c>
      <c r="N1790">
        <v>185</v>
      </c>
      <c r="O1790">
        <v>75</v>
      </c>
      <c r="P1790" s="16">
        <v>2000000</v>
      </c>
      <c r="Q1790" t="str">
        <f>IF(Table6[[#This Row],[Value]]&gt;=20000000,"out of budget",IF(Table6[[#This Row],[Value]]&gt;10000000,"negotiable",IF(Table6[[#This Row],[Value]]&lt;=10000000,"on the radar")))</f>
        <v>on the radar</v>
      </c>
    </row>
    <row r="1791" spans="11:17" x14ac:dyDescent="0.25">
      <c r="K1791" t="s">
        <v>1612</v>
      </c>
      <c r="L1791">
        <v>18</v>
      </c>
      <c r="M1791">
        <v>66</v>
      </c>
      <c r="N1791">
        <v>175</v>
      </c>
      <c r="O1791">
        <v>65</v>
      </c>
      <c r="P1791" s="16">
        <v>1900000</v>
      </c>
      <c r="Q1791" t="str">
        <f>IF(Table6[[#This Row],[Value]]&gt;=20000000,"out of budget",IF(Table6[[#This Row],[Value]]&gt;10000000,"negotiable",IF(Table6[[#This Row],[Value]]&lt;=10000000,"on the radar")))</f>
        <v>on the radar</v>
      </c>
    </row>
    <row r="1792" spans="11:17" x14ac:dyDescent="0.25">
      <c r="K1792" t="s">
        <v>1613</v>
      </c>
      <c r="L1792">
        <v>20</v>
      </c>
      <c r="M1792">
        <v>70</v>
      </c>
      <c r="N1792">
        <v>174</v>
      </c>
      <c r="O1792">
        <v>77</v>
      </c>
      <c r="P1792" s="16">
        <v>3500000</v>
      </c>
      <c r="Q1792" t="str">
        <f>IF(Table6[[#This Row],[Value]]&gt;=20000000,"out of budget",IF(Table6[[#This Row],[Value]]&gt;10000000,"negotiable",IF(Table6[[#This Row],[Value]]&lt;=10000000,"on the radar")))</f>
        <v>on the radar</v>
      </c>
    </row>
    <row r="1793" spans="11:17" x14ac:dyDescent="0.25">
      <c r="K1793" t="s">
        <v>1614</v>
      </c>
      <c r="L1793">
        <v>18</v>
      </c>
      <c r="M1793">
        <v>69</v>
      </c>
      <c r="N1793">
        <v>177</v>
      </c>
      <c r="O1793">
        <v>68</v>
      </c>
      <c r="P1793" s="16">
        <v>2900000</v>
      </c>
      <c r="Q1793" t="str">
        <f>IF(Table6[[#This Row],[Value]]&gt;=20000000,"out of budget",IF(Table6[[#This Row],[Value]]&gt;10000000,"negotiable",IF(Table6[[#This Row],[Value]]&lt;=10000000,"on the radar")))</f>
        <v>on the radar</v>
      </c>
    </row>
    <row r="1794" spans="11:17" x14ac:dyDescent="0.25">
      <c r="K1794" t="s">
        <v>1615</v>
      </c>
      <c r="L1794">
        <v>25</v>
      </c>
      <c r="M1794">
        <v>64</v>
      </c>
      <c r="N1794">
        <v>174</v>
      </c>
      <c r="O1794">
        <v>67</v>
      </c>
      <c r="P1794" s="16">
        <v>0</v>
      </c>
      <c r="Q1794" t="str">
        <f>IF(Table6[[#This Row],[Value]]&gt;=20000000,"out of budget",IF(Table6[[#This Row],[Value]]&gt;10000000,"negotiable",IF(Table6[[#This Row],[Value]]&lt;=10000000,"on the radar")))</f>
        <v>on the radar</v>
      </c>
    </row>
    <row r="1795" spans="11:17" x14ac:dyDescent="0.25">
      <c r="K1795" t="s">
        <v>1616</v>
      </c>
      <c r="L1795">
        <v>17</v>
      </c>
      <c r="M1795">
        <v>65</v>
      </c>
      <c r="N1795">
        <v>200</v>
      </c>
      <c r="O1795">
        <v>95</v>
      </c>
      <c r="P1795" s="16">
        <v>1300000</v>
      </c>
      <c r="Q1795" t="str">
        <f>IF(Table6[[#This Row],[Value]]&gt;=20000000,"out of budget",IF(Table6[[#This Row],[Value]]&gt;10000000,"negotiable",IF(Table6[[#This Row],[Value]]&lt;=10000000,"on the radar")))</f>
        <v>on the radar</v>
      </c>
    </row>
    <row r="1796" spans="11:17" x14ac:dyDescent="0.25">
      <c r="K1796" t="s">
        <v>1617</v>
      </c>
      <c r="L1796">
        <v>17</v>
      </c>
      <c r="M1796">
        <v>68</v>
      </c>
      <c r="N1796">
        <v>183</v>
      </c>
      <c r="O1796">
        <v>72</v>
      </c>
      <c r="P1796" s="16">
        <v>2600000</v>
      </c>
      <c r="Q1796" t="str">
        <f>IF(Table6[[#This Row],[Value]]&gt;=20000000,"out of budget",IF(Table6[[#This Row],[Value]]&gt;10000000,"negotiable",IF(Table6[[#This Row],[Value]]&lt;=10000000,"on the radar")))</f>
        <v>on the radar</v>
      </c>
    </row>
    <row r="1797" spans="11:17" x14ac:dyDescent="0.25">
      <c r="K1797" t="s">
        <v>1618</v>
      </c>
      <c r="L1797">
        <v>19</v>
      </c>
      <c r="M1797">
        <v>62</v>
      </c>
      <c r="N1797">
        <v>187</v>
      </c>
      <c r="O1797">
        <v>74</v>
      </c>
      <c r="P1797" s="16">
        <v>875000</v>
      </c>
      <c r="Q1797" t="str">
        <f>IF(Table6[[#This Row],[Value]]&gt;=20000000,"out of budget",IF(Table6[[#This Row],[Value]]&gt;10000000,"negotiable",IF(Table6[[#This Row],[Value]]&lt;=10000000,"on the radar")))</f>
        <v>on the radar</v>
      </c>
    </row>
    <row r="1798" spans="11:17" x14ac:dyDescent="0.25">
      <c r="K1798" t="s">
        <v>1619</v>
      </c>
      <c r="L1798">
        <v>19</v>
      </c>
      <c r="M1798">
        <v>67</v>
      </c>
      <c r="N1798">
        <v>187</v>
      </c>
      <c r="O1798">
        <v>86</v>
      </c>
      <c r="P1798" s="16">
        <v>2300000</v>
      </c>
      <c r="Q1798" t="str">
        <f>IF(Table6[[#This Row],[Value]]&gt;=20000000,"out of budget",IF(Table6[[#This Row],[Value]]&gt;10000000,"negotiable",IF(Table6[[#This Row],[Value]]&lt;=10000000,"on the radar")))</f>
        <v>on the radar</v>
      </c>
    </row>
    <row r="1799" spans="11:17" x14ac:dyDescent="0.25">
      <c r="K1799" t="s">
        <v>958</v>
      </c>
      <c r="L1799">
        <v>18</v>
      </c>
      <c r="M1799">
        <v>71</v>
      </c>
      <c r="N1799">
        <v>186</v>
      </c>
      <c r="O1799">
        <v>80</v>
      </c>
      <c r="P1799" s="16">
        <v>3700000</v>
      </c>
      <c r="Q1799" t="str">
        <f>IF(Table6[[#This Row],[Value]]&gt;=20000000,"out of budget",IF(Table6[[#This Row],[Value]]&gt;10000000,"negotiable",IF(Table6[[#This Row],[Value]]&lt;=10000000,"on the radar")))</f>
        <v>on the radar</v>
      </c>
    </row>
    <row r="1800" spans="11:17" x14ac:dyDescent="0.25">
      <c r="K1800" t="s">
        <v>1281</v>
      </c>
      <c r="L1800">
        <v>22</v>
      </c>
      <c r="M1800">
        <v>72</v>
      </c>
      <c r="N1800">
        <v>162</v>
      </c>
      <c r="O1800">
        <v>69</v>
      </c>
      <c r="P1800" s="16">
        <v>5500000</v>
      </c>
      <c r="Q1800" t="str">
        <f>IF(Table6[[#This Row],[Value]]&gt;=20000000,"out of budget",IF(Table6[[#This Row],[Value]]&gt;10000000,"negotiable",IF(Table6[[#This Row],[Value]]&lt;=10000000,"on the radar")))</f>
        <v>on the radar</v>
      </c>
    </row>
    <row r="1801" spans="11:17" x14ac:dyDescent="0.25">
      <c r="K1801" t="s">
        <v>1620</v>
      </c>
      <c r="L1801">
        <v>19</v>
      </c>
      <c r="M1801">
        <v>73</v>
      </c>
      <c r="N1801">
        <v>181</v>
      </c>
      <c r="O1801">
        <v>73</v>
      </c>
      <c r="P1801" s="16">
        <v>6500000</v>
      </c>
      <c r="Q1801" t="str">
        <f>IF(Table6[[#This Row],[Value]]&gt;=20000000,"out of budget",IF(Table6[[#This Row],[Value]]&gt;10000000,"negotiable",IF(Table6[[#This Row],[Value]]&lt;=10000000,"on the radar")))</f>
        <v>on the radar</v>
      </c>
    </row>
    <row r="1802" spans="11:17" x14ac:dyDescent="0.25">
      <c r="K1802" t="s">
        <v>1621</v>
      </c>
      <c r="L1802">
        <v>23</v>
      </c>
      <c r="M1802">
        <v>75</v>
      </c>
      <c r="N1802">
        <v>188</v>
      </c>
      <c r="O1802">
        <v>87</v>
      </c>
      <c r="P1802" s="16">
        <v>7000000</v>
      </c>
      <c r="Q1802" t="str">
        <f>IF(Table6[[#This Row],[Value]]&gt;=20000000,"out of budget",IF(Table6[[#This Row],[Value]]&gt;10000000,"negotiable",IF(Table6[[#This Row],[Value]]&lt;=10000000,"on the radar")))</f>
        <v>on the radar</v>
      </c>
    </row>
    <row r="1803" spans="11:17" x14ac:dyDescent="0.25">
      <c r="K1803" t="s">
        <v>1622</v>
      </c>
      <c r="L1803">
        <v>22</v>
      </c>
      <c r="M1803">
        <v>70</v>
      </c>
      <c r="N1803">
        <v>179</v>
      </c>
      <c r="O1803">
        <v>78</v>
      </c>
      <c r="P1803" s="16">
        <v>3200000</v>
      </c>
      <c r="Q1803" t="str">
        <f>IF(Table6[[#This Row],[Value]]&gt;=20000000,"out of budget",IF(Table6[[#This Row],[Value]]&gt;10000000,"negotiable",IF(Table6[[#This Row],[Value]]&lt;=10000000,"on the radar")))</f>
        <v>on the radar</v>
      </c>
    </row>
    <row r="1804" spans="11:17" x14ac:dyDescent="0.25">
      <c r="K1804" t="s">
        <v>1623</v>
      </c>
      <c r="L1804">
        <v>22</v>
      </c>
      <c r="M1804">
        <v>65</v>
      </c>
      <c r="N1804">
        <v>172</v>
      </c>
      <c r="O1804">
        <v>66</v>
      </c>
      <c r="P1804" s="16">
        <v>0</v>
      </c>
      <c r="Q1804" t="str">
        <f>IF(Table6[[#This Row],[Value]]&gt;=20000000,"out of budget",IF(Table6[[#This Row],[Value]]&gt;10000000,"negotiable",IF(Table6[[#This Row],[Value]]&lt;=10000000,"on the radar")))</f>
        <v>on the radar</v>
      </c>
    </row>
    <row r="1805" spans="11:17" x14ac:dyDescent="0.25">
      <c r="K1805" t="s">
        <v>1624</v>
      </c>
      <c r="L1805">
        <v>22</v>
      </c>
      <c r="M1805">
        <v>69</v>
      </c>
      <c r="N1805">
        <v>180</v>
      </c>
      <c r="O1805">
        <v>73</v>
      </c>
      <c r="P1805" s="16">
        <v>2800000</v>
      </c>
      <c r="Q1805" t="str">
        <f>IF(Table6[[#This Row],[Value]]&gt;=20000000,"out of budget",IF(Table6[[#This Row],[Value]]&gt;10000000,"negotiable",IF(Table6[[#This Row],[Value]]&lt;=10000000,"on the radar")))</f>
        <v>on the radar</v>
      </c>
    </row>
    <row r="1806" spans="11:17" x14ac:dyDescent="0.25">
      <c r="K1806" t="s">
        <v>1625</v>
      </c>
      <c r="L1806">
        <v>22</v>
      </c>
      <c r="M1806">
        <v>67</v>
      </c>
      <c r="N1806">
        <v>185</v>
      </c>
      <c r="O1806">
        <v>77</v>
      </c>
      <c r="P1806" s="16">
        <v>2300000</v>
      </c>
      <c r="Q1806" t="str">
        <f>IF(Table6[[#This Row],[Value]]&gt;=20000000,"out of budget",IF(Table6[[#This Row],[Value]]&gt;10000000,"negotiable",IF(Table6[[#This Row],[Value]]&lt;=10000000,"on the radar")))</f>
        <v>on the radar</v>
      </c>
    </row>
    <row r="1807" spans="11:17" x14ac:dyDescent="0.25">
      <c r="K1807" t="s">
        <v>1626</v>
      </c>
      <c r="L1807">
        <v>22</v>
      </c>
      <c r="M1807">
        <v>72</v>
      </c>
      <c r="N1807">
        <v>167</v>
      </c>
      <c r="O1807">
        <v>65</v>
      </c>
      <c r="P1807" s="16">
        <v>4800000</v>
      </c>
      <c r="Q1807" t="str">
        <f>IF(Table6[[#This Row],[Value]]&gt;=20000000,"out of budget",IF(Table6[[#This Row],[Value]]&gt;10000000,"negotiable",IF(Table6[[#This Row],[Value]]&lt;=10000000,"on the radar")))</f>
        <v>on the radar</v>
      </c>
    </row>
    <row r="1808" spans="11:17" x14ac:dyDescent="0.25">
      <c r="K1808" t="s">
        <v>1627</v>
      </c>
      <c r="L1808">
        <v>23</v>
      </c>
      <c r="M1808">
        <v>73</v>
      </c>
      <c r="N1808">
        <v>191</v>
      </c>
      <c r="O1808">
        <v>87</v>
      </c>
      <c r="P1808" s="16">
        <v>4200000</v>
      </c>
      <c r="Q1808" t="str">
        <f>IF(Table6[[#This Row],[Value]]&gt;=20000000,"out of budget",IF(Table6[[#This Row],[Value]]&gt;10000000,"negotiable",IF(Table6[[#This Row],[Value]]&lt;=10000000,"on the radar")))</f>
        <v>on the radar</v>
      </c>
    </row>
    <row r="1809" spans="11:17" x14ac:dyDescent="0.25">
      <c r="K1809" t="s">
        <v>1628</v>
      </c>
      <c r="L1809">
        <v>24</v>
      </c>
      <c r="M1809">
        <v>78</v>
      </c>
      <c r="N1809">
        <v>178</v>
      </c>
      <c r="O1809">
        <v>71</v>
      </c>
      <c r="P1809" s="16">
        <v>15000000</v>
      </c>
      <c r="Q1809" t="str">
        <f>IF(Table6[[#This Row],[Value]]&gt;=20000000,"out of budget",IF(Table6[[#This Row],[Value]]&gt;10000000,"negotiable",IF(Table6[[#This Row],[Value]]&lt;=10000000,"on the radar")))</f>
        <v>negotiable</v>
      </c>
    </row>
    <row r="1810" spans="11:17" x14ac:dyDescent="0.25">
      <c r="K1810" t="s">
        <v>1629</v>
      </c>
      <c r="L1810">
        <v>23</v>
      </c>
      <c r="M1810">
        <v>74</v>
      </c>
      <c r="N1810">
        <v>184</v>
      </c>
      <c r="O1810">
        <v>75</v>
      </c>
      <c r="P1810" s="16">
        <v>6000000</v>
      </c>
      <c r="Q1810" t="str">
        <f>IF(Table6[[#This Row],[Value]]&gt;=20000000,"out of budget",IF(Table6[[#This Row],[Value]]&gt;10000000,"negotiable",IF(Table6[[#This Row],[Value]]&lt;=10000000,"on the radar")))</f>
        <v>on the radar</v>
      </c>
    </row>
    <row r="1811" spans="11:17" x14ac:dyDescent="0.25">
      <c r="K1811" t="s">
        <v>1630</v>
      </c>
      <c r="L1811">
        <v>22</v>
      </c>
      <c r="M1811">
        <v>69</v>
      </c>
      <c r="N1811">
        <v>176</v>
      </c>
      <c r="O1811">
        <v>68</v>
      </c>
      <c r="P1811" s="16">
        <v>2100000</v>
      </c>
      <c r="Q1811" t="str">
        <f>IF(Table6[[#This Row],[Value]]&gt;=20000000,"out of budget",IF(Table6[[#This Row],[Value]]&gt;10000000,"negotiable",IF(Table6[[#This Row],[Value]]&lt;=10000000,"on the radar")))</f>
        <v>on the radar</v>
      </c>
    </row>
    <row r="1812" spans="11:17" x14ac:dyDescent="0.25">
      <c r="K1812" t="s">
        <v>1631</v>
      </c>
      <c r="L1812">
        <v>25</v>
      </c>
      <c r="M1812">
        <v>75</v>
      </c>
      <c r="N1812">
        <v>183</v>
      </c>
      <c r="O1812">
        <v>72</v>
      </c>
      <c r="P1812" s="16">
        <v>6500000</v>
      </c>
      <c r="Q1812" t="str">
        <f>IF(Table6[[#This Row],[Value]]&gt;=20000000,"out of budget",IF(Table6[[#This Row],[Value]]&gt;10000000,"negotiable",IF(Table6[[#This Row],[Value]]&lt;=10000000,"on the radar")))</f>
        <v>on the radar</v>
      </c>
    </row>
    <row r="1813" spans="11:17" x14ac:dyDescent="0.25">
      <c r="K1813" t="s">
        <v>1632</v>
      </c>
      <c r="L1813">
        <v>24</v>
      </c>
      <c r="M1813">
        <v>76</v>
      </c>
      <c r="N1813">
        <v>175</v>
      </c>
      <c r="O1813">
        <v>76</v>
      </c>
      <c r="P1813" s="16">
        <v>10000000</v>
      </c>
      <c r="Q1813" t="str">
        <f>IF(Table6[[#This Row],[Value]]&gt;=20000000,"out of budget",IF(Table6[[#This Row],[Value]]&gt;10000000,"negotiable",IF(Table6[[#This Row],[Value]]&lt;=10000000,"on the radar")))</f>
        <v>on the radar</v>
      </c>
    </row>
    <row r="1814" spans="11:17" x14ac:dyDescent="0.25">
      <c r="K1814" t="s">
        <v>1633</v>
      </c>
      <c r="L1814">
        <v>22</v>
      </c>
      <c r="M1814">
        <v>74</v>
      </c>
      <c r="N1814">
        <v>197</v>
      </c>
      <c r="O1814">
        <v>84</v>
      </c>
      <c r="P1814" s="16">
        <v>8000000</v>
      </c>
      <c r="Q1814" t="str">
        <f>IF(Table6[[#This Row],[Value]]&gt;=20000000,"out of budget",IF(Table6[[#This Row],[Value]]&gt;10000000,"negotiable",IF(Table6[[#This Row],[Value]]&lt;=10000000,"on the radar")))</f>
        <v>on the radar</v>
      </c>
    </row>
    <row r="1815" spans="11:17" x14ac:dyDescent="0.25">
      <c r="K1815" t="s">
        <v>1634</v>
      </c>
      <c r="L1815">
        <v>21</v>
      </c>
      <c r="M1815">
        <v>73</v>
      </c>
      <c r="N1815">
        <v>186</v>
      </c>
      <c r="O1815">
        <v>70</v>
      </c>
      <c r="P1815" s="16">
        <v>7000000</v>
      </c>
      <c r="Q1815" t="str">
        <f>IF(Table6[[#This Row],[Value]]&gt;=20000000,"out of budget",IF(Table6[[#This Row],[Value]]&gt;10000000,"negotiable",IF(Table6[[#This Row],[Value]]&lt;=10000000,"on the radar")))</f>
        <v>on the radar</v>
      </c>
    </row>
    <row r="1816" spans="11:17" x14ac:dyDescent="0.25">
      <c r="K1816" t="s">
        <v>1635</v>
      </c>
      <c r="L1816">
        <v>21</v>
      </c>
      <c r="M1816">
        <v>73</v>
      </c>
      <c r="N1816">
        <v>188</v>
      </c>
      <c r="O1816">
        <v>85</v>
      </c>
      <c r="P1816" s="16">
        <v>6000000</v>
      </c>
      <c r="Q1816" t="str">
        <f>IF(Table6[[#This Row],[Value]]&gt;=20000000,"out of budget",IF(Table6[[#This Row],[Value]]&gt;10000000,"negotiable",IF(Table6[[#This Row],[Value]]&lt;=10000000,"on the radar")))</f>
        <v>on the radar</v>
      </c>
    </row>
    <row r="1817" spans="11:17" x14ac:dyDescent="0.25">
      <c r="K1817" t="s">
        <v>1636</v>
      </c>
      <c r="L1817">
        <v>22</v>
      </c>
      <c r="M1817">
        <v>72</v>
      </c>
      <c r="N1817">
        <v>176</v>
      </c>
      <c r="O1817">
        <v>69</v>
      </c>
      <c r="P1817" s="16">
        <v>3600000</v>
      </c>
      <c r="Q1817" t="str">
        <f>IF(Table6[[#This Row],[Value]]&gt;=20000000,"out of budget",IF(Table6[[#This Row],[Value]]&gt;10000000,"negotiable",IF(Table6[[#This Row],[Value]]&lt;=10000000,"on the radar")))</f>
        <v>on the radar</v>
      </c>
    </row>
    <row r="1818" spans="11:17" x14ac:dyDescent="0.25">
      <c r="K1818" t="s">
        <v>1637</v>
      </c>
      <c r="L1818">
        <v>20</v>
      </c>
      <c r="M1818">
        <v>70</v>
      </c>
      <c r="N1818">
        <v>175</v>
      </c>
      <c r="O1818">
        <v>76</v>
      </c>
      <c r="P1818" s="16">
        <v>4099999.9999999995</v>
      </c>
      <c r="Q1818" t="str">
        <f>IF(Table6[[#This Row],[Value]]&gt;=20000000,"out of budget",IF(Table6[[#This Row],[Value]]&gt;10000000,"negotiable",IF(Table6[[#This Row],[Value]]&lt;=10000000,"on the radar")))</f>
        <v>on the radar</v>
      </c>
    </row>
    <row r="1819" spans="11:17" x14ac:dyDescent="0.25">
      <c r="K1819" t="s">
        <v>1638</v>
      </c>
      <c r="L1819">
        <v>24</v>
      </c>
      <c r="M1819">
        <v>77</v>
      </c>
      <c r="N1819">
        <v>174</v>
      </c>
      <c r="O1819">
        <v>66</v>
      </c>
      <c r="P1819" s="16">
        <v>14000000</v>
      </c>
      <c r="Q1819" t="str">
        <f>IF(Table6[[#This Row],[Value]]&gt;=20000000,"out of budget",IF(Table6[[#This Row],[Value]]&gt;10000000,"negotiable",IF(Table6[[#This Row],[Value]]&lt;=10000000,"on the radar")))</f>
        <v>negotiable</v>
      </c>
    </row>
    <row r="1820" spans="11:17" x14ac:dyDescent="0.25">
      <c r="K1820" t="s">
        <v>1639</v>
      </c>
      <c r="L1820">
        <v>19</v>
      </c>
      <c r="M1820">
        <v>60</v>
      </c>
      <c r="N1820">
        <v>170</v>
      </c>
      <c r="O1820">
        <v>69</v>
      </c>
      <c r="P1820" s="16">
        <v>550000</v>
      </c>
      <c r="Q1820" t="str">
        <f>IF(Table6[[#This Row],[Value]]&gt;=20000000,"out of budget",IF(Table6[[#This Row],[Value]]&gt;10000000,"negotiable",IF(Table6[[#This Row],[Value]]&lt;=10000000,"on the radar")))</f>
        <v>on the radar</v>
      </c>
    </row>
    <row r="1821" spans="11:17" x14ac:dyDescent="0.25">
      <c r="K1821" t="s">
        <v>1306</v>
      </c>
      <c r="L1821">
        <v>22</v>
      </c>
      <c r="M1821">
        <v>74</v>
      </c>
      <c r="N1821">
        <v>183</v>
      </c>
      <c r="O1821">
        <v>75</v>
      </c>
      <c r="P1821" s="16">
        <v>9000000</v>
      </c>
      <c r="Q1821" t="str">
        <f>IF(Table6[[#This Row],[Value]]&gt;=20000000,"out of budget",IF(Table6[[#This Row],[Value]]&gt;10000000,"negotiable",IF(Table6[[#This Row],[Value]]&lt;=10000000,"on the radar")))</f>
        <v>on the radar</v>
      </c>
    </row>
    <row r="1822" spans="11:17" x14ac:dyDescent="0.25">
      <c r="K1822" t="s">
        <v>1640</v>
      </c>
      <c r="L1822">
        <v>23</v>
      </c>
      <c r="M1822">
        <v>75</v>
      </c>
      <c r="N1822">
        <v>178</v>
      </c>
      <c r="O1822">
        <v>76</v>
      </c>
      <c r="P1822" s="16">
        <v>9000000</v>
      </c>
      <c r="Q1822" t="str">
        <f>IF(Table6[[#This Row],[Value]]&gt;=20000000,"out of budget",IF(Table6[[#This Row],[Value]]&gt;10000000,"negotiable",IF(Table6[[#This Row],[Value]]&lt;=10000000,"on the radar")))</f>
        <v>on the radar</v>
      </c>
    </row>
    <row r="1823" spans="11:17" x14ac:dyDescent="0.25">
      <c r="K1823" t="s">
        <v>1308</v>
      </c>
      <c r="L1823">
        <v>23</v>
      </c>
      <c r="M1823">
        <v>72</v>
      </c>
      <c r="N1823">
        <v>172</v>
      </c>
      <c r="O1823">
        <v>62</v>
      </c>
      <c r="P1823" s="16">
        <v>3700000</v>
      </c>
      <c r="Q1823" t="str">
        <f>IF(Table6[[#This Row],[Value]]&gt;=20000000,"out of budget",IF(Table6[[#This Row],[Value]]&gt;10000000,"negotiable",IF(Table6[[#This Row],[Value]]&lt;=10000000,"on the radar")))</f>
        <v>on the radar</v>
      </c>
    </row>
    <row r="1824" spans="11:17" x14ac:dyDescent="0.25">
      <c r="K1824" t="s">
        <v>1641</v>
      </c>
      <c r="L1824">
        <v>20</v>
      </c>
      <c r="M1824">
        <v>68</v>
      </c>
      <c r="N1824">
        <v>190</v>
      </c>
      <c r="O1824">
        <v>91</v>
      </c>
      <c r="P1824" s="16">
        <v>2300000</v>
      </c>
      <c r="Q1824" t="str">
        <f>IF(Table6[[#This Row],[Value]]&gt;=20000000,"out of budget",IF(Table6[[#This Row],[Value]]&gt;10000000,"negotiable",IF(Table6[[#This Row],[Value]]&lt;=10000000,"on the radar")))</f>
        <v>on the radar</v>
      </c>
    </row>
    <row r="1825" spans="11:17" x14ac:dyDescent="0.25">
      <c r="K1825" t="s">
        <v>994</v>
      </c>
      <c r="L1825">
        <v>19</v>
      </c>
      <c r="M1825">
        <v>63</v>
      </c>
      <c r="N1825">
        <v>191</v>
      </c>
      <c r="O1825">
        <v>84</v>
      </c>
      <c r="P1825" s="16">
        <v>1200000</v>
      </c>
      <c r="Q1825" t="str">
        <f>IF(Table6[[#This Row],[Value]]&gt;=20000000,"out of budget",IF(Table6[[#This Row],[Value]]&gt;10000000,"negotiable",IF(Table6[[#This Row],[Value]]&lt;=10000000,"on the radar")))</f>
        <v>on the radar</v>
      </c>
    </row>
    <row r="1826" spans="11:17" x14ac:dyDescent="0.25">
      <c r="K1826" t="s">
        <v>1309</v>
      </c>
      <c r="L1826">
        <v>20</v>
      </c>
      <c r="M1826">
        <v>72</v>
      </c>
      <c r="N1826">
        <v>175</v>
      </c>
      <c r="O1826">
        <v>70</v>
      </c>
      <c r="P1826" s="16">
        <v>5000000</v>
      </c>
      <c r="Q1826" t="str">
        <f>IF(Table6[[#This Row],[Value]]&gt;=20000000,"out of budget",IF(Table6[[#This Row],[Value]]&gt;10000000,"negotiable",IF(Table6[[#This Row],[Value]]&lt;=10000000,"on the radar")))</f>
        <v>on the radar</v>
      </c>
    </row>
    <row r="1827" spans="11:17" x14ac:dyDescent="0.25">
      <c r="K1827" t="s">
        <v>1642</v>
      </c>
      <c r="L1827">
        <v>19</v>
      </c>
      <c r="M1827">
        <v>65</v>
      </c>
      <c r="N1827">
        <v>183</v>
      </c>
      <c r="O1827">
        <v>80</v>
      </c>
      <c r="P1827" s="16">
        <v>1600000</v>
      </c>
      <c r="Q1827" t="str">
        <f>IF(Table6[[#This Row],[Value]]&gt;=20000000,"out of budget",IF(Table6[[#This Row],[Value]]&gt;10000000,"negotiable",IF(Table6[[#This Row],[Value]]&lt;=10000000,"on the radar")))</f>
        <v>on the radar</v>
      </c>
    </row>
    <row r="1828" spans="11:17" x14ac:dyDescent="0.25">
      <c r="K1828" t="s">
        <v>1643</v>
      </c>
      <c r="L1828">
        <v>22</v>
      </c>
      <c r="M1828">
        <v>70</v>
      </c>
      <c r="N1828">
        <v>188</v>
      </c>
      <c r="O1828">
        <v>84</v>
      </c>
      <c r="P1828" s="16">
        <v>3300000</v>
      </c>
      <c r="Q1828" t="str">
        <f>IF(Table6[[#This Row],[Value]]&gt;=20000000,"out of budget",IF(Table6[[#This Row],[Value]]&gt;10000000,"negotiable",IF(Table6[[#This Row],[Value]]&lt;=10000000,"on the radar")))</f>
        <v>on the radar</v>
      </c>
    </row>
    <row r="1829" spans="11:17" x14ac:dyDescent="0.25">
      <c r="K1829" t="s">
        <v>1644</v>
      </c>
      <c r="L1829">
        <v>21</v>
      </c>
      <c r="M1829">
        <v>68</v>
      </c>
      <c r="N1829">
        <v>177</v>
      </c>
      <c r="O1829">
        <v>71</v>
      </c>
      <c r="P1829" s="16">
        <v>3000000</v>
      </c>
      <c r="Q1829" t="str">
        <f>IF(Table6[[#This Row],[Value]]&gt;=20000000,"out of budget",IF(Table6[[#This Row],[Value]]&gt;10000000,"negotiable",IF(Table6[[#This Row],[Value]]&lt;=10000000,"on the radar")))</f>
        <v>on the radar</v>
      </c>
    </row>
    <row r="1830" spans="11:17" x14ac:dyDescent="0.25">
      <c r="K1830" t="s">
        <v>1645</v>
      </c>
      <c r="L1830">
        <v>22</v>
      </c>
      <c r="M1830">
        <v>74</v>
      </c>
      <c r="N1830">
        <v>176</v>
      </c>
      <c r="O1830">
        <v>65</v>
      </c>
      <c r="P1830" s="16">
        <v>9500000</v>
      </c>
      <c r="Q1830" t="str">
        <f>IF(Table6[[#This Row],[Value]]&gt;=20000000,"out of budget",IF(Table6[[#This Row],[Value]]&gt;10000000,"negotiable",IF(Table6[[#This Row],[Value]]&lt;=10000000,"on the radar")))</f>
        <v>on the radar</v>
      </c>
    </row>
    <row r="1831" spans="11:17" x14ac:dyDescent="0.25">
      <c r="K1831" t="s">
        <v>1646</v>
      </c>
      <c r="L1831">
        <v>19</v>
      </c>
      <c r="M1831">
        <v>71</v>
      </c>
      <c r="N1831">
        <v>185</v>
      </c>
      <c r="O1831">
        <v>74</v>
      </c>
      <c r="P1831" s="16">
        <v>4000000</v>
      </c>
      <c r="Q1831" t="str">
        <f>IF(Table6[[#This Row],[Value]]&gt;=20000000,"out of budget",IF(Table6[[#This Row],[Value]]&gt;10000000,"negotiable",IF(Table6[[#This Row],[Value]]&lt;=10000000,"on the radar")))</f>
        <v>on the radar</v>
      </c>
    </row>
    <row r="1832" spans="11:17" x14ac:dyDescent="0.25">
      <c r="K1832" t="s">
        <v>1647</v>
      </c>
      <c r="L1832">
        <v>25</v>
      </c>
      <c r="M1832">
        <v>74</v>
      </c>
      <c r="N1832">
        <v>187</v>
      </c>
      <c r="O1832">
        <v>78</v>
      </c>
      <c r="P1832" s="16">
        <v>3500000</v>
      </c>
      <c r="Q1832" t="str">
        <f>IF(Table6[[#This Row],[Value]]&gt;=20000000,"out of budget",IF(Table6[[#This Row],[Value]]&gt;10000000,"negotiable",IF(Table6[[#This Row],[Value]]&lt;=10000000,"on the radar")))</f>
        <v>on the radar</v>
      </c>
    </row>
    <row r="1833" spans="11:17" x14ac:dyDescent="0.25">
      <c r="K1833" t="s">
        <v>1648</v>
      </c>
      <c r="L1833">
        <v>21</v>
      </c>
      <c r="M1833">
        <v>68</v>
      </c>
      <c r="N1833">
        <v>175</v>
      </c>
      <c r="O1833">
        <v>68</v>
      </c>
      <c r="P1833" s="16">
        <v>2700000</v>
      </c>
      <c r="Q1833" t="str">
        <f>IF(Table6[[#This Row],[Value]]&gt;=20000000,"out of budget",IF(Table6[[#This Row],[Value]]&gt;10000000,"negotiable",IF(Table6[[#This Row],[Value]]&lt;=10000000,"on the radar")))</f>
        <v>on the radar</v>
      </c>
    </row>
    <row r="1834" spans="11:17" x14ac:dyDescent="0.25">
      <c r="K1834" t="s">
        <v>1649</v>
      </c>
      <c r="L1834">
        <v>23</v>
      </c>
      <c r="M1834">
        <v>71</v>
      </c>
      <c r="N1834">
        <v>198</v>
      </c>
      <c r="O1834">
        <v>94</v>
      </c>
      <c r="P1834" s="16">
        <v>2400000</v>
      </c>
      <c r="Q1834" t="str">
        <f>IF(Table6[[#This Row],[Value]]&gt;=20000000,"out of budget",IF(Table6[[#This Row],[Value]]&gt;10000000,"negotiable",IF(Table6[[#This Row],[Value]]&lt;=10000000,"on the radar")))</f>
        <v>on the radar</v>
      </c>
    </row>
    <row r="1835" spans="11:17" x14ac:dyDescent="0.25">
      <c r="K1835" t="s">
        <v>1650</v>
      </c>
      <c r="L1835">
        <v>20</v>
      </c>
      <c r="M1835">
        <v>68</v>
      </c>
      <c r="N1835">
        <v>175</v>
      </c>
      <c r="O1835">
        <v>65</v>
      </c>
      <c r="P1835" s="16">
        <v>2900000</v>
      </c>
      <c r="Q1835" t="str">
        <f>IF(Table6[[#This Row],[Value]]&gt;=20000000,"out of budget",IF(Table6[[#This Row],[Value]]&gt;10000000,"negotiable",IF(Table6[[#This Row],[Value]]&lt;=10000000,"on the radar")))</f>
        <v>on the radar</v>
      </c>
    </row>
    <row r="1836" spans="11:17" x14ac:dyDescent="0.25">
      <c r="K1836" t="s">
        <v>1651</v>
      </c>
      <c r="L1836">
        <v>21</v>
      </c>
      <c r="M1836">
        <v>68</v>
      </c>
      <c r="N1836">
        <v>175</v>
      </c>
      <c r="O1836">
        <v>65</v>
      </c>
      <c r="P1836" s="16">
        <v>2100000</v>
      </c>
      <c r="Q1836" t="str">
        <f>IF(Table6[[#This Row],[Value]]&gt;=20000000,"out of budget",IF(Table6[[#This Row],[Value]]&gt;10000000,"negotiable",IF(Table6[[#This Row],[Value]]&lt;=10000000,"on the radar")))</f>
        <v>on the radar</v>
      </c>
    </row>
    <row r="1837" spans="11:17" x14ac:dyDescent="0.25">
      <c r="K1837" t="s">
        <v>1652</v>
      </c>
      <c r="L1837">
        <v>23</v>
      </c>
      <c r="M1837">
        <v>75</v>
      </c>
      <c r="N1837">
        <v>186</v>
      </c>
      <c r="O1837">
        <v>80</v>
      </c>
      <c r="P1837" s="16">
        <v>8500000</v>
      </c>
      <c r="Q1837" t="str">
        <f>IF(Table6[[#This Row],[Value]]&gt;=20000000,"out of budget",IF(Table6[[#This Row],[Value]]&gt;10000000,"negotiable",IF(Table6[[#This Row],[Value]]&lt;=10000000,"on the radar")))</f>
        <v>on the radar</v>
      </c>
    </row>
    <row r="1838" spans="11:17" x14ac:dyDescent="0.25">
      <c r="K1838" t="s">
        <v>1653</v>
      </c>
      <c r="L1838">
        <v>19</v>
      </c>
      <c r="M1838">
        <v>65</v>
      </c>
      <c r="N1838">
        <v>185</v>
      </c>
      <c r="O1838">
        <v>76</v>
      </c>
      <c r="P1838" s="16">
        <v>1500000</v>
      </c>
      <c r="Q1838" t="str">
        <f>IF(Table6[[#This Row],[Value]]&gt;=20000000,"out of budget",IF(Table6[[#This Row],[Value]]&gt;10000000,"negotiable",IF(Table6[[#This Row],[Value]]&lt;=10000000,"on the radar")))</f>
        <v>on the radar</v>
      </c>
    </row>
    <row r="1839" spans="11:17" x14ac:dyDescent="0.25">
      <c r="K1839" t="s">
        <v>1654</v>
      </c>
      <c r="L1839">
        <v>27</v>
      </c>
      <c r="M1839">
        <v>75</v>
      </c>
      <c r="N1839">
        <v>195</v>
      </c>
      <c r="O1839">
        <v>93</v>
      </c>
      <c r="P1839" s="16">
        <v>5500000</v>
      </c>
      <c r="Q1839" t="str">
        <f>IF(Table6[[#This Row],[Value]]&gt;=20000000,"out of budget",IF(Table6[[#This Row],[Value]]&gt;10000000,"negotiable",IF(Table6[[#This Row],[Value]]&lt;=10000000,"on the radar")))</f>
        <v>on the radar</v>
      </c>
    </row>
    <row r="1840" spans="11:17" x14ac:dyDescent="0.25">
      <c r="K1840" t="s">
        <v>1655</v>
      </c>
      <c r="L1840">
        <v>21</v>
      </c>
      <c r="M1840">
        <v>73</v>
      </c>
      <c r="N1840">
        <v>189</v>
      </c>
      <c r="O1840">
        <v>77</v>
      </c>
      <c r="P1840" s="16">
        <v>5500000</v>
      </c>
      <c r="Q1840" t="str">
        <f>IF(Table6[[#This Row],[Value]]&gt;=20000000,"out of budget",IF(Table6[[#This Row],[Value]]&gt;10000000,"negotiable",IF(Table6[[#This Row],[Value]]&lt;=10000000,"on the radar")))</f>
        <v>on the radar</v>
      </c>
    </row>
    <row r="1841" spans="11:17" x14ac:dyDescent="0.25">
      <c r="K1841" t="s">
        <v>1656</v>
      </c>
      <c r="L1841">
        <v>21</v>
      </c>
      <c r="M1841">
        <v>68</v>
      </c>
      <c r="N1841">
        <v>174</v>
      </c>
      <c r="O1841">
        <v>67</v>
      </c>
      <c r="P1841" s="16">
        <v>2700000</v>
      </c>
      <c r="Q1841" t="str">
        <f>IF(Table6[[#This Row],[Value]]&gt;=20000000,"out of budget",IF(Table6[[#This Row],[Value]]&gt;10000000,"negotiable",IF(Table6[[#This Row],[Value]]&lt;=10000000,"on the radar")))</f>
        <v>on the radar</v>
      </c>
    </row>
    <row r="1842" spans="11:17" x14ac:dyDescent="0.25">
      <c r="K1842" t="s">
        <v>1657</v>
      </c>
      <c r="L1842">
        <v>19</v>
      </c>
      <c r="M1842">
        <v>65</v>
      </c>
      <c r="N1842">
        <v>182</v>
      </c>
      <c r="O1842">
        <v>69</v>
      </c>
      <c r="P1842" s="16">
        <v>1600000</v>
      </c>
      <c r="Q1842" t="str">
        <f>IF(Table6[[#This Row],[Value]]&gt;=20000000,"out of budget",IF(Table6[[#This Row],[Value]]&gt;10000000,"negotiable",IF(Table6[[#This Row],[Value]]&lt;=10000000,"on the radar")))</f>
        <v>on the radar</v>
      </c>
    </row>
    <row r="1843" spans="11:17" x14ac:dyDescent="0.25">
      <c r="K1843" t="s">
        <v>1658</v>
      </c>
      <c r="L1843">
        <v>24</v>
      </c>
      <c r="M1843">
        <v>76</v>
      </c>
      <c r="N1843">
        <v>173</v>
      </c>
      <c r="O1843">
        <v>71</v>
      </c>
      <c r="P1843" s="16">
        <v>10000000</v>
      </c>
      <c r="Q1843" t="str">
        <f>IF(Table6[[#This Row],[Value]]&gt;=20000000,"out of budget",IF(Table6[[#This Row],[Value]]&gt;10000000,"negotiable",IF(Table6[[#This Row],[Value]]&lt;=10000000,"on the radar")))</f>
        <v>on the radar</v>
      </c>
    </row>
    <row r="1844" spans="11:17" x14ac:dyDescent="0.25">
      <c r="K1844" t="s">
        <v>1659</v>
      </c>
      <c r="L1844">
        <v>19</v>
      </c>
      <c r="M1844">
        <v>61</v>
      </c>
      <c r="N1844">
        <v>188</v>
      </c>
      <c r="O1844">
        <v>78</v>
      </c>
      <c r="P1844" s="16">
        <v>725000</v>
      </c>
      <c r="Q1844" t="str">
        <f>IF(Table6[[#This Row],[Value]]&gt;=20000000,"out of budget",IF(Table6[[#This Row],[Value]]&gt;10000000,"negotiable",IF(Table6[[#This Row],[Value]]&lt;=10000000,"on the radar")))</f>
        <v>on the radar</v>
      </c>
    </row>
    <row r="1845" spans="11:17" x14ac:dyDescent="0.25">
      <c r="K1845" t="s">
        <v>1660</v>
      </c>
      <c r="L1845">
        <v>20</v>
      </c>
      <c r="M1845">
        <v>67</v>
      </c>
      <c r="N1845">
        <v>183</v>
      </c>
      <c r="O1845">
        <v>80</v>
      </c>
      <c r="P1845" s="16">
        <v>1900000</v>
      </c>
      <c r="Q1845" t="str">
        <f>IF(Table6[[#This Row],[Value]]&gt;=20000000,"out of budget",IF(Table6[[#This Row],[Value]]&gt;10000000,"negotiable",IF(Table6[[#This Row],[Value]]&lt;=10000000,"on the radar")))</f>
        <v>on the radar</v>
      </c>
    </row>
    <row r="1846" spans="11:17" x14ac:dyDescent="0.25">
      <c r="K1846" t="s">
        <v>1661</v>
      </c>
      <c r="L1846">
        <v>21</v>
      </c>
      <c r="M1846">
        <v>72</v>
      </c>
      <c r="N1846">
        <v>182</v>
      </c>
      <c r="O1846">
        <v>72</v>
      </c>
      <c r="P1846" s="16">
        <v>5000000</v>
      </c>
      <c r="Q1846" t="str">
        <f>IF(Table6[[#This Row],[Value]]&gt;=20000000,"out of budget",IF(Table6[[#This Row],[Value]]&gt;10000000,"negotiable",IF(Table6[[#This Row],[Value]]&lt;=10000000,"on the radar")))</f>
        <v>on the radar</v>
      </c>
    </row>
    <row r="1847" spans="11:17" x14ac:dyDescent="0.25">
      <c r="K1847" t="s">
        <v>1662</v>
      </c>
      <c r="L1847">
        <v>22</v>
      </c>
      <c r="M1847">
        <v>74</v>
      </c>
      <c r="N1847">
        <v>186</v>
      </c>
      <c r="O1847">
        <v>78</v>
      </c>
      <c r="P1847" s="16">
        <v>9000000</v>
      </c>
      <c r="Q1847" t="str">
        <f>IF(Table6[[#This Row],[Value]]&gt;=20000000,"out of budget",IF(Table6[[#This Row],[Value]]&gt;10000000,"negotiable",IF(Table6[[#This Row],[Value]]&lt;=10000000,"on the radar")))</f>
        <v>on the radar</v>
      </c>
    </row>
    <row r="1848" spans="11:17" x14ac:dyDescent="0.25">
      <c r="K1848" t="s">
        <v>1663</v>
      </c>
      <c r="L1848">
        <v>21</v>
      </c>
      <c r="M1848">
        <v>74</v>
      </c>
      <c r="N1848">
        <v>179</v>
      </c>
      <c r="O1848">
        <v>74</v>
      </c>
      <c r="P1848" s="16">
        <v>9500000</v>
      </c>
      <c r="Q1848" t="str">
        <f>IF(Table6[[#This Row],[Value]]&gt;=20000000,"out of budget",IF(Table6[[#This Row],[Value]]&gt;10000000,"negotiable",IF(Table6[[#This Row],[Value]]&lt;=10000000,"on the radar")))</f>
        <v>on the radar</v>
      </c>
    </row>
    <row r="1849" spans="11:17" x14ac:dyDescent="0.25">
      <c r="K1849" t="s">
        <v>1664</v>
      </c>
      <c r="L1849">
        <v>21</v>
      </c>
      <c r="M1849">
        <v>66</v>
      </c>
      <c r="N1849">
        <v>186</v>
      </c>
      <c r="O1849">
        <v>81</v>
      </c>
      <c r="P1849" s="16">
        <v>1800000</v>
      </c>
      <c r="Q1849" t="str">
        <f>IF(Table6[[#This Row],[Value]]&gt;=20000000,"out of budget",IF(Table6[[#This Row],[Value]]&gt;10000000,"negotiable",IF(Table6[[#This Row],[Value]]&lt;=10000000,"on the radar")))</f>
        <v>on the radar</v>
      </c>
    </row>
    <row r="1850" spans="11:17" x14ac:dyDescent="0.25">
      <c r="K1850" t="s">
        <v>1665</v>
      </c>
      <c r="L1850">
        <v>20</v>
      </c>
      <c r="M1850">
        <v>72</v>
      </c>
      <c r="N1850">
        <v>187</v>
      </c>
      <c r="O1850">
        <v>79</v>
      </c>
      <c r="P1850" s="16">
        <v>4900000</v>
      </c>
      <c r="Q1850" t="str">
        <f>IF(Table6[[#This Row],[Value]]&gt;=20000000,"out of budget",IF(Table6[[#This Row],[Value]]&gt;10000000,"negotiable",IF(Table6[[#This Row],[Value]]&lt;=10000000,"on the radar")))</f>
        <v>on the radar</v>
      </c>
    </row>
    <row r="1851" spans="11:17" x14ac:dyDescent="0.25">
      <c r="K1851" t="s">
        <v>1666</v>
      </c>
      <c r="L1851">
        <v>22</v>
      </c>
      <c r="M1851">
        <v>67</v>
      </c>
      <c r="N1851">
        <v>184</v>
      </c>
      <c r="O1851">
        <v>80</v>
      </c>
      <c r="P1851" s="16">
        <v>1400000</v>
      </c>
      <c r="Q1851" t="str">
        <f>IF(Table6[[#This Row],[Value]]&gt;=20000000,"out of budget",IF(Table6[[#This Row],[Value]]&gt;10000000,"negotiable",IF(Table6[[#This Row],[Value]]&lt;=10000000,"on the radar")))</f>
        <v>on the radar</v>
      </c>
    </row>
    <row r="1852" spans="11:17" x14ac:dyDescent="0.25">
      <c r="K1852" t="s">
        <v>1667</v>
      </c>
      <c r="L1852">
        <v>20</v>
      </c>
      <c r="M1852">
        <v>67</v>
      </c>
      <c r="N1852">
        <v>184</v>
      </c>
      <c r="O1852">
        <v>72</v>
      </c>
      <c r="P1852" s="16">
        <v>2200000</v>
      </c>
      <c r="Q1852" t="str">
        <f>IF(Table6[[#This Row],[Value]]&gt;=20000000,"out of budget",IF(Table6[[#This Row],[Value]]&gt;10000000,"negotiable",IF(Table6[[#This Row],[Value]]&lt;=10000000,"on the radar")))</f>
        <v>on the radar</v>
      </c>
    </row>
    <row r="1853" spans="11:17" x14ac:dyDescent="0.25">
      <c r="K1853" t="s">
        <v>1668</v>
      </c>
      <c r="L1853">
        <v>23</v>
      </c>
      <c r="M1853">
        <v>70</v>
      </c>
      <c r="N1853">
        <v>173</v>
      </c>
      <c r="O1853">
        <v>75</v>
      </c>
      <c r="P1853" s="16">
        <v>3000000</v>
      </c>
      <c r="Q1853" t="str">
        <f>IF(Table6[[#This Row],[Value]]&gt;=20000000,"out of budget",IF(Table6[[#This Row],[Value]]&gt;10000000,"negotiable",IF(Table6[[#This Row],[Value]]&lt;=10000000,"on the radar")))</f>
        <v>on the radar</v>
      </c>
    </row>
    <row r="1854" spans="11:17" x14ac:dyDescent="0.25">
      <c r="K1854" t="s">
        <v>1669</v>
      </c>
      <c r="L1854">
        <v>20</v>
      </c>
      <c r="M1854">
        <v>73</v>
      </c>
      <c r="N1854">
        <v>192</v>
      </c>
      <c r="O1854">
        <v>79</v>
      </c>
      <c r="P1854" s="16">
        <v>4700000</v>
      </c>
      <c r="Q1854" t="str">
        <f>IF(Table6[[#This Row],[Value]]&gt;=20000000,"out of budget",IF(Table6[[#This Row],[Value]]&gt;10000000,"negotiable",IF(Table6[[#This Row],[Value]]&lt;=10000000,"on the radar")))</f>
        <v>on the radar</v>
      </c>
    </row>
    <row r="1855" spans="11:17" x14ac:dyDescent="0.25">
      <c r="K1855" t="s">
        <v>1670</v>
      </c>
      <c r="L1855">
        <v>19</v>
      </c>
      <c r="M1855">
        <v>60</v>
      </c>
      <c r="N1855">
        <v>177</v>
      </c>
      <c r="O1855">
        <v>68</v>
      </c>
      <c r="P1855" s="16">
        <v>600000</v>
      </c>
      <c r="Q1855" t="str">
        <f>IF(Table6[[#This Row],[Value]]&gt;=20000000,"out of budget",IF(Table6[[#This Row],[Value]]&gt;10000000,"negotiable",IF(Table6[[#This Row],[Value]]&lt;=10000000,"on the radar")))</f>
        <v>on the radar</v>
      </c>
    </row>
    <row r="1856" spans="11:17" x14ac:dyDescent="0.25">
      <c r="K1856" t="s">
        <v>1671</v>
      </c>
      <c r="L1856">
        <v>21</v>
      </c>
      <c r="M1856">
        <v>69</v>
      </c>
      <c r="N1856">
        <v>179</v>
      </c>
      <c r="O1856">
        <v>68</v>
      </c>
      <c r="P1856" s="16">
        <v>3100000</v>
      </c>
      <c r="Q1856" t="str">
        <f>IF(Table6[[#This Row],[Value]]&gt;=20000000,"out of budget",IF(Table6[[#This Row],[Value]]&gt;10000000,"negotiable",IF(Table6[[#This Row],[Value]]&lt;=10000000,"on the radar")))</f>
        <v>on the radar</v>
      </c>
    </row>
    <row r="1857" spans="11:17" x14ac:dyDescent="0.25">
      <c r="K1857" t="s">
        <v>1567</v>
      </c>
      <c r="L1857">
        <v>22</v>
      </c>
      <c r="M1857">
        <v>70</v>
      </c>
      <c r="N1857">
        <v>180</v>
      </c>
      <c r="O1857">
        <v>75</v>
      </c>
      <c r="P1857" s="16">
        <v>2700000</v>
      </c>
      <c r="Q1857" t="str">
        <f>IF(Table6[[#This Row],[Value]]&gt;=20000000,"out of budget",IF(Table6[[#This Row],[Value]]&gt;10000000,"negotiable",IF(Table6[[#This Row],[Value]]&lt;=10000000,"on the radar")))</f>
        <v>on the radar</v>
      </c>
    </row>
    <row r="1858" spans="11:17" x14ac:dyDescent="0.25">
      <c r="K1858" t="s">
        <v>1568</v>
      </c>
      <c r="L1858">
        <v>28</v>
      </c>
      <c r="M1858">
        <v>77</v>
      </c>
      <c r="N1858">
        <v>178</v>
      </c>
      <c r="O1858">
        <v>64</v>
      </c>
      <c r="P1858" s="16">
        <v>11000000</v>
      </c>
      <c r="Q1858" t="str">
        <f>IF(Table6[[#This Row],[Value]]&gt;=20000000,"out of budget",IF(Table6[[#This Row],[Value]]&gt;10000000,"negotiable",IF(Table6[[#This Row],[Value]]&lt;=10000000,"on the radar")))</f>
        <v>negotiable</v>
      </c>
    </row>
    <row r="1859" spans="11:17" x14ac:dyDescent="0.25">
      <c r="K1859" t="s">
        <v>1569</v>
      </c>
      <c r="L1859">
        <v>21</v>
      </c>
      <c r="M1859">
        <v>69</v>
      </c>
      <c r="N1859">
        <v>179</v>
      </c>
      <c r="O1859">
        <v>76</v>
      </c>
      <c r="P1859" s="16">
        <v>2700000</v>
      </c>
      <c r="Q1859" t="str">
        <f>IF(Table6[[#This Row],[Value]]&gt;=20000000,"out of budget",IF(Table6[[#This Row],[Value]]&gt;10000000,"negotiable",IF(Table6[[#This Row],[Value]]&lt;=10000000,"on the radar")))</f>
        <v>on the radar</v>
      </c>
    </row>
    <row r="1860" spans="11:17" x14ac:dyDescent="0.25">
      <c r="K1860" t="s">
        <v>1570</v>
      </c>
      <c r="L1860">
        <v>20</v>
      </c>
      <c r="M1860">
        <v>64</v>
      </c>
      <c r="N1860">
        <v>181</v>
      </c>
      <c r="O1860">
        <v>83</v>
      </c>
      <c r="P1860" s="16">
        <v>1300000</v>
      </c>
      <c r="Q1860" t="str">
        <f>IF(Table6[[#This Row],[Value]]&gt;=20000000,"out of budget",IF(Table6[[#This Row],[Value]]&gt;10000000,"negotiable",IF(Table6[[#This Row],[Value]]&lt;=10000000,"on the radar")))</f>
        <v>on the radar</v>
      </c>
    </row>
    <row r="1861" spans="11:17" x14ac:dyDescent="0.25">
      <c r="K1861" t="s">
        <v>1334</v>
      </c>
      <c r="L1861">
        <v>20</v>
      </c>
      <c r="M1861">
        <v>69</v>
      </c>
      <c r="N1861">
        <v>178</v>
      </c>
      <c r="O1861">
        <v>69</v>
      </c>
      <c r="P1861" s="16">
        <v>2900000</v>
      </c>
      <c r="Q1861" t="str">
        <f>IF(Table6[[#This Row],[Value]]&gt;=20000000,"out of budget",IF(Table6[[#This Row],[Value]]&gt;10000000,"negotiable",IF(Table6[[#This Row],[Value]]&lt;=10000000,"on the radar")))</f>
        <v>on the radar</v>
      </c>
    </row>
    <row r="1862" spans="11:17" x14ac:dyDescent="0.25">
      <c r="K1862" t="s">
        <v>1672</v>
      </c>
      <c r="L1862">
        <v>25</v>
      </c>
      <c r="M1862">
        <v>74</v>
      </c>
      <c r="N1862">
        <v>176</v>
      </c>
      <c r="O1862">
        <v>74</v>
      </c>
      <c r="P1862" s="16">
        <v>5000000</v>
      </c>
      <c r="Q1862" t="str">
        <f>IF(Table6[[#This Row],[Value]]&gt;=20000000,"out of budget",IF(Table6[[#This Row],[Value]]&gt;10000000,"negotiable",IF(Table6[[#This Row],[Value]]&lt;=10000000,"on the radar")))</f>
        <v>on the radar</v>
      </c>
    </row>
    <row r="1863" spans="11:17" x14ac:dyDescent="0.25">
      <c r="K1863" t="s">
        <v>1673</v>
      </c>
      <c r="L1863">
        <v>24</v>
      </c>
      <c r="M1863">
        <v>73</v>
      </c>
      <c r="N1863">
        <v>176</v>
      </c>
      <c r="O1863">
        <v>64</v>
      </c>
      <c r="P1863" s="16">
        <v>4700000</v>
      </c>
      <c r="Q1863" t="str">
        <f>IF(Table6[[#This Row],[Value]]&gt;=20000000,"out of budget",IF(Table6[[#This Row],[Value]]&gt;10000000,"negotiable",IF(Table6[[#This Row],[Value]]&lt;=10000000,"on the radar")))</f>
        <v>on the radar</v>
      </c>
    </row>
    <row r="1864" spans="11:17" x14ac:dyDescent="0.25">
      <c r="K1864" t="s">
        <v>1674</v>
      </c>
      <c r="L1864">
        <v>24</v>
      </c>
      <c r="M1864">
        <v>70</v>
      </c>
      <c r="N1864">
        <v>177</v>
      </c>
      <c r="O1864">
        <v>75</v>
      </c>
      <c r="P1864" s="16">
        <v>2400000</v>
      </c>
      <c r="Q1864" t="str">
        <f>IF(Table6[[#This Row],[Value]]&gt;=20000000,"out of budget",IF(Table6[[#This Row],[Value]]&gt;10000000,"negotiable",IF(Table6[[#This Row],[Value]]&lt;=10000000,"on the radar")))</f>
        <v>on the radar</v>
      </c>
    </row>
    <row r="1865" spans="11:17" x14ac:dyDescent="0.25">
      <c r="K1865" t="s">
        <v>1364</v>
      </c>
      <c r="L1865">
        <v>25</v>
      </c>
      <c r="M1865">
        <v>73</v>
      </c>
      <c r="N1865">
        <v>182</v>
      </c>
      <c r="O1865">
        <v>72</v>
      </c>
      <c r="P1865" s="16">
        <v>3600000</v>
      </c>
      <c r="Q1865" t="str">
        <f>IF(Table6[[#This Row],[Value]]&gt;=20000000,"out of budget",IF(Table6[[#This Row],[Value]]&gt;10000000,"negotiable",IF(Table6[[#This Row],[Value]]&lt;=10000000,"on the radar")))</f>
        <v>on the radar</v>
      </c>
    </row>
    <row r="1866" spans="11:17" x14ac:dyDescent="0.25">
      <c r="K1866" t="s">
        <v>1675</v>
      </c>
      <c r="L1866">
        <v>25</v>
      </c>
      <c r="M1866">
        <v>76</v>
      </c>
      <c r="N1866">
        <v>193</v>
      </c>
      <c r="O1866">
        <v>85</v>
      </c>
      <c r="P1866" s="16">
        <v>9500000</v>
      </c>
      <c r="Q1866" t="str">
        <f>IF(Table6[[#This Row],[Value]]&gt;=20000000,"out of budget",IF(Table6[[#This Row],[Value]]&gt;10000000,"negotiable",IF(Table6[[#This Row],[Value]]&lt;=10000000,"on the radar")))</f>
        <v>on the radar</v>
      </c>
    </row>
    <row r="1867" spans="11:17" x14ac:dyDescent="0.25">
      <c r="K1867" t="s">
        <v>1676</v>
      </c>
      <c r="L1867">
        <v>24</v>
      </c>
      <c r="M1867">
        <v>72</v>
      </c>
      <c r="N1867">
        <v>183</v>
      </c>
      <c r="O1867">
        <v>70</v>
      </c>
      <c r="P1867" s="16">
        <v>3200000</v>
      </c>
      <c r="Q1867" t="str">
        <f>IF(Table6[[#This Row],[Value]]&gt;=20000000,"out of budget",IF(Table6[[#This Row],[Value]]&gt;10000000,"negotiable",IF(Table6[[#This Row],[Value]]&lt;=10000000,"on the radar")))</f>
        <v>on the radar</v>
      </c>
    </row>
    <row r="1868" spans="11:17" x14ac:dyDescent="0.25">
      <c r="K1868" t="s">
        <v>1677</v>
      </c>
      <c r="L1868">
        <v>30</v>
      </c>
      <c r="M1868">
        <v>79</v>
      </c>
      <c r="N1868">
        <v>194</v>
      </c>
      <c r="O1868">
        <v>79</v>
      </c>
      <c r="P1868" s="16">
        <v>14500000</v>
      </c>
      <c r="Q1868" t="str">
        <f>IF(Table6[[#This Row],[Value]]&gt;=20000000,"out of budget",IF(Table6[[#This Row],[Value]]&gt;10000000,"negotiable",IF(Table6[[#This Row],[Value]]&lt;=10000000,"on the radar")))</f>
        <v>negotiable</v>
      </c>
    </row>
    <row r="1869" spans="11:17" x14ac:dyDescent="0.25">
      <c r="K1869" t="s">
        <v>1678</v>
      </c>
      <c r="L1869">
        <v>25</v>
      </c>
      <c r="M1869">
        <v>74</v>
      </c>
      <c r="N1869">
        <v>174</v>
      </c>
      <c r="O1869">
        <v>67</v>
      </c>
      <c r="P1869" s="16">
        <v>6000000</v>
      </c>
      <c r="Q1869" t="str">
        <f>IF(Table6[[#This Row],[Value]]&gt;=20000000,"out of budget",IF(Table6[[#This Row],[Value]]&gt;10000000,"negotiable",IF(Table6[[#This Row],[Value]]&lt;=10000000,"on the radar")))</f>
        <v>on the radar</v>
      </c>
    </row>
    <row r="1870" spans="11:17" x14ac:dyDescent="0.25">
      <c r="K1870" t="s">
        <v>1679</v>
      </c>
      <c r="L1870">
        <v>23</v>
      </c>
      <c r="M1870">
        <v>74</v>
      </c>
      <c r="N1870">
        <v>190</v>
      </c>
      <c r="O1870">
        <v>79</v>
      </c>
      <c r="P1870" s="16">
        <v>6000000</v>
      </c>
      <c r="Q1870" t="str">
        <f>IF(Table6[[#This Row],[Value]]&gt;=20000000,"out of budget",IF(Table6[[#This Row],[Value]]&gt;10000000,"negotiable",IF(Table6[[#This Row],[Value]]&lt;=10000000,"on the radar")))</f>
        <v>on the radar</v>
      </c>
    </row>
    <row r="1871" spans="11:17" x14ac:dyDescent="0.25">
      <c r="K1871" t="s">
        <v>1680</v>
      </c>
      <c r="L1871">
        <v>25</v>
      </c>
      <c r="M1871">
        <v>75</v>
      </c>
      <c r="N1871">
        <v>190</v>
      </c>
      <c r="O1871">
        <v>80</v>
      </c>
      <c r="P1871" s="16">
        <v>6000000</v>
      </c>
      <c r="Q1871" t="str">
        <f>IF(Table6[[#This Row],[Value]]&gt;=20000000,"out of budget",IF(Table6[[#This Row],[Value]]&gt;10000000,"negotiable",IF(Table6[[#This Row],[Value]]&lt;=10000000,"on the radar")))</f>
        <v>on the radar</v>
      </c>
    </row>
    <row r="1872" spans="11:17" x14ac:dyDescent="0.25">
      <c r="K1872" t="s">
        <v>1681</v>
      </c>
      <c r="L1872">
        <v>23</v>
      </c>
      <c r="M1872">
        <v>73</v>
      </c>
      <c r="N1872">
        <v>185</v>
      </c>
      <c r="O1872">
        <v>87</v>
      </c>
      <c r="P1872" s="16">
        <v>4300000</v>
      </c>
      <c r="Q1872" t="str">
        <f>IF(Table6[[#This Row],[Value]]&gt;=20000000,"out of budget",IF(Table6[[#This Row],[Value]]&gt;10000000,"negotiable",IF(Table6[[#This Row],[Value]]&lt;=10000000,"on the radar")))</f>
        <v>on the radar</v>
      </c>
    </row>
    <row r="1873" spans="11:17" x14ac:dyDescent="0.25">
      <c r="K1873" t="s">
        <v>1682</v>
      </c>
      <c r="L1873">
        <v>24</v>
      </c>
      <c r="M1873">
        <v>74</v>
      </c>
      <c r="N1873">
        <v>185</v>
      </c>
      <c r="O1873">
        <v>84</v>
      </c>
      <c r="P1873" s="16">
        <v>5500000</v>
      </c>
      <c r="Q1873" t="str">
        <f>IF(Table6[[#This Row],[Value]]&gt;=20000000,"out of budget",IF(Table6[[#This Row],[Value]]&gt;10000000,"negotiable",IF(Table6[[#This Row],[Value]]&lt;=10000000,"on the radar")))</f>
        <v>on the radar</v>
      </c>
    </row>
    <row r="1874" spans="11:17" x14ac:dyDescent="0.25">
      <c r="K1874" t="s">
        <v>1683</v>
      </c>
      <c r="L1874">
        <v>26</v>
      </c>
      <c r="M1874">
        <v>70</v>
      </c>
      <c r="N1874">
        <v>170</v>
      </c>
      <c r="O1874">
        <v>70</v>
      </c>
      <c r="P1874" s="16">
        <v>1900000</v>
      </c>
      <c r="Q1874" t="str">
        <f>IF(Table6[[#This Row],[Value]]&gt;=20000000,"out of budget",IF(Table6[[#This Row],[Value]]&gt;10000000,"negotiable",IF(Table6[[#This Row],[Value]]&lt;=10000000,"on the radar")))</f>
        <v>on the radar</v>
      </c>
    </row>
    <row r="1875" spans="11:17" x14ac:dyDescent="0.25">
      <c r="K1875" t="s">
        <v>1369</v>
      </c>
      <c r="L1875">
        <v>24</v>
      </c>
      <c r="M1875">
        <v>72</v>
      </c>
      <c r="N1875">
        <v>182</v>
      </c>
      <c r="O1875">
        <v>72</v>
      </c>
      <c r="P1875" s="16">
        <v>3300000</v>
      </c>
      <c r="Q1875" t="str">
        <f>IF(Table6[[#This Row],[Value]]&gt;=20000000,"out of budget",IF(Table6[[#This Row],[Value]]&gt;10000000,"negotiable",IF(Table6[[#This Row],[Value]]&lt;=10000000,"on the radar")))</f>
        <v>on the radar</v>
      </c>
    </row>
    <row r="1876" spans="11:17" x14ac:dyDescent="0.25">
      <c r="K1876" t="s">
        <v>1684</v>
      </c>
      <c r="L1876">
        <v>26</v>
      </c>
      <c r="M1876">
        <v>76</v>
      </c>
      <c r="N1876">
        <v>182</v>
      </c>
      <c r="O1876">
        <v>78</v>
      </c>
      <c r="P1876" s="16">
        <v>8000000</v>
      </c>
      <c r="Q1876" t="str">
        <f>IF(Table6[[#This Row],[Value]]&gt;=20000000,"out of budget",IF(Table6[[#This Row],[Value]]&gt;10000000,"negotiable",IF(Table6[[#This Row],[Value]]&lt;=10000000,"on the radar")))</f>
        <v>on the radar</v>
      </c>
    </row>
    <row r="1877" spans="11:17" x14ac:dyDescent="0.25">
      <c r="K1877" t="s">
        <v>1371</v>
      </c>
      <c r="L1877">
        <v>28</v>
      </c>
      <c r="M1877">
        <v>77</v>
      </c>
      <c r="N1877">
        <v>185</v>
      </c>
      <c r="O1877">
        <v>84</v>
      </c>
      <c r="P1877" s="16">
        <v>11000000</v>
      </c>
      <c r="Q1877" t="str">
        <f>IF(Table6[[#This Row],[Value]]&gt;=20000000,"out of budget",IF(Table6[[#This Row],[Value]]&gt;10000000,"negotiable",IF(Table6[[#This Row],[Value]]&lt;=10000000,"on the radar")))</f>
        <v>negotiable</v>
      </c>
    </row>
    <row r="1878" spans="11:17" x14ac:dyDescent="0.25">
      <c r="K1878" t="s">
        <v>1685</v>
      </c>
      <c r="L1878">
        <v>26</v>
      </c>
      <c r="M1878">
        <v>65</v>
      </c>
      <c r="N1878">
        <v>168</v>
      </c>
      <c r="O1878">
        <v>72</v>
      </c>
      <c r="P1878" s="16">
        <v>0</v>
      </c>
      <c r="Q1878" t="str">
        <f>IF(Table6[[#This Row],[Value]]&gt;=20000000,"out of budget",IF(Table6[[#This Row],[Value]]&gt;10000000,"negotiable",IF(Table6[[#This Row],[Value]]&lt;=10000000,"on the radar")))</f>
        <v>on the radar</v>
      </c>
    </row>
    <row r="1879" spans="11:17" x14ac:dyDescent="0.25">
      <c r="K1879" t="s">
        <v>1686</v>
      </c>
      <c r="L1879">
        <v>24</v>
      </c>
      <c r="M1879">
        <v>75</v>
      </c>
      <c r="N1879">
        <v>183</v>
      </c>
      <c r="O1879">
        <v>82</v>
      </c>
      <c r="P1879" s="16">
        <v>7500000</v>
      </c>
      <c r="Q1879" t="str">
        <f>IF(Table6[[#This Row],[Value]]&gt;=20000000,"out of budget",IF(Table6[[#This Row],[Value]]&gt;10000000,"negotiable",IF(Table6[[#This Row],[Value]]&lt;=10000000,"on the radar")))</f>
        <v>on the radar</v>
      </c>
    </row>
    <row r="1880" spans="11:17" x14ac:dyDescent="0.25">
      <c r="K1880" t="s">
        <v>1687</v>
      </c>
      <c r="L1880">
        <v>26</v>
      </c>
      <c r="M1880">
        <v>78</v>
      </c>
      <c r="N1880">
        <v>185</v>
      </c>
      <c r="O1880">
        <v>82</v>
      </c>
      <c r="P1880" s="16">
        <v>17000000</v>
      </c>
      <c r="Q1880" t="str">
        <f>IF(Table6[[#This Row],[Value]]&gt;=20000000,"out of budget",IF(Table6[[#This Row],[Value]]&gt;10000000,"negotiable",IF(Table6[[#This Row],[Value]]&lt;=10000000,"on the radar")))</f>
        <v>negotiable</v>
      </c>
    </row>
    <row r="1881" spans="11:17" x14ac:dyDescent="0.25">
      <c r="K1881" t="s">
        <v>1688</v>
      </c>
      <c r="L1881">
        <v>25</v>
      </c>
      <c r="M1881">
        <v>75</v>
      </c>
      <c r="N1881">
        <v>180</v>
      </c>
      <c r="O1881">
        <v>73</v>
      </c>
      <c r="P1881" s="16">
        <v>7500000</v>
      </c>
      <c r="Q1881" t="str">
        <f>IF(Table6[[#This Row],[Value]]&gt;=20000000,"out of budget",IF(Table6[[#This Row],[Value]]&gt;10000000,"negotiable",IF(Table6[[#This Row],[Value]]&lt;=10000000,"on the radar")))</f>
        <v>on the radar</v>
      </c>
    </row>
    <row r="1882" spans="11:17" x14ac:dyDescent="0.25">
      <c r="K1882" t="s">
        <v>1689</v>
      </c>
      <c r="L1882">
        <v>25</v>
      </c>
      <c r="M1882">
        <v>76</v>
      </c>
      <c r="N1882">
        <v>173</v>
      </c>
      <c r="O1882">
        <v>75</v>
      </c>
      <c r="P1882" s="16">
        <v>9000000</v>
      </c>
      <c r="Q1882" t="str">
        <f>IF(Table6[[#This Row],[Value]]&gt;=20000000,"out of budget",IF(Table6[[#This Row],[Value]]&gt;10000000,"negotiable",IF(Table6[[#This Row],[Value]]&lt;=10000000,"on the radar")))</f>
        <v>on the radar</v>
      </c>
    </row>
    <row r="1883" spans="11:17" x14ac:dyDescent="0.25">
      <c r="K1883" t="s">
        <v>1690</v>
      </c>
      <c r="L1883">
        <v>27</v>
      </c>
      <c r="M1883">
        <v>76</v>
      </c>
      <c r="N1883">
        <v>175</v>
      </c>
      <c r="O1883">
        <v>70</v>
      </c>
      <c r="P1883" s="16">
        <v>8000000</v>
      </c>
      <c r="Q1883" t="str">
        <f>IF(Table6[[#This Row],[Value]]&gt;=20000000,"out of budget",IF(Table6[[#This Row],[Value]]&gt;10000000,"negotiable",IF(Table6[[#This Row],[Value]]&lt;=10000000,"on the radar")))</f>
        <v>on the radar</v>
      </c>
    </row>
    <row r="1884" spans="11:17" x14ac:dyDescent="0.25">
      <c r="K1884" t="s">
        <v>1691</v>
      </c>
      <c r="L1884">
        <v>24</v>
      </c>
      <c r="M1884">
        <v>69</v>
      </c>
      <c r="N1884">
        <v>181</v>
      </c>
      <c r="O1884">
        <v>70</v>
      </c>
      <c r="P1884" s="16">
        <v>1900000</v>
      </c>
      <c r="Q1884" t="str">
        <f>IF(Table6[[#This Row],[Value]]&gt;=20000000,"out of budget",IF(Table6[[#This Row],[Value]]&gt;10000000,"negotiable",IF(Table6[[#This Row],[Value]]&lt;=10000000,"on the radar")))</f>
        <v>on the radar</v>
      </c>
    </row>
    <row r="1885" spans="11:17" x14ac:dyDescent="0.25">
      <c r="K1885" t="s">
        <v>1692</v>
      </c>
      <c r="L1885">
        <v>23</v>
      </c>
      <c r="M1885">
        <v>66</v>
      </c>
      <c r="N1885">
        <v>183</v>
      </c>
      <c r="O1885">
        <v>75</v>
      </c>
      <c r="P1885" s="16">
        <v>1800000</v>
      </c>
      <c r="Q1885" t="str">
        <f>IF(Table6[[#This Row],[Value]]&gt;=20000000,"out of budget",IF(Table6[[#This Row],[Value]]&gt;10000000,"negotiable",IF(Table6[[#This Row],[Value]]&lt;=10000000,"on the radar")))</f>
        <v>on the radar</v>
      </c>
    </row>
    <row r="1886" spans="11:17" x14ac:dyDescent="0.25">
      <c r="K1886" t="s">
        <v>1693</v>
      </c>
      <c r="L1886">
        <v>26</v>
      </c>
      <c r="M1886">
        <v>76</v>
      </c>
      <c r="N1886">
        <v>174</v>
      </c>
      <c r="O1886">
        <v>70</v>
      </c>
      <c r="P1886" s="16">
        <v>8000000</v>
      </c>
      <c r="Q1886" t="str">
        <f>IF(Table6[[#This Row],[Value]]&gt;=20000000,"out of budget",IF(Table6[[#This Row],[Value]]&gt;10000000,"negotiable",IF(Table6[[#This Row],[Value]]&lt;=10000000,"on the radar")))</f>
        <v>on the radar</v>
      </c>
    </row>
    <row r="1887" spans="11:17" x14ac:dyDescent="0.25">
      <c r="K1887" t="s">
        <v>1694</v>
      </c>
      <c r="L1887">
        <v>26</v>
      </c>
      <c r="M1887">
        <v>73</v>
      </c>
      <c r="N1887">
        <v>184</v>
      </c>
      <c r="O1887">
        <v>78</v>
      </c>
      <c r="P1887" s="16">
        <v>3300000</v>
      </c>
      <c r="Q1887" t="str">
        <f>IF(Table6[[#This Row],[Value]]&gt;=20000000,"out of budget",IF(Table6[[#This Row],[Value]]&gt;10000000,"negotiable",IF(Table6[[#This Row],[Value]]&lt;=10000000,"on the radar")))</f>
        <v>on the radar</v>
      </c>
    </row>
    <row r="1888" spans="11:17" x14ac:dyDescent="0.25">
      <c r="K1888" t="s">
        <v>1695</v>
      </c>
      <c r="L1888">
        <v>23</v>
      </c>
      <c r="M1888">
        <v>72</v>
      </c>
      <c r="N1888">
        <v>196</v>
      </c>
      <c r="O1888">
        <v>91</v>
      </c>
      <c r="P1888" s="16">
        <v>3000000</v>
      </c>
      <c r="Q1888" t="str">
        <f>IF(Table6[[#This Row],[Value]]&gt;=20000000,"out of budget",IF(Table6[[#This Row],[Value]]&gt;10000000,"negotiable",IF(Table6[[#This Row],[Value]]&lt;=10000000,"on the radar")))</f>
        <v>on the radar</v>
      </c>
    </row>
    <row r="1889" spans="11:17" x14ac:dyDescent="0.25">
      <c r="K1889" t="s">
        <v>1696</v>
      </c>
      <c r="L1889">
        <v>24</v>
      </c>
      <c r="M1889">
        <v>71</v>
      </c>
      <c r="N1889">
        <v>186</v>
      </c>
      <c r="O1889">
        <v>74</v>
      </c>
      <c r="P1889" s="16">
        <v>2000000</v>
      </c>
      <c r="Q1889" t="str">
        <f>IF(Table6[[#This Row],[Value]]&gt;=20000000,"out of budget",IF(Table6[[#This Row],[Value]]&gt;10000000,"negotiable",IF(Table6[[#This Row],[Value]]&lt;=10000000,"on the radar")))</f>
        <v>on the radar</v>
      </c>
    </row>
    <row r="1890" spans="11:17" x14ac:dyDescent="0.25">
      <c r="K1890" t="s">
        <v>1378</v>
      </c>
      <c r="L1890">
        <v>23</v>
      </c>
      <c r="M1890">
        <v>74</v>
      </c>
      <c r="N1890">
        <v>180</v>
      </c>
      <c r="O1890">
        <v>69</v>
      </c>
      <c r="P1890" s="16">
        <v>6000000</v>
      </c>
      <c r="Q1890" t="str">
        <f>IF(Table6[[#This Row],[Value]]&gt;=20000000,"out of budget",IF(Table6[[#This Row],[Value]]&gt;10000000,"negotiable",IF(Table6[[#This Row],[Value]]&lt;=10000000,"on the radar")))</f>
        <v>on the radar</v>
      </c>
    </row>
    <row r="1891" spans="11:17" x14ac:dyDescent="0.25">
      <c r="K1891" t="s">
        <v>1697</v>
      </c>
      <c r="L1891">
        <v>22</v>
      </c>
      <c r="M1891">
        <v>71</v>
      </c>
      <c r="N1891">
        <v>186</v>
      </c>
      <c r="O1891">
        <v>73</v>
      </c>
      <c r="P1891" s="16">
        <v>2600000</v>
      </c>
      <c r="Q1891" t="str">
        <f>IF(Table6[[#This Row],[Value]]&gt;=20000000,"out of budget",IF(Table6[[#This Row],[Value]]&gt;10000000,"negotiable",IF(Table6[[#This Row],[Value]]&lt;=10000000,"on the radar")))</f>
        <v>on the radar</v>
      </c>
    </row>
    <row r="1892" spans="11:17" x14ac:dyDescent="0.25">
      <c r="K1892" t="s">
        <v>1698</v>
      </c>
      <c r="L1892">
        <v>28</v>
      </c>
      <c r="M1892">
        <v>73</v>
      </c>
      <c r="N1892">
        <v>195</v>
      </c>
      <c r="O1892">
        <v>88</v>
      </c>
      <c r="P1892" s="16">
        <v>0</v>
      </c>
      <c r="Q1892" t="str">
        <f>IF(Table6[[#This Row],[Value]]&gt;=20000000,"out of budget",IF(Table6[[#This Row],[Value]]&gt;10000000,"negotiable",IF(Table6[[#This Row],[Value]]&lt;=10000000,"on the radar")))</f>
        <v>on the radar</v>
      </c>
    </row>
    <row r="1893" spans="11:17" x14ac:dyDescent="0.25">
      <c r="K1893" t="s">
        <v>1699</v>
      </c>
      <c r="L1893">
        <v>22</v>
      </c>
      <c r="M1893">
        <v>58</v>
      </c>
      <c r="N1893">
        <v>185</v>
      </c>
      <c r="O1893">
        <v>76</v>
      </c>
      <c r="P1893" s="16">
        <v>400000</v>
      </c>
      <c r="Q1893" t="str">
        <f>IF(Table6[[#This Row],[Value]]&gt;=20000000,"out of budget",IF(Table6[[#This Row],[Value]]&gt;10000000,"negotiable",IF(Table6[[#This Row],[Value]]&lt;=10000000,"on the radar")))</f>
        <v>on the radar</v>
      </c>
    </row>
    <row r="1894" spans="11:17" x14ac:dyDescent="0.25">
      <c r="K1894" t="s">
        <v>1700</v>
      </c>
      <c r="L1894">
        <v>23</v>
      </c>
      <c r="M1894">
        <v>72</v>
      </c>
      <c r="N1894">
        <v>191</v>
      </c>
      <c r="O1894">
        <v>82</v>
      </c>
      <c r="P1894" s="16">
        <v>3400000</v>
      </c>
      <c r="Q1894" t="str">
        <f>IF(Table6[[#This Row],[Value]]&gt;=20000000,"out of budget",IF(Table6[[#This Row],[Value]]&gt;10000000,"negotiable",IF(Table6[[#This Row],[Value]]&lt;=10000000,"on the radar")))</f>
        <v>on the radar</v>
      </c>
    </row>
    <row r="1895" spans="11:17" x14ac:dyDescent="0.25">
      <c r="K1895" t="s">
        <v>1701</v>
      </c>
      <c r="L1895">
        <v>25</v>
      </c>
      <c r="M1895">
        <v>75</v>
      </c>
      <c r="N1895">
        <v>188</v>
      </c>
      <c r="O1895">
        <v>80</v>
      </c>
      <c r="P1895" s="16">
        <v>6000000</v>
      </c>
      <c r="Q1895" t="str">
        <f>IF(Table6[[#This Row],[Value]]&gt;=20000000,"out of budget",IF(Table6[[#This Row],[Value]]&gt;10000000,"negotiable",IF(Table6[[#This Row],[Value]]&lt;=10000000,"on the radar")))</f>
        <v>on the radar</v>
      </c>
    </row>
    <row r="1896" spans="11:17" x14ac:dyDescent="0.25">
      <c r="K1896" t="s">
        <v>1702</v>
      </c>
      <c r="L1896">
        <v>22</v>
      </c>
      <c r="M1896">
        <v>70</v>
      </c>
      <c r="N1896">
        <v>175</v>
      </c>
      <c r="O1896">
        <v>70</v>
      </c>
      <c r="P1896" s="16">
        <v>2400000</v>
      </c>
      <c r="Q1896" t="str">
        <f>IF(Table6[[#This Row],[Value]]&gt;=20000000,"out of budget",IF(Table6[[#This Row],[Value]]&gt;10000000,"negotiable",IF(Table6[[#This Row],[Value]]&lt;=10000000,"on the radar")))</f>
        <v>on the radar</v>
      </c>
    </row>
    <row r="1897" spans="11:17" x14ac:dyDescent="0.25">
      <c r="K1897" t="s">
        <v>1703</v>
      </c>
      <c r="L1897">
        <v>20</v>
      </c>
      <c r="M1897">
        <v>74</v>
      </c>
      <c r="N1897">
        <v>184</v>
      </c>
      <c r="O1897">
        <v>80</v>
      </c>
      <c r="P1897" s="16">
        <v>6000000</v>
      </c>
      <c r="Q1897" t="str">
        <f>IF(Table6[[#This Row],[Value]]&gt;=20000000,"out of budget",IF(Table6[[#This Row],[Value]]&gt;10000000,"negotiable",IF(Table6[[#This Row],[Value]]&lt;=10000000,"on the radar")))</f>
        <v>on the radar</v>
      </c>
    </row>
    <row r="1898" spans="11:17" x14ac:dyDescent="0.25">
      <c r="K1898" t="s">
        <v>1704</v>
      </c>
      <c r="L1898">
        <v>22</v>
      </c>
      <c r="M1898">
        <v>72</v>
      </c>
      <c r="N1898">
        <v>191</v>
      </c>
      <c r="O1898">
        <v>78</v>
      </c>
      <c r="P1898" s="16">
        <v>4800000</v>
      </c>
      <c r="Q1898" t="str">
        <f>IF(Table6[[#This Row],[Value]]&gt;=20000000,"out of budget",IF(Table6[[#This Row],[Value]]&gt;10000000,"negotiable",IF(Table6[[#This Row],[Value]]&lt;=10000000,"on the radar")))</f>
        <v>on the radar</v>
      </c>
    </row>
    <row r="1899" spans="11:17" x14ac:dyDescent="0.25">
      <c r="K1899" t="s">
        <v>1705</v>
      </c>
      <c r="L1899">
        <v>26</v>
      </c>
      <c r="M1899">
        <v>68</v>
      </c>
      <c r="N1899">
        <v>179</v>
      </c>
      <c r="O1899">
        <v>72</v>
      </c>
      <c r="P1899" s="16">
        <v>0</v>
      </c>
      <c r="Q1899" t="str">
        <f>IF(Table6[[#This Row],[Value]]&gt;=20000000,"out of budget",IF(Table6[[#This Row],[Value]]&gt;10000000,"negotiable",IF(Table6[[#This Row],[Value]]&lt;=10000000,"on the radar")))</f>
        <v>on the radar</v>
      </c>
    </row>
    <row r="1900" spans="11:17" x14ac:dyDescent="0.25">
      <c r="K1900" t="s">
        <v>1706</v>
      </c>
      <c r="L1900">
        <v>25</v>
      </c>
      <c r="M1900">
        <v>74</v>
      </c>
      <c r="N1900">
        <v>191</v>
      </c>
      <c r="O1900">
        <v>78</v>
      </c>
      <c r="P1900" s="16">
        <v>4600000</v>
      </c>
      <c r="Q1900" t="str">
        <f>IF(Table6[[#This Row],[Value]]&gt;=20000000,"out of budget",IF(Table6[[#This Row],[Value]]&gt;10000000,"negotiable",IF(Table6[[#This Row],[Value]]&lt;=10000000,"on the radar")))</f>
        <v>on the radar</v>
      </c>
    </row>
    <row r="1901" spans="11:17" x14ac:dyDescent="0.25">
      <c r="K1901" t="s">
        <v>1707</v>
      </c>
      <c r="L1901">
        <v>23</v>
      </c>
      <c r="M1901">
        <v>68</v>
      </c>
      <c r="N1901">
        <v>188</v>
      </c>
      <c r="O1901">
        <v>78</v>
      </c>
      <c r="P1901" s="16">
        <v>1700000</v>
      </c>
      <c r="Q1901" t="str">
        <f>IF(Table6[[#This Row],[Value]]&gt;=20000000,"out of budget",IF(Table6[[#This Row],[Value]]&gt;10000000,"negotiable",IF(Table6[[#This Row],[Value]]&lt;=10000000,"on the radar")))</f>
        <v>on the radar</v>
      </c>
    </row>
    <row r="1902" spans="11:17" x14ac:dyDescent="0.25">
      <c r="K1902" t="s">
        <v>1708</v>
      </c>
      <c r="L1902">
        <v>27</v>
      </c>
      <c r="M1902">
        <v>74</v>
      </c>
      <c r="N1902">
        <v>179</v>
      </c>
      <c r="O1902">
        <v>73</v>
      </c>
      <c r="P1902" s="16">
        <v>4500000</v>
      </c>
      <c r="Q1902" t="str">
        <f>IF(Table6[[#This Row],[Value]]&gt;=20000000,"out of budget",IF(Table6[[#This Row],[Value]]&gt;10000000,"negotiable",IF(Table6[[#This Row],[Value]]&lt;=10000000,"on the radar")))</f>
        <v>on the radar</v>
      </c>
    </row>
    <row r="1903" spans="11:17" x14ac:dyDescent="0.25">
      <c r="K1903" t="s">
        <v>1147</v>
      </c>
      <c r="L1903">
        <v>24</v>
      </c>
      <c r="M1903">
        <v>75</v>
      </c>
      <c r="N1903">
        <v>190</v>
      </c>
      <c r="O1903">
        <v>85</v>
      </c>
      <c r="P1903" s="16">
        <v>10500000</v>
      </c>
      <c r="Q1903" t="str">
        <f>IF(Table6[[#This Row],[Value]]&gt;=20000000,"out of budget",IF(Table6[[#This Row],[Value]]&gt;10000000,"negotiable",IF(Table6[[#This Row],[Value]]&lt;=10000000,"on the radar")))</f>
        <v>negotiable</v>
      </c>
    </row>
    <row r="1904" spans="11:17" x14ac:dyDescent="0.25">
      <c r="K1904" t="s">
        <v>1709</v>
      </c>
      <c r="L1904">
        <v>25</v>
      </c>
      <c r="M1904">
        <v>78</v>
      </c>
      <c r="N1904">
        <v>178</v>
      </c>
      <c r="O1904">
        <v>76</v>
      </c>
      <c r="P1904" s="16">
        <v>18500000</v>
      </c>
      <c r="Q1904" t="str">
        <f>IF(Table6[[#This Row],[Value]]&gt;=20000000,"out of budget",IF(Table6[[#This Row],[Value]]&gt;10000000,"negotiable",IF(Table6[[#This Row],[Value]]&lt;=10000000,"on the radar")))</f>
        <v>negotiable</v>
      </c>
    </row>
    <row r="1905" spans="11:17" x14ac:dyDescent="0.25">
      <c r="K1905" t="s">
        <v>1710</v>
      </c>
      <c r="L1905">
        <v>25</v>
      </c>
      <c r="M1905">
        <v>74</v>
      </c>
      <c r="N1905">
        <v>185</v>
      </c>
      <c r="O1905">
        <v>77</v>
      </c>
      <c r="P1905" s="16">
        <v>5500000</v>
      </c>
      <c r="Q1905" t="str">
        <f>IF(Table6[[#This Row],[Value]]&gt;=20000000,"out of budget",IF(Table6[[#This Row],[Value]]&gt;10000000,"negotiable",IF(Table6[[#This Row],[Value]]&lt;=10000000,"on the radar")))</f>
        <v>on the radar</v>
      </c>
    </row>
    <row r="1906" spans="11:17" x14ac:dyDescent="0.25">
      <c r="K1906" t="s">
        <v>1711</v>
      </c>
      <c r="L1906">
        <v>29</v>
      </c>
      <c r="M1906">
        <v>79</v>
      </c>
      <c r="N1906">
        <v>176</v>
      </c>
      <c r="O1906">
        <v>73</v>
      </c>
      <c r="P1906" s="16">
        <v>17000000</v>
      </c>
      <c r="Q1906" t="str">
        <f>IF(Table6[[#This Row],[Value]]&gt;=20000000,"out of budget",IF(Table6[[#This Row],[Value]]&gt;10000000,"negotiable",IF(Table6[[#This Row],[Value]]&lt;=10000000,"on the radar")))</f>
        <v>negotiable</v>
      </c>
    </row>
    <row r="1907" spans="11:17" x14ac:dyDescent="0.25">
      <c r="K1907" t="s">
        <v>1712</v>
      </c>
      <c r="L1907">
        <v>24</v>
      </c>
      <c r="M1907">
        <v>77</v>
      </c>
      <c r="N1907">
        <v>190</v>
      </c>
      <c r="O1907">
        <v>82</v>
      </c>
      <c r="P1907" s="16">
        <v>12000000</v>
      </c>
      <c r="Q1907" t="str">
        <f>IF(Table6[[#This Row],[Value]]&gt;=20000000,"out of budget",IF(Table6[[#This Row],[Value]]&gt;10000000,"negotiable",IF(Table6[[#This Row],[Value]]&lt;=10000000,"on the radar")))</f>
        <v>negotiable</v>
      </c>
    </row>
    <row r="1908" spans="11:17" x14ac:dyDescent="0.25">
      <c r="K1908" t="s">
        <v>1388</v>
      </c>
      <c r="L1908">
        <v>24</v>
      </c>
      <c r="M1908">
        <v>73</v>
      </c>
      <c r="N1908">
        <v>176</v>
      </c>
      <c r="O1908">
        <v>75</v>
      </c>
      <c r="P1908" s="16">
        <v>4700000</v>
      </c>
      <c r="Q1908" t="str">
        <f>IF(Table6[[#This Row],[Value]]&gt;=20000000,"out of budget",IF(Table6[[#This Row],[Value]]&gt;10000000,"negotiable",IF(Table6[[#This Row],[Value]]&lt;=10000000,"on the radar")))</f>
        <v>on the radar</v>
      </c>
    </row>
    <row r="1909" spans="11:17" x14ac:dyDescent="0.25">
      <c r="K1909" t="s">
        <v>1713</v>
      </c>
      <c r="L1909">
        <v>26</v>
      </c>
      <c r="M1909">
        <v>71</v>
      </c>
      <c r="N1909">
        <v>179</v>
      </c>
      <c r="O1909">
        <v>74</v>
      </c>
      <c r="P1909" s="16">
        <v>0</v>
      </c>
      <c r="Q1909" t="str">
        <f>IF(Table6[[#This Row],[Value]]&gt;=20000000,"out of budget",IF(Table6[[#This Row],[Value]]&gt;10000000,"negotiable",IF(Table6[[#This Row],[Value]]&lt;=10000000,"on the radar")))</f>
        <v>on the radar</v>
      </c>
    </row>
    <row r="1910" spans="11:17" x14ac:dyDescent="0.25">
      <c r="K1910" t="s">
        <v>1714</v>
      </c>
      <c r="L1910">
        <v>25</v>
      </c>
      <c r="M1910">
        <v>72</v>
      </c>
      <c r="N1910">
        <v>182</v>
      </c>
      <c r="O1910">
        <v>75</v>
      </c>
      <c r="P1910" s="16">
        <v>3200000</v>
      </c>
      <c r="Q1910" t="str">
        <f>IF(Table6[[#This Row],[Value]]&gt;=20000000,"out of budget",IF(Table6[[#This Row],[Value]]&gt;10000000,"negotiable",IF(Table6[[#This Row],[Value]]&lt;=10000000,"on the radar")))</f>
        <v>on the radar</v>
      </c>
    </row>
    <row r="1911" spans="11:17" x14ac:dyDescent="0.25">
      <c r="K1911" t="s">
        <v>1715</v>
      </c>
      <c r="L1911">
        <v>26</v>
      </c>
      <c r="M1911">
        <v>72</v>
      </c>
      <c r="N1911">
        <v>174</v>
      </c>
      <c r="O1911">
        <v>68</v>
      </c>
      <c r="P1911" s="16">
        <v>2700000</v>
      </c>
      <c r="Q1911" t="str">
        <f>IF(Table6[[#This Row],[Value]]&gt;=20000000,"out of budget",IF(Table6[[#This Row],[Value]]&gt;10000000,"negotiable",IF(Table6[[#This Row],[Value]]&lt;=10000000,"on the radar")))</f>
        <v>on the radar</v>
      </c>
    </row>
    <row r="1912" spans="11:17" x14ac:dyDescent="0.25">
      <c r="K1912" t="s">
        <v>1716</v>
      </c>
      <c r="L1912">
        <v>23</v>
      </c>
      <c r="M1912">
        <v>72</v>
      </c>
      <c r="N1912">
        <v>189</v>
      </c>
      <c r="O1912">
        <v>84</v>
      </c>
      <c r="P1912" s="16">
        <v>4400000</v>
      </c>
      <c r="Q1912" t="str">
        <f>IF(Table6[[#This Row],[Value]]&gt;=20000000,"out of budget",IF(Table6[[#This Row],[Value]]&gt;10000000,"negotiable",IF(Table6[[#This Row],[Value]]&lt;=10000000,"on the radar")))</f>
        <v>on the radar</v>
      </c>
    </row>
    <row r="1913" spans="11:17" x14ac:dyDescent="0.25">
      <c r="K1913" t="s">
        <v>1717</v>
      </c>
      <c r="L1913">
        <v>25</v>
      </c>
      <c r="M1913">
        <v>69</v>
      </c>
      <c r="N1913">
        <v>177</v>
      </c>
      <c r="O1913">
        <v>70</v>
      </c>
      <c r="P1913" s="16">
        <v>1800000</v>
      </c>
      <c r="Q1913" t="str">
        <f>IF(Table6[[#This Row],[Value]]&gt;=20000000,"out of budget",IF(Table6[[#This Row],[Value]]&gt;10000000,"negotiable",IF(Table6[[#This Row],[Value]]&lt;=10000000,"on the radar")))</f>
        <v>on the radar</v>
      </c>
    </row>
    <row r="1914" spans="11:17" x14ac:dyDescent="0.25">
      <c r="K1914" t="s">
        <v>1718</v>
      </c>
      <c r="L1914">
        <v>25</v>
      </c>
      <c r="M1914">
        <v>74</v>
      </c>
      <c r="N1914">
        <v>173</v>
      </c>
      <c r="O1914">
        <v>68</v>
      </c>
      <c r="P1914" s="16">
        <v>5000000</v>
      </c>
      <c r="Q1914" t="str">
        <f>IF(Table6[[#This Row],[Value]]&gt;=20000000,"out of budget",IF(Table6[[#This Row],[Value]]&gt;10000000,"negotiable",IF(Table6[[#This Row],[Value]]&lt;=10000000,"on the radar")))</f>
        <v>on the radar</v>
      </c>
    </row>
    <row r="1915" spans="11:17" x14ac:dyDescent="0.25">
      <c r="K1915" t="s">
        <v>1719</v>
      </c>
      <c r="L1915">
        <v>23</v>
      </c>
      <c r="M1915">
        <v>72</v>
      </c>
      <c r="N1915">
        <v>189</v>
      </c>
      <c r="O1915">
        <v>87</v>
      </c>
      <c r="P1915" s="16">
        <v>4500000</v>
      </c>
      <c r="Q1915" t="str">
        <f>IF(Table6[[#This Row],[Value]]&gt;=20000000,"out of budget",IF(Table6[[#This Row],[Value]]&gt;10000000,"negotiable",IF(Table6[[#This Row],[Value]]&lt;=10000000,"on the radar")))</f>
        <v>on the radar</v>
      </c>
    </row>
    <row r="1916" spans="11:17" x14ac:dyDescent="0.25">
      <c r="K1916" t="s">
        <v>1720</v>
      </c>
      <c r="L1916">
        <v>21</v>
      </c>
      <c r="M1916">
        <v>66</v>
      </c>
      <c r="N1916">
        <v>196</v>
      </c>
      <c r="O1916">
        <v>84</v>
      </c>
      <c r="P1916" s="16">
        <v>1700000</v>
      </c>
      <c r="Q1916" t="str">
        <f>IF(Table6[[#This Row],[Value]]&gt;=20000000,"out of budget",IF(Table6[[#This Row],[Value]]&gt;10000000,"negotiable",IF(Table6[[#This Row],[Value]]&lt;=10000000,"on the radar")))</f>
        <v>on the radar</v>
      </c>
    </row>
    <row r="1917" spans="11:17" x14ac:dyDescent="0.25">
      <c r="K1917" t="s">
        <v>1721</v>
      </c>
      <c r="L1917">
        <v>21</v>
      </c>
      <c r="M1917">
        <v>71</v>
      </c>
      <c r="N1917">
        <v>188</v>
      </c>
      <c r="O1917">
        <v>72</v>
      </c>
      <c r="P1917" s="16">
        <v>4000000</v>
      </c>
      <c r="Q1917" t="str">
        <f>IF(Table6[[#This Row],[Value]]&gt;=20000000,"out of budget",IF(Table6[[#This Row],[Value]]&gt;10000000,"negotiable",IF(Table6[[#This Row],[Value]]&lt;=10000000,"on the radar")))</f>
        <v>on the radar</v>
      </c>
    </row>
    <row r="1918" spans="11:17" x14ac:dyDescent="0.25">
      <c r="K1918" t="s">
        <v>1722</v>
      </c>
      <c r="L1918">
        <v>22</v>
      </c>
      <c r="M1918">
        <v>68</v>
      </c>
      <c r="N1918">
        <v>186</v>
      </c>
      <c r="O1918">
        <v>81</v>
      </c>
      <c r="P1918" s="16">
        <v>2600000</v>
      </c>
      <c r="Q1918" t="str">
        <f>IF(Table6[[#This Row],[Value]]&gt;=20000000,"out of budget",IF(Table6[[#This Row],[Value]]&gt;10000000,"negotiable",IF(Table6[[#This Row],[Value]]&lt;=10000000,"on the radar")))</f>
        <v>on the radar</v>
      </c>
    </row>
    <row r="1919" spans="11:17" x14ac:dyDescent="0.25">
      <c r="K1919" t="s">
        <v>1723</v>
      </c>
      <c r="L1919">
        <v>24</v>
      </c>
      <c r="M1919">
        <v>74</v>
      </c>
      <c r="N1919">
        <v>173</v>
      </c>
      <c r="O1919">
        <v>63</v>
      </c>
      <c r="P1919" s="16">
        <v>6000000</v>
      </c>
      <c r="Q1919" t="str">
        <f>IF(Table6[[#This Row],[Value]]&gt;=20000000,"out of budget",IF(Table6[[#This Row],[Value]]&gt;10000000,"negotiable",IF(Table6[[#This Row],[Value]]&lt;=10000000,"on the radar")))</f>
        <v>on the radar</v>
      </c>
    </row>
    <row r="1920" spans="11:17" x14ac:dyDescent="0.25">
      <c r="K1920" t="s">
        <v>1724</v>
      </c>
      <c r="L1920">
        <v>24</v>
      </c>
      <c r="M1920">
        <v>80</v>
      </c>
      <c r="N1920">
        <v>185</v>
      </c>
      <c r="O1920">
        <v>73</v>
      </c>
      <c r="P1920" s="16">
        <v>27000000</v>
      </c>
      <c r="Q1920" t="str">
        <f>IF(Table6[[#This Row],[Value]]&gt;=20000000,"out of budget",IF(Table6[[#This Row],[Value]]&gt;10000000,"negotiable",IF(Table6[[#This Row],[Value]]&lt;=10000000,"on the radar")))</f>
        <v>out of budget</v>
      </c>
    </row>
    <row r="1921" spans="11:17" x14ac:dyDescent="0.25">
      <c r="K1921" t="s">
        <v>1725</v>
      </c>
      <c r="L1921">
        <v>25</v>
      </c>
      <c r="M1921">
        <v>71</v>
      </c>
      <c r="N1921">
        <v>188</v>
      </c>
      <c r="O1921">
        <v>82</v>
      </c>
      <c r="P1921" s="16">
        <v>2500000</v>
      </c>
      <c r="Q1921" t="str">
        <f>IF(Table6[[#This Row],[Value]]&gt;=20000000,"out of budget",IF(Table6[[#This Row],[Value]]&gt;10000000,"negotiable",IF(Table6[[#This Row],[Value]]&lt;=10000000,"on the radar")))</f>
        <v>on the radar</v>
      </c>
    </row>
    <row r="1922" spans="11:17" x14ac:dyDescent="0.25">
      <c r="K1922" t="s">
        <v>1726</v>
      </c>
      <c r="L1922">
        <v>26</v>
      </c>
      <c r="M1922">
        <v>70</v>
      </c>
      <c r="N1922">
        <v>181</v>
      </c>
      <c r="O1922">
        <v>68</v>
      </c>
      <c r="P1922" s="16">
        <v>1900000</v>
      </c>
      <c r="Q1922" t="str">
        <f>IF(Table6[[#This Row],[Value]]&gt;=20000000,"out of budget",IF(Table6[[#This Row],[Value]]&gt;10000000,"negotiable",IF(Table6[[#This Row],[Value]]&lt;=10000000,"on the radar")))</f>
        <v>on the radar</v>
      </c>
    </row>
    <row r="1923" spans="11:17" x14ac:dyDescent="0.25">
      <c r="K1923" t="s">
        <v>1727</v>
      </c>
      <c r="L1923">
        <v>26</v>
      </c>
      <c r="M1923">
        <v>68</v>
      </c>
      <c r="N1923">
        <v>188</v>
      </c>
      <c r="O1923">
        <v>82</v>
      </c>
      <c r="P1923" s="16">
        <v>1300000</v>
      </c>
      <c r="Q1923" t="str">
        <f>IF(Table6[[#This Row],[Value]]&gt;=20000000,"out of budget",IF(Table6[[#This Row],[Value]]&gt;10000000,"negotiable",IF(Table6[[#This Row],[Value]]&lt;=10000000,"on the radar")))</f>
        <v>on the radar</v>
      </c>
    </row>
    <row r="1924" spans="11:17" x14ac:dyDescent="0.25">
      <c r="K1924" t="s">
        <v>1728</v>
      </c>
      <c r="L1924">
        <v>25</v>
      </c>
      <c r="M1924">
        <v>74</v>
      </c>
      <c r="N1924">
        <v>183</v>
      </c>
      <c r="O1924">
        <v>79</v>
      </c>
      <c r="P1924" s="16">
        <v>4700000</v>
      </c>
      <c r="Q1924" t="str">
        <f>IF(Table6[[#This Row],[Value]]&gt;=20000000,"out of budget",IF(Table6[[#This Row],[Value]]&gt;10000000,"negotiable",IF(Table6[[#This Row],[Value]]&lt;=10000000,"on the radar")))</f>
        <v>on the radar</v>
      </c>
    </row>
    <row r="1925" spans="11:17" x14ac:dyDescent="0.25">
      <c r="K1925" t="s">
        <v>1729</v>
      </c>
      <c r="L1925">
        <v>27</v>
      </c>
      <c r="M1925">
        <v>77</v>
      </c>
      <c r="N1925">
        <v>190</v>
      </c>
      <c r="O1925">
        <v>85</v>
      </c>
      <c r="P1925" s="16">
        <v>11000000</v>
      </c>
      <c r="Q1925" t="str">
        <f>IF(Table6[[#This Row],[Value]]&gt;=20000000,"out of budget",IF(Table6[[#This Row],[Value]]&gt;10000000,"negotiable",IF(Table6[[#This Row],[Value]]&lt;=10000000,"on the radar")))</f>
        <v>negotiable</v>
      </c>
    </row>
    <row r="1926" spans="11:17" x14ac:dyDescent="0.25">
      <c r="K1926" t="s">
        <v>1730</v>
      </c>
      <c r="L1926">
        <v>24</v>
      </c>
      <c r="M1926">
        <v>74</v>
      </c>
      <c r="N1926">
        <v>193</v>
      </c>
      <c r="O1926">
        <v>86</v>
      </c>
      <c r="P1926" s="16">
        <v>6000000</v>
      </c>
      <c r="Q1926" t="str">
        <f>IF(Table6[[#This Row],[Value]]&gt;=20000000,"out of budget",IF(Table6[[#This Row],[Value]]&gt;10000000,"negotiable",IF(Table6[[#This Row],[Value]]&lt;=10000000,"on the radar")))</f>
        <v>on the radar</v>
      </c>
    </row>
    <row r="1927" spans="11:17" x14ac:dyDescent="0.25">
      <c r="K1927" t="s">
        <v>1731</v>
      </c>
      <c r="L1927">
        <v>25</v>
      </c>
      <c r="M1927">
        <v>79</v>
      </c>
      <c r="N1927">
        <v>187</v>
      </c>
      <c r="O1927">
        <v>84</v>
      </c>
      <c r="P1927" s="16">
        <v>20000000</v>
      </c>
      <c r="Q1927" t="str">
        <f>IF(Table6[[#This Row],[Value]]&gt;=20000000,"out of budget",IF(Table6[[#This Row],[Value]]&gt;10000000,"negotiable",IF(Table6[[#This Row],[Value]]&lt;=10000000,"on the radar")))</f>
        <v>out of budget</v>
      </c>
    </row>
    <row r="1928" spans="11:17" x14ac:dyDescent="0.25">
      <c r="K1928" t="s">
        <v>1732</v>
      </c>
      <c r="L1928">
        <v>30</v>
      </c>
      <c r="M1928">
        <v>75</v>
      </c>
      <c r="N1928">
        <v>172</v>
      </c>
      <c r="O1928">
        <v>75</v>
      </c>
      <c r="P1928" s="16">
        <v>5500000</v>
      </c>
      <c r="Q1928" t="str">
        <f>IF(Table6[[#This Row],[Value]]&gt;=20000000,"out of budget",IF(Table6[[#This Row],[Value]]&gt;10000000,"negotiable",IF(Table6[[#This Row],[Value]]&lt;=10000000,"on the radar")))</f>
        <v>on the radar</v>
      </c>
    </row>
    <row r="1929" spans="11:17" x14ac:dyDescent="0.25">
      <c r="K1929" t="s">
        <v>1733</v>
      </c>
      <c r="L1929">
        <v>27</v>
      </c>
      <c r="M1929">
        <v>83</v>
      </c>
      <c r="N1929">
        <v>186</v>
      </c>
      <c r="O1929">
        <v>81</v>
      </c>
      <c r="P1929" s="16">
        <v>36500000</v>
      </c>
      <c r="Q1929" t="str">
        <f>IF(Table6[[#This Row],[Value]]&gt;=20000000,"out of budget",IF(Table6[[#This Row],[Value]]&gt;10000000,"negotiable",IF(Table6[[#This Row],[Value]]&lt;=10000000,"on the radar")))</f>
        <v>out of budget</v>
      </c>
    </row>
    <row r="1930" spans="11:17" x14ac:dyDescent="0.25">
      <c r="K1930" t="s">
        <v>1734</v>
      </c>
      <c r="L1930">
        <v>28</v>
      </c>
      <c r="M1930">
        <v>84</v>
      </c>
      <c r="N1930">
        <v>192</v>
      </c>
      <c r="O1930">
        <v>79</v>
      </c>
      <c r="P1930" s="16">
        <v>36000000</v>
      </c>
      <c r="Q1930" t="str">
        <f>IF(Table6[[#This Row],[Value]]&gt;=20000000,"out of budget",IF(Table6[[#This Row],[Value]]&gt;10000000,"negotiable",IF(Table6[[#This Row],[Value]]&lt;=10000000,"on the radar")))</f>
        <v>out of budget</v>
      </c>
    </row>
    <row r="1931" spans="11:17" x14ac:dyDescent="0.25">
      <c r="K1931" t="s">
        <v>1735</v>
      </c>
      <c r="L1931">
        <v>25</v>
      </c>
      <c r="M1931">
        <v>75</v>
      </c>
      <c r="N1931">
        <v>175</v>
      </c>
      <c r="O1931">
        <v>72</v>
      </c>
      <c r="P1931" s="16">
        <v>6500000</v>
      </c>
      <c r="Q1931" t="str">
        <f>IF(Table6[[#This Row],[Value]]&gt;=20000000,"out of budget",IF(Table6[[#This Row],[Value]]&gt;10000000,"negotiable",IF(Table6[[#This Row],[Value]]&lt;=10000000,"on the radar")))</f>
        <v>on the radar</v>
      </c>
    </row>
    <row r="1932" spans="11:17" x14ac:dyDescent="0.25">
      <c r="K1932" t="s">
        <v>1418</v>
      </c>
      <c r="L1932">
        <v>28</v>
      </c>
      <c r="M1932">
        <v>80</v>
      </c>
      <c r="N1932">
        <v>177</v>
      </c>
      <c r="O1932">
        <v>72</v>
      </c>
      <c r="P1932" s="16">
        <v>21000000</v>
      </c>
      <c r="Q1932" t="str">
        <f>IF(Table6[[#This Row],[Value]]&gt;=20000000,"out of budget",IF(Table6[[#This Row],[Value]]&gt;10000000,"negotiable",IF(Table6[[#This Row],[Value]]&lt;=10000000,"on the radar")))</f>
        <v>out of budget</v>
      </c>
    </row>
    <row r="1933" spans="11:17" x14ac:dyDescent="0.25">
      <c r="K1933" t="s">
        <v>1736</v>
      </c>
      <c r="L1933">
        <v>25</v>
      </c>
      <c r="M1933">
        <v>69</v>
      </c>
      <c r="N1933">
        <v>181</v>
      </c>
      <c r="O1933">
        <v>73</v>
      </c>
      <c r="P1933" s="16">
        <v>1700000</v>
      </c>
      <c r="Q1933" t="str">
        <f>IF(Table6[[#This Row],[Value]]&gt;=20000000,"out of budget",IF(Table6[[#This Row],[Value]]&gt;10000000,"negotiable",IF(Table6[[#This Row],[Value]]&lt;=10000000,"on the radar")))</f>
        <v>on the radar</v>
      </c>
    </row>
    <row r="1934" spans="11:17" x14ac:dyDescent="0.25">
      <c r="K1934" t="s">
        <v>1737</v>
      </c>
      <c r="L1934">
        <v>25</v>
      </c>
      <c r="M1934">
        <v>77</v>
      </c>
      <c r="N1934">
        <v>183</v>
      </c>
      <c r="O1934">
        <v>92</v>
      </c>
      <c r="P1934" s="16">
        <v>14000000</v>
      </c>
      <c r="Q1934" t="str">
        <f>IF(Table6[[#This Row],[Value]]&gt;=20000000,"out of budget",IF(Table6[[#This Row],[Value]]&gt;10000000,"negotiable",IF(Table6[[#This Row],[Value]]&lt;=10000000,"on the radar")))</f>
        <v>negotiable</v>
      </c>
    </row>
    <row r="1935" spans="11:17" x14ac:dyDescent="0.25">
      <c r="K1935" t="s">
        <v>1423</v>
      </c>
      <c r="L1935">
        <v>25</v>
      </c>
      <c r="M1935">
        <v>68</v>
      </c>
      <c r="N1935">
        <v>190</v>
      </c>
      <c r="O1935">
        <v>80</v>
      </c>
      <c r="P1935" s="16">
        <v>1500000</v>
      </c>
      <c r="Q1935" t="str">
        <f>IF(Table6[[#This Row],[Value]]&gt;=20000000,"out of budget",IF(Table6[[#This Row],[Value]]&gt;10000000,"negotiable",IF(Table6[[#This Row],[Value]]&lt;=10000000,"on the radar")))</f>
        <v>on the radar</v>
      </c>
    </row>
    <row r="1936" spans="11:17" x14ac:dyDescent="0.25">
      <c r="K1936" t="s">
        <v>1738</v>
      </c>
      <c r="L1936">
        <v>27</v>
      </c>
      <c r="M1936">
        <v>73</v>
      </c>
      <c r="N1936">
        <v>192</v>
      </c>
      <c r="O1936">
        <v>86</v>
      </c>
      <c r="P1936" s="16">
        <v>3100000</v>
      </c>
      <c r="Q1936" t="str">
        <f>IF(Table6[[#This Row],[Value]]&gt;=20000000,"out of budget",IF(Table6[[#This Row],[Value]]&gt;10000000,"negotiable",IF(Table6[[#This Row],[Value]]&lt;=10000000,"on the radar")))</f>
        <v>on the radar</v>
      </c>
    </row>
    <row r="1937" spans="11:17" x14ac:dyDescent="0.25">
      <c r="K1937" t="s">
        <v>1059</v>
      </c>
      <c r="L1937">
        <v>25</v>
      </c>
      <c r="M1937">
        <v>73</v>
      </c>
      <c r="N1937">
        <v>193</v>
      </c>
      <c r="O1937">
        <v>89</v>
      </c>
      <c r="P1937" s="16">
        <v>4099999.9999999995</v>
      </c>
      <c r="Q1937" t="str">
        <f>IF(Table6[[#This Row],[Value]]&gt;=20000000,"out of budget",IF(Table6[[#This Row],[Value]]&gt;10000000,"negotiable",IF(Table6[[#This Row],[Value]]&lt;=10000000,"on the radar")))</f>
        <v>on the radar</v>
      </c>
    </row>
    <row r="1938" spans="11:17" x14ac:dyDescent="0.25">
      <c r="K1938" t="s">
        <v>1739</v>
      </c>
      <c r="L1938">
        <v>25</v>
      </c>
      <c r="M1938">
        <v>73</v>
      </c>
      <c r="N1938">
        <v>177</v>
      </c>
      <c r="O1938">
        <v>63</v>
      </c>
      <c r="P1938" s="16">
        <v>4000000</v>
      </c>
      <c r="Q1938" t="str">
        <f>IF(Table6[[#This Row],[Value]]&gt;=20000000,"out of budget",IF(Table6[[#This Row],[Value]]&gt;10000000,"negotiable",IF(Table6[[#This Row],[Value]]&lt;=10000000,"on the radar")))</f>
        <v>on the radar</v>
      </c>
    </row>
    <row r="1939" spans="11:17" x14ac:dyDescent="0.25">
      <c r="K1939" t="s">
        <v>1740</v>
      </c>
      <c r="L1939">
        <v>24</v>
      </c>
      <c r="M1939">
        <v>72</v>
      </c>
      <c r="N1939">
        <v>198</v>
      </c>
      <c r="O1939">
        <v>79</v>
      </c>
      <c r="P1939" s="16">
        <v>2600000</v>
      </c>
      <c r="Q1939" t="str">
        <f>IF(Table6[[#This Row],[Value]]&gt;=20000000,"out of budget",IF(Table6[[#This Row],[Value]]&gt;10000000,"negotiable",IF(Table6[[#This Row],[Value]]&lt;=10000000,"on the radar")))</f>
        <v>on the radar</v>
      </c>
    </row>
    <row r="1940" spans="11:17" x14ac:dyDescent="0.25">
      <c r="K1940" t="s">
        <v>1741</v>
      </c>
      <c r="L1940">
        <v>27</v>
      </c>
      <c r="M1940">
        <v>81</v>
      </c>
      <c r="N1940">
        <v>180</v>
      </c>
      <c r="O1940">
        <v>75</v>
      </c>
      <c r="P1940" s="16">
        <v>27500000</v>
      </c>
      <c r="Q1940" t="str">
        <f>IF(Table6[[#This Row],[Value]]&gt;=20000000,"out of budget",IF(Table6[[#This Row],[Value]]&gt;10000000,"negotiable",IF(Table6[[#This Row],[Value]]&lt;=10000000,"on the radar")))</f>
        <v>out of budget</v>
      </c>
    </row>
    <row r="1941" spans="11:17" x14ac:dyDescent="0.25">
      <c r="K1941" t="s">
        <v>1742</v>
      </c>
      <c r="L1941">
        <v>25</v>
      </c>
      <c r="M1941">
        <v>61</v>
      </c>
      <c r="N1941">
        <v>184</v>
      </c>
      <c r="O1941">
        <v>77</v>
      </c>
      <c r="P1941" s="16">
        <v>400000</v>
      </c>
      <c r="Q1941" t="str">
        <f>IF(Table6[[#This Row],[Value]]&gt;=20000000,"out of budget",IF(Table6[[#This Row],[Value]]&gt;10000000,"negotiable",IF(Table6[[#This Row],[Value]]&lt;=10000000,"on the radar")))</f>
        <v>on the radar</v>
      </c>
    </row>
    <row r="1942" spans="11:17" x14ac:dyDescent="0.25">
      <c r="K1942" t="s">
        <v>1227</v>
      </c>
      <c r="L1942">
        <v>29</v>
      </c>
      <c r="M1942">
        <v>80</v>
      </c>
      <c r="N1942">
        <v>174</v>
      </c>
      <c r="O1942">
        <v>70</v>
      </c>
      <c r="P1942" s="16">
        <v>20500000</v>
      </c>
      <c r="Q1942" t="str">
        <f>IF(Table6[[#This Row],[Value]]&gt;=20000000,"out of budget",IF(Table6[[#This Row],[Value]]&gt;10000000,"negotiable",IF(Table6[[#This Row],[Value]]&lt;=10000000,"on the radar")))</f>
        <v>out of budget</v>
      </c>
    </row>
    <row r="1943" spans="11:17" x14ac:dyDescent="0.25">
      <c r="K1943" t="s">
        <v>1743</v>
      </c>
      <c r="L1943">
        <v>26</v>
      </c>
      <c r="M1943">
        <v>73</v>
      </c>
      <c r="N1943">
        <v>183</v>
      </c>
      <c r="O1943">
        <v>76</v>
      </c>
      <c r="P1943" s="16">
        <v>3600000</v>
      </c>
      <c r="Q1943" t="str">
        <f>IF(Table6[[#This Row],[Value]]&gt;=20000000,"out of budget",IF(Table6[[#This Row],[Value]]&gt;10000000,"negotiable",IF(Table6[[#This Row],[Value]]&lt;=10000000,"on the radar")))</f>
        <v>on the radar</v>
      </c>
    </row>
    <row r="1944" spans="11:17" x14ac:dyDescent="0.25">
      <c r="K1944" t="s">
        <v>1744</v>
      </c>
      <c r="L1944">
        <v>25</v>
      </c>
      <c r="M1944">
        <v>74</v>
      </c>
      <c r="N1944">
        <v>187</v>
      </c>
      <c r="O1944">
        <v>82</v>
      </c>
      <c r="P1944" s="16">
        <v>7500000</v>
      </c>
      <c r="Q1944" t="str">
        <f>IF(Table6[[#This Row],[Value]]&gt;=20000000,"out of budget",IF(Table6[[#This Row],[Value]]&gt;10000000,"negotiable",IF(Table6[[#This Row],[Value]]&lt;=10000000,"on the radar")))</f>
        <v>on the radar</v>
      </c>
    </row>
    <row r="1945" spans="11:17" x14ac:dyDescent="0.25">
      <c r="K1945" t="s">
        <v>1745</v>
      </c>
      <c r="L1945">
        <v>26</v>
      </c>
      <c r="M1945">
        <v>74</v>
      </c>
      <c r="N1945">
        <v>172</v>
      </c>
      <c r="O1945">
        <v>65</v>
      </c>
      <c r="P1945" s="16">
        <v>4600000</v>
      </c>
      <c r="Q1945" t="str">
        <f>IF(Table6[[#This Row],[Value]]&gt;=20000000,"out of budget",IF(Table6[[#This Row],[Value]]&gt;10000000,"negotiable",IF(Table6[[#This Row],[Value]]&lt;=10000000,"on the radar")))</f>
        <v>on the radar</v>
      </c>
    </row>
    <row r="1946" spans="11:17" x14ac:dyDescent="0.25">
      <c r="K1946" t="s">
        <v>1746</v>
      </c>
      <c r="L1946">
        <v>26</v>
      </c>
      <c r="M1946">
        <v>62</v>
      </c>
      <c r="N1946">
        <v>189</v>
      </c>
      <c r="O1946">
        <v>73</v>
      </c>
      <c r="P1946" s="16">
        <v>425000</v>
      </c>
      <c r="Q1946" t="str">
        <f>IF(Table6[[#This Row],[Value]]&gt;=20000000,"out of budget",IF(Table6[[#This Row],[Value]]&gt;10000000,"negotiable",IF(Table6[[#This Row],[Value]]&lt;=10000000,"on the radar")))</f>
        <v>on the radar</v>
      </c>
    </row>
    <row r="1947" spans="11:17" x14ac:dyDescent="0.25">
      <c r="K1947" t="s">
        <v>1228</v>
      </c>
      <c r="L1947">
        <v>28</v>
      </c>
      <c r="M1947">
        <v>80</v>
      </c>
      <c r="N1947">
        <v>172</v>
      </c>
      <c r="O1947">
        <v>70</v>
      </c>
      <c r="P1947" s="16">
        <v>19000000</v>
      </c>
      <c r="Q1947" t="str">
        <f>IF(Table6[[#This Row],[Value]]&gt;=20000000,"out of budget",IF(Table6[[#This Row],[Value]]&gt;10000000,"negotiable",IF(Table6[[#This Row],[Value]]&lt;=10000000,"on the radar")))</f>
        <v>negotiable</v>
      </c>
    </row>
    <row r="1948" spans="11:17" x14ac:dyDescent="0.25">
      <c r="K1948" t="s">
        <v>1747</v>
      </c>
      <c r="L1948">
        <v>26</v>
      </c>
      <c r="M1948">
        <v>77</v>
      </c>
      <c r="N1948">
        <v>191</v>
      </c>
      <c r="O1948">
        <v>86</v>
      </c>
      <c r="P1948" s="16">
        <v>14000000</v>
      </c>
      <c r="Q1948" t="str">
        <f>IF(Table6[[#This Row],[Value]]&gt;=20000000,"out of budget",IF(Table6[[#This Row],[Value]]&gt;10000000,"negotiable",IF(Table6[[#This Row],[Value]]&lt;=10000000,"on the radar")))</f>
        <v>negotiable</v>
      </c>
    </row>
    <row r="1949" spans="11:17" x14ac:dyDescent="0.25">
      <c r="K1949" t="s">
        <v>1748</v>
      </c>
      <c r="L1949">
        <v>25</v>
      </c>
      <c r="M1949">
        <v>77</v>
      </c>
      <c r="N1949">
        <v>188</v>
      </c>
      <c r="O1949">
        <v>85</v>
      </c>
      <c r="P1949" s="16">
        <v>11500000</v>
      </c>
      <c r="Q1949" t="str">
        <f>IF(Table6[[#This Row],[Value]]&gt;=20000000,"out of budget",IF(Table6[[#This Row],[Value]]&gt;10000000,"negotiable",IF(Table6[[#This Row],[Value]]&lt;=10000000,"on the radar")))</f>
        <v>negotiable</v>
      </c>
    </row>
    <row r="1950" spans="11:17" x14ac:dyDescent="0.25">
      <c r="K1950" t="s">
        <v>1749</v>
      </c>
      <c r="L1950">
        <v>26</v>
      </c>
      <c r="M1950">
        <v>75</v>
      </c>
      <c r="N1950">
        <v>183</v>
      </c>
      <c r="O1950">
        <v>74</v>
      </c>
      <c r="P1950" s="16">
        <v>6500000</v>
      </c>
      <c r="Q1950" t="str">
        <f>IF(Table6[[#This Row],[Value]]&gt;=20000000,"out of budget",IF(Table6[[#This Row],[Value]]&gt;10000000,"negotiable",IF(Table6[[#This Row],[Value]]&lt;=10000000,"on the radar")))</f>
        <v>on the radar</v>
      </c>
    </row>
    <row r="1951" spans="11:17" x14ac:dyDescent="0.25">
      <c r="K1951" t="s">
        <v>1750</v>
      </c>
      <c r="L1951">
        <v>27</v>
      </c>
      <c r="M1951">
        <v>76</v>
      </c>
      <c r="N1951">
        <v>191</v>
      </c>
      <c r="O1951">
        <v>88</v>
      </c>
      <c r="P1951" s="16">
        <v>8000000</v>
      </c>
      <c r="Q1951" t="str">
        <f>IF(Table6[[#This Row],[Value]]&gt;=20000000,"out of budget",IF(Table6[[#This Row],[Value]]&gt;10000000,"negotiable",IF(Table6[[#This Row],[Value]]&lt;=10000000,"on the radar")))</f>
        <v>on the radar</v>
      </c>
    </row>
    <row r="1952" spans="11:17" x14ac:dyDescent="0.25">
      <c r="K1952" t="s">
        <v>1751</v>
      </c>
      <c r="L1952">
        <v>27</v>
      </c>
      <c r="M1952">
        <v>77</v>
      </c>
      <c r="N1952">
        <v>185</v>
      </c>
      <c r="O1952">
        <v>82</v>
      </c>
      <c r="P1952" s="16">
        <v>10500000</v>
      </c>
      <c r="Q1952" t="str">
        <f>IF(Table6[[#This Row],[Value]]&gt;=20000000,"out of budget",IF(Table6[[#This Row],[Value]]&gt;10000000,"negotiable",IF(Table6[[#This Row],[Value]]&lt;=10000000,"on the radar")))</f>
        <v>negotiable</v>
      </c>
    </row>
    <row r="1953" spans="11:17" x14ac:dyDescent="0.25">
      <c r="K1953" t="s">
        <v>1752</v>
      </c>
      <c r="L1953">
        <v>25</v>
      </c>
      <c r="M1953">
        <v>78</v>
      </c>
      <c r="N1953">
        <v>188</v>
      </c>
      <c r="O1953">
        <v>76</v>
      </c>
      <c r="P1953" s="16">
        <v>14500000</v>
      </c>
      <c r="Q1953" t="str">
        <f>IF(Table6[[#This Row],[Value]]&gt;=20000000,"out of budget",IF(Table6[[#This Row],[Value]]&gt;10000000,"negotiable",IF(Table6[[#This Row],[Value]]&lt;=10000000,"on the radar")))</f>
        <v>negotiable</v>
      </c>
    </row>
    <row r="1954" spans="11:17" x14ac:dyDescent="0.25">
      <c r="K1954" t="s">
        <v>1753</v>
      </c>
      <c r="L1954">
        <v>26</v>
      </c>
      <c r="M1954">
        <v>75</v>
      </c>
      <c r="N1954">
        <v>179</v>
      </c>
      <c r="O1954">
        <v>74</v>
      </c>
      <c r="P1954" s="16">
        <v>6500000</v>
      </c>
      <c r="Q1954" t="str">
        <f>IF(Table6[[#This Row],[Value]]&gt;=20000000,"out of budget",IF(Table6[[#This Row],[Value]]&gt;10000000,"negotiable",IF(Table6[[#This Row],[Value]]&lt;=10000000,"on the radar")))</f>
        <v>on the radar</v>
      </c>
    </row>
    <row r="1955" spans="11:17" x14ac:dyDescent="0.25">
      <c r="K1955" t="s">
        <v>1754</v>
      </c>
      <c r="L1955">
        <v>25</v>
      </c>
      <c r="M1955">
        <v>73</v>
      </c>
      <c r="N1955">
        <v>190</v>
      </c>
      <c r="O1955">
        <v>80</v>
      </c>
      <c r="P1955" s="16">
        <v>3800000</v>
      </c>
      <c r="Q1955" t="str">
        <f>IF(Table6[[#This Row],[Value]]&gt;=20000000,"out of budget",IF(Table6[[#This Row],[Value]]&gt;10000000,"negotiable",IF(Table6[[#This Row],[Value]]&lt;=10000000,"on the radar")))</f>
        <v>on the radar</v>
      </c>
    </row>
    <row r="1956" spans="11:17" x14ac:dyDescent="0.25">
      <c r="K1956" t="s">
        <v>1755</v>
      </c>
      <c r="L1956">
        <v>23</v>
      </c>
      <c r="M1956">
        <v>64</v>
      </c>
      <c r="N1956">
        <v>174</v>
      </c>
      <c r="O1956">
        <v>72</v>
      </c>
      <c r="P1956" s="16">
        <v>775000</v>
      </c>
      <c r="Q1956" t="str">
        <f>IF(Table6[[#This Row],[Value]]&gt;=20000000,"out of budget",IF(Table6[[#This Row],[Value]]&gt;10000000,"negotiable",IF(Table6[[#This Row],[Value]]&lt;=10000000,"on the radar")))</f>
        <v>on the radar</v>
      </c>
    </row>
    <row r="1957" spans="11:17" x14ac:dyDescent="0.25">
      <c r="K1957" t="s">
        <v>1756</v>
      </c>
      <c r="L1957">
        <v>24</v>
      </c>
      <c r="M1957">
        <v>74</v>
      </c>
      <c r="N1957">
        <v>181</v>
      </c>
      <c r="O1957">
        <v>71</v>
      </c>
      <c r="P1957" s="16">
        <v>6000000</v>
      </c>
      <c r="Q1957" t="str">
        <f>IF(Table6[[#This Row],[Value]]&gt;=20000000,"out of budget",IF(Table6[[#This Row],[Value]]&gt;10000000,"negotiable",IF(Table6[[#This Row],[Value]]&lt;=10000000,"on the radar")))</f>
        <v>on the radar</v>
      </c>
    </row>
    <row r="1958" spans="11:17" x14ac:dyDescent="0.25">
      <c r="K1958" t="s">
        <v>1757</v>
      </c>
      <c r="L1958">
        <v>26</v>
      </c>
      <c r="M1958">
        <v>73</v>
      </c>
      <c r="N1958">
        <v>190</v>
      </c>
      <c r="O1958">
        <v>84</v>
      </c>
      <c r="P1958" s="16">
        <v>3600000</v>
      </c>
      <c r="Q1958" t="str">
        <f>IF(Table6[[#This Row],[Value]]&gt;=20000000,"out of budget",IF(Table6[[#This Row],[Value]]&gt;10000000,"negotiable",IF(Table6[[#This Row],[Value]]&lt;=10000000,"on the radar")))</f>
        <v>on the radar</v>
      </c>
    </row>
    <row r="1959" spans="11:17" x14ac:dyDescent="0.25">
      <c r="K1959" t="s">
        <v>1758</v>
      </c>
      <c r="L1959">
        <v>26</v>
      </c>
      <c r="M1959">
        <v>79</v>
      </c>
      <c r="N1959">
        <v>188</v>
      </c>
      <c r="O1959">
        <v>85</v>
      </c>
      <c r="P1959" s="16">
        <v>17500000</v>
      </c>
      <c r="Q1959" t="str">
        <f>IF(Table6[[#This Row],[Value]]&gt;=20000000,"out of budget",IF(Table6[[#This Row],[Value]]&gt;10000000,"negotiable",IF(Table6[[#This Row],[Value]]&lt;=10000000,"on the radar")))</f>
        <v>negotiable</v>
      </c>
    </row>
    <row r="1960" spans="11:17" x14ac:dyDescent="0.25">
      <c r="K1960" t="s">
        <v>1759</v>
      </c>
      <c r="L1960">
        <v>24</v>
      </c>
      <c r="M1960">
        <v>75</v>
      </c>
      <c r="N1960">
        <v>177</v>
      </c>
      <c r="O1960">
        <v>67</v>
      </c>
      <c r="P1960" s="16">
        <v>7000000</v>
      </c>
      <c r="Q1960" t="str">
        <f>IF(Table6[[#This Row],[Value]]&gt;=20000000,"out of budget",IF(Table6[[#This Row],[Value]]&gt;10000000,"negotiable",IF(Table6[[#This Row],[Value]]&lt;=10000000,"on the radar")))</f>
        <v>on the radar</v>
      </c>
    </row>
    <row r="1961" spans="11:17" x14ac:dyDescent="0.25">
      <c r="K1961" t="s">
        <v>1760</v>
      </c>
      <c r="L1961">
        <v>26</v>
      </c>
      <c r="M1961">
        <v>77</v>
      </c>
      <c r="N1961">
        <v>184</v>
      </c>
      <c r="O1961">
        <v>74</v>
      </c>
      <c r="P1961" s="16">
        <v>0</v>
      </c>
      <c r="Q1961" t="str">
        <f>IF(Table6[[#This Row],[Value]]&gt;=20000000,"out of budget",IF(Table6[[#This Row],[Value]]&gt;10000000,"negotiable",IF(Table6[[#This Row],[Value]]&lt;=10000000,"on the radar")))</f>
        <v>on the radar</v>
      </c>
    </row>
    <row r="1962" spans="11:17" x14ac:dyDescent="0.25">
      <c r="K1962" t="s">
        <v>1761</v>
      </c>
      <c r="L1962">
        <v>24</v>
      </c>
      <c r="M1962">
        <v>74</v>
      </c>
      <c r="N1962">
        <v>188</v>
      </c>
      <c r="O1962">
        <v>74</v>
      </c>
      <c r="P1962" s="16">
        <v>4400000</v>
      </c>
      <c r="Q1962" t="str">
        <f>IF(Table6[[#This Row],[Value]]&gt;=20000000,"out of budget",IF(Table6[[#This Row],[Value]]&gt;10000000,"negotiable",IF(Table6[[#This Row],[Value]]&lt;=10000000,"on the radar")))</f>
        <v>on the radar</v>
      </c>
    </row>
    <row r="1963" spans="11:17" x14ac:dyDescent="0.25">
      <c r="K1963" t="s">
        <v>1762</v>
      </c>
      <c r="L1963">
        <v>23</v>
      </c>
      <c r="M1963">
        <v>67</v>
      </c>
      <c r="N1963">
        <v>173</v>
      </c>
      <c r="O1963">
        <v>66</v>
      </c>
      <c r="P1963" s="16">
        <v>1500000</v>
      </c>
      <c r="Q1963" t="str">
        <f>IF(Table6[[#This Row],[Value]]&gt;=20000000,"out of budget",IF(Table6[[#This Row],[Value]]&gt;10000000,"negotiable",IF(Table6[[#This Row],[Value]]&lt;=10000000,"on the radar")))</f>
        <v>on the radar</v>
      </c>
    </row>
    <row r="1964" spans="11:17" x14ac:dyDescent="0.25">
      <c r="K1964" t="s">
        <v>1453</v>
      </c>
      <c r="L1964">
        <v>25</v>
      </c>
      <c r="M1964">
        <v>72</v>
      </c>
      <c r="N1964">
        <v>178</v>
      </c>
      <c r="O1964">
        <v>72</v>
      </c>
      <c r="P1964" s="16">
        <v>3100000</v>
      </c>
      <c r="Q1964" t="str">
        <f>IF(Table6[[#This Row],[Value]]&gt;=20000000,"out of budget",IF(Table6[[#This Row],[Value]]&gt;10000000,"negotiable",IF(Table6[[#This Row],[Value]]&lt;=10000000,"on the radar")))</f>
        <v>on the radar</v>
      </c>
    </row>
    <row r="1965" spans="11:17" x14ac:dyDescent="0.25">
      <c r="K1965" t="s">
        <v>1763</v>
      </c>
      <c r="L1965">
        <v>25</v>
      </c>
      <c r="M1965">
        <v>75</v>
      </c>
      <c r="N1965">
        <v>184</v>
      </c>
      <c r="O1965">
        <v>69</v>
      </c>
      <c r="P1965" s="16">
        <v>7500000</v>
      </c>
      <c r="Q1965" t="str">
        <f>IF(Table6[[#This Row],[Value]]&gt;=20000000,"out of budget",IF(Table6[[#This Row],[Value]]&gt;10000000,"negotiable",IF(Table6[[#This Row],[Value]]&lt;=10000000,"on the radar")))</f>
        <v>on the radar</v>
      </c>
    </row>
    <row r="1966" spans="11:17" x14ac:dyDescent="0.25">
      <c r="K1966" t="s">
        <v>1764</v>
      </c>
      <c r="L1966">
        <v>23</v>
      </c>
      <c r="M1966">
        <v>69</v>
      </c>
      <c r="N1966">
        <v>174</v>
      </c>
      <c r="O1966">
        <v>68</v>
      </c>
      <c r="P1966" s="16">
        <v>0</v>
      </c>
      <c r="Q1966" t="str">
        <f>IF(Table6[[#This Row],[Value]]&gt;=20000000,"out of budget",IF(Table6[[#This Row],[Value]]&gt;10000000,"negotiable",IF(Table6[[#This Row],[Value]]&lt;=10000000,"on the radar")))</f>
        <v>on the radar</v>
      </c>
    </row>
    <row r="1967" spans="11:17" x14ac:dyDescent="0.25">
      <c r="K1967" t="s">
        <v>1765</v>
      </c>
      <c r="L1967">
        <v>26</v>
      </c>
      <c r="M1967">
        <v>75</v>
      </c>
      <c r="N1967">
        <v>192</v>
      </c>
      <c r="O1967">
        <v>88</v>
      </c>
      <c r="P1967" s="16">
        <v>7000000</v>
      </c>
      <c r="Q1967" t="str">
        <f>IF(Table6[[#This Row],[Value]]&gt;=20000000,"out of budget",IF(Table6[[#This Row],[Value]]&gt;10000000,"negotiable",IF(Table6[[#This Row],[Value]]&lt;=10000000,"on the radar")))</f>
        <v>on the radar</v>
      </c>
    </row>
    <row r="1968" spans="11:17" x14ac:dyDescent="0.25">
      <c r="K1968" t="s">
        <v>1766</v>
      </c>
      <c r="L1968">
        <v>25</v>
      </c>
      <c r="M1968">
        <v>71</v>
      </c>
      <c r="N1968">
        <v>180</v>
      </c>
      <c r="O1968">
        <v>78</v>
      </c>
      <c r="P1968" s="16">
        <v>2700000</v>
      </c>
      <c r="Q1968" t="str">
        <f>IF(Table6[[#This Row],[Value]]&gt;=20000000,"out of budget",IF(Table6[[#This Row],[Value]]&gt;10000000,"negotiable",IF(Table6[[#This Row],[Value]]&lt;=10000000,"on the radar")))</f>
        <v>on the radar</v>
      </c>
    </row>
    <row r="1969" spans="11:17" x14ac:dyDescent="0.25">
      <c r="K1969" t="s">
        <v>1767</v>
      </c>
      <c r="L1969">
        <v>25</v>
      </c>
      <c r="M1969">
        <v>74</v>
      </c>
      <c r="N1969">
        <v>186</v>
      </c>
      <c r="O1969">
        <v>75</v>
      </c>
      <c r="P1969" s="16">
        <v>4600000</v>
      </c>
      <c r="Q1969" t="str">
        <f>IF(Table6[[#This Row],[Value]]&gt;=20000000,"out of budget",IF(Table6[[#This Row],[Value]]&gt;10000000,"negotiable",IF(Table6[[#This Row],[Value]]&lt;=10000000,"on the radar")))</f>
        <v>on the radar</v>
      </c>
    </row>
    <row r="1970" spans="11:17" x14ac:dyDescent="0.25">
      <c r="K1970" t="s">
        <v>1768</v>
      </c>
      <c r="L1970">
        <v>29</v>
      </c>
      <c r="M1970">
        <v>74</v>
      </c>
      <c r="N1970">
        <v>193</v>
      </c>
      <c r="O1970">
        <v>85</v>
      </c>
      <c r="P1970" s="16">
        <v>4200000</v>
      </c>
      <c r="Q1970" t="str">
        <f>IF(Table6[[#This Row],[Value]]&gt;=20000000,"out of budget",IF(Table6[[#This Row],[Value]]&gt;10000000,"negotiable",IF(Table6[[#This Row],[Value]]&lt;=10000000,"on the radar")))</f>
        <v>on the radar</v>
      </c>
    </row>
    <row r="1971" spans="11:17" x14ac:dyDescent="0.25">
      <c r="K1971" t="s">
        <v>1769</v>
      </c>
      <c r="L1971">
        <v>24</v>
      </c>
      <c r="M1971">
        <v>72</v>
      </c>
      <c r="N1971">
        <v>180</v>
      </c>
      <c r="O1971">
        <v>73</v>
      </c>
      <c r="P1971" s="16">
        <v>3300000</v>
      </c>
      <c r="Q1971" t="str">
        <f>IF(Table6[[#This Row],[Value]]&gt;=20000000,"out of budget",IF(Table6[[#This Row],[Value]]&gt;10000000,"negotiable",IF(Table6[[#This Row],[Value]]&lt;=10000000,"on the radar")))</f>
        <v>on the radar</v>
      </c>
    </row>
    <row r="1972" spans="11:17" x14ac:dyDescent="0.25">
      <c r="K1972" t="s">
        <v>1770</v>
      </c>
      <c r="L1972">
        <v>26</v>
      </c>
      <c r="M1972">
        <v>72</v>
      </c>
      <c r="N1972">
        <v>182</v>
      </c>
      <c r="O1972">
        <v>70</v>
      </c>
      <c r="P1972" s="16">
        <v>2500000</v>
      </c>
      <c r="Q1972" t="str">
        <f>IF(Table6[[#This Row],[Value]]&gt;=20000000,"out of budget",IF(Table6[[#This Row],[Value]]&gt;10000000,"negotiable",IF(Table6[[#This Row],[Value]]&lt;=10000000,"on the radar")))</f>
        <v>on the radar</v>
      </c>
    </row>
    <row r="1973" spans="11:17" x14ac:dyDescent="0.25">
      <c r="K1973" t="s">
        <v>1771</v>
      </c>
      <c r="L1973">
        <v>28</v>
      </c>
      <c r="M1973">
        <v>78</v>
      </c>
      <c r="N1973">
        <v>190</v>
      </c>
      <c r="O1973">
        <v>86</v>
      </c>
      <c r="P1973" s="16">
        <v>14000000</v>
      </c>
      <c r="Q1973" t="str">
        <f>IF(Table6[[#This Row],[Value]]&gt;=20000000,"out of budget",IF(Table6[[#This Row],[Value]]&gt;10000000,"negotiable",IF(Table6[[#This Row],[Value]]&lt;=10000000,"on the radar")))</f>
        <v>negotiable</v>
      </c>
    </row>
    <row r="1974" spans="11:17" x14ac:dyDescent="0.25">
      <c r="K1974" t="s">
        <v>1772</v>
      </c>
      <c r="L1974">
        <v>25</v>
      </c>
      <c r="M1974">
        <v>72</v>
      </c>
      <c r="N1974">
        <v>180</v>
      </c>
      <c r="O1974">
        <v>74</v>
      </c>
      <c r="P1974" s="16">
        <v>2900000</v>
      </c>
      <c r="Q1974" t="str">
        <f>IF(Table6[[#This Row],[Value]]&gt;=20000000,"out of budget",IF(Table6[[#This Row],[Value]]&gt;10000000,"negotiable",IF(Table6[[#This Row],[Value]]&lt;=10000000,"on the radar")))</f>
        <v>on the radar</v>
      </c>
    </row>
    <row r="1975" spans="11:17" x14ac:dyDescent="0.25">
      <c r="K1975" t="s">
        <v>1773</v>
      </c>
      <c r="L1975">
        <v>25</v>
      </c>
      <c r="M1975">
        <v>72</v>
      </c>
      <c r="N1975">
        <v>174</v>
      </c>
      <c r="O1975">
        <v>66</v>
      </c>
      <c r="P1975" s="16">
        <v>2600000</v>
      </c>
      <c r="Q1975" t="str">
        <f>IF(Table6[[#This Row],[Value]]&gt;=20000000,"out of budget",IF(Table6[[#This Row],[Value]]&gt;10000000,"negotiable",IF(Table6[[#This Row],[Value]]&lt;=10000000,"on the radar")))</f>
        <v>on the radar</v>
      </c>
    </row>
    <row r="1976" spans="11:17" x14ac:dyDescent="0.25">
      <c r="K1976" t="s">
        <v>1774</v>
      </c>
      <c r="L1976">
        <v>24</v>
      </c>
      <c r="M1976">
        <v>69</v>
      </c>
      <c r="N1976">
        <v>176</v>
      </c>
      <c r="O1976">
        <v>72</v>
      </c>
      <c r="P1976" s="16">
        <v>2100000</v>
      </c>
      <c r="Q1976" t="str">
        <f>IF(Table6[[#This Row],[Value]]&gt;=20000000,"out of budget",IF(Table6[[#This Row],[Value]]&gt;10000000,"negotiable",IF(Table6[[#This Row],[Value]]&lt;=10000000,"on the radar")))</f>
        <v>on the radar</v>
      </c>
    </row>
    <row r="1977" spans="11:17" x14ac:dyDescent="0.25">
      <c r="K1977" t="s">
        <v>1775</v>
      </c>
      <c r="L1977">
        <v>25</v>
      </c>
      <c r="M1977">
        <v>78</v>
      </c>
      <c r="N1977">
        <v>188</v>
      </c>
      <c r="O1977">
        <v>84</v>
      </c>
      <c r="P1977" s="16">
        <v>19000000</v>
      </c>
      <c r="Q1977" t="str">
        <f>IF(Table6[[#This Row],[Value]]&gt;=20000000,"out of budget",IF(Table6[[#This Row],[Value]]&gt;10000000,"negotiable",IF(Table6[[#This Row],[Value]]&lt;=10000000,"on the radar")))</f>
        <v>negotiable</v>
      </c>
    </row>
    <row r="1978" spans="11:17" x14ac:dyDescent="0.25">
      <c r="K1978" t="s">
        <v>1776</v>
      </c>
      <c r="L1978">
        <v>24</v>
      </c>
      <c r="M1978">
        <v>68</v>
      </c>
      <c r="N1978">
        <v>194</v>
      </c>
      <c r="O1978">
        <v>95</v>
      </c>
      <c r="P1978" s="16">
        <v>1800000</v>
      </c>
      <c r="Q1978" t="str">
        <f>IF(Table6[[#This Row],[Value]]&gt;=20000000,"out of budget",IF(Table6[[#This Row],[Value]]&gt;10000000,"negotiable",IF(Table6[[#This Row],[Value]]&lt;=10000000,"on the radar")))</f>
        <v>on the radar</v>
      </c>
    </row>
    <row r="1979" spans="11:17" x14ac:dyDescent="0.25">
      <c r="K1979" t="s">
        <v>1777</v>
      </c>
      <c r="L1979">
        <v>24</v>
      </c>
      <c r="M1979">
        <v>75</v>
      </c>
      <c r="N1979">
        <v>187</v>
      </c>
      <c r="O1979">
        <v>84</v>
      </c>
      <c r="P1979" s="16">
        <v>7500000</v>
      </c>
      <c r="Q1979" t="str">
        <f>IF(Table6[[#This Row],[Value]]&gt;=20000000,"out of budget",IF(Table6[[#This Row],[Value]]&gt;10000000,"negotiable",IF(Table6[[#This Row],[Value]]&lt;=10000000,"on the radar")))</f>
        <v>on the radar</v>
      </c>
    </row>
    <row r="1980" spans="11:17" x14ac:dyDescent="0.25">
      <c r="K1980" t="s">
        <v>1778</v>
      </c>
      <c r="L1980">
        <v>27</v>
      </c>
      <c r="M1980">
        <v>73</v>
      </c>
      <c r="N1980">
        <v>184</v>
      </c>
      <c r="O1980">
        <v>84</v>
      </c>
      <c r="P1980" s="16">
        <v>2900000</v>
      </c>
      <c r="Q1980" t="str">
        <f>IF(Table6[[#This Row],[Value]]&gt;=20000000,"out of budget",IF(Table6[[#This Row],[Value]]&gt;10000000,"negotiable",IF(Table6[[#This Row],[Value]]&lt;=10000000,"on the radar")))</f>
        <v>on the radar</v>
      </c>
    </row>
    <row r="1981" spans="11:17" x14ac:dyDescent="0.25">
      <c r="K1981" t="s">
        <v>1779</v>
      </c>
      <c r="L1981">
        <v>23</v>
      </c>
      <c r="M1981">
        <v>71</v>
      </c>
      <c r="N1981">
        <v>183</v>
      </c>
      <c r="O1981">
        <v>75</v>
      </c>
      <c r="P1981" s="16">
        <v>3700000</v>
      </c>
      <c r="Q1981" t="str">
        <f>IF(Table6[[#This Row],[Value]]&gt;=20000000,"out of budget",IF(Table6[[#This Row],[Value]]&gt;10000000,"negotiable",IF(Table6[[#This Row],[Value]]&lt;=10000000,"on the radar")))</f>
        <v>on the radar</v>
      </c>
    </row>
    <row r="1982" spans="11:17" x14ac:dyDescent="0.25">
      <c r="K1982" t="s">
        <v>1780</v>
      </c>
      <c r="L1982">
        <v>31</v>
      </c>
      <c r="M1982">
        <v>85</v>
      </c>
      <c r="N1982">
        <v>174</v>
      </c>
      <c r="O1982">
        <v>69</v>
      </c>
      <c r="P1982" s="16">
        <v>44500000</v>
      </c>
      <c r="Q1982" t="str">
        <f>IF(Table6[[#This Row],[Value]]&gt;=20000000,"out of budget",IF(Table6[[#This Row],[Value]]&gt;10000000,"negotiable",IF(Table6[[#This Row],[Value]]&lt;=10000000,"on the radar")))</f>
        <v>out of budget</v>
      </c>
    </row>
    <row r="1983" spans="11:17" x14ac:dyDescent="0.25">
      <c r="K1983" t="s">
        <v>1781</v>
      </c>
      <c r="L1983">
        <v>27</v>
      </c>
      <c r="M1983">
        <v>77</v>
      </c>
      <c r="N1983">
        <v>169</v>
      </c>
      <c r="O1983">
        <v>62</v>
      </c>
      <c r="P1983" s="16">
        <v>11500000</v>
      </c>
      <c r="Q1983" t="str">
        <f>IF(Table6[[#This Row],[Value]]&gt;=20000000,"out of budget",IF(Table6[[#This Row],[Value]]&gt;10000000,"negotiable",IF(Table6[[#This Row],[Value]]&lt;=10000000,"on the radar")))</f>
        <v>negotiable</v>
      </c>
    </row>
    <row r="1984" spans="11:17" x14ac:dyDescent="0.25">
      <c r="K1984" t="s">
        <v>1484</v>
      </c>
      <c r="L1984">
        <v>29</v>
      </c>
      <c r="M1984">
        <v>81</v>
      </c>
      <c r="N1984">
        <v>191</v>
      </c>
      <c r="O1984">
        <v>91</v>
      </c>
      <c r="P1984" s="16">
        <v>17500000</v>
      </c>
      <c r="Q1984" t="str">
        <f>IF(Table6[[#This Row],[Value]]&gt;=20000000,"out of budget",IF(Table6[[#This Row],[Value]]&gt;10000000,"negotiable",IF(Table6[[#This Row],[Value]]&lt;=10000000,"on the radar")))</f>
        <v>negotiable</v>
      </c>
    </row>
    <row r="1985" spans="11:17" x14ac:dyDescent="0.25">
      <c r="K1985" t="s">
        <v>1782</v>
      </c>
      <c r="L1985">
        <v>28</v>
      </c>
      <c r="M1985">
        <v>83</v>
      </c>
      <c r="N1985">
        <v>185</v>
      </c>
      <c r="O1985">
        <v>75</v>
      </c>
      <c r="P1985" s="16">
        <v>31500000</v>
      </c>
      <c r="Q1985" t="str">
        <f>IF(Table6[[#This Row],[Value]]&gt;=20000000,"out of budget",IF(Table6[[#This Row],[Value]]&gt;10000000,"negotiable",IF(Table6[[#This Row],[Value]]&lt;=10000000,"on the radar")))</f>
        <v>out of budget</v>
      </c>
    </row>
    <row r="1986" spans="11:17" x14ac:dyDescent="0.25">
      <c r="K1986" t="s">
        <v>1783</v>
      </c>
      <c r="L1986">
        <v>30</v>
      </c>
      <c r="M1986">
        <v>77</v>
      </c>
      <c r="N1986">
        <v>174</v>
      </c>
      <c r="O1986">
        <v>74</v>
      </c>
      <c r="P1986" s="16">
        <v>10000000</v>
      </c>
      <c r="Q1986" t="str">
        <f>IF(Table6[[#This Row],[Value]]&gt;=20000000,"out of budget",IF(Table6[[#This Row],[Value]]&gt;10000000,"negotiable",IF(Table6[[#This Row],[Value]]&lt;=10000000,"on the radar")))</f>
        <v>on the radar</v>
      </c>
    </row>
    <row r="1987" spans="11:17" x14ac:dyDescent="0.25">
      <c r="K1987" t="s">
        <v>1784</v>
      </c>
      <c r="L1987">
        <v>28</v>
      </c>
      <c r="M1987">
        <v>78</v>
      </c>
      <c r="N1987">
        <v>176</v>
      </c>
      <c r="O1987">
        <v>79</v>
      </c>
      <c r="P1987" s="16">
        <v>12500000</v>
      </c>
      <c r="Q1987" t="str">
        <f>IF(Table6[[#This Row],[Value]]&gt;=20000000,"out of budget",IF(Table6[[#This Row],[Value]]&gt;10000000,"negotiable",IF(Table6[[#This Row],[Value]]&lt;=10000000,"on the radar")))</f>
        <v>negotiable</v>
      </c>
    </row>
    <row r="1988" spans="11:17" x14ac:dyDescent="0.25">
      <c r="K1988" t="s">
        <v>1486</v>
      </c>
      <c r="L1988">
        <v>29</v>
      </c>
      <c r="M1988">
        <v>76</v>
      </c>
      <c r="N1988">
        <v>182</v>
      </c>
      <c r="O1988">
        <v>75</v>
      </c>
      <c r="P1988" s="16">
        <v>6500000</v>
      </c>
      <c r="Q1988" t="str">
        <f>IF(Table6[[#This Row],[Value]]&gt;=20000000,"out of budget",IF(Table6[[#This Row],[Value]]&gt;10000000,"negotiable",IF(Table6[[#This Row],[Value]]&lt;=10000000,"on the radar")))</f>
        <v>on the radar</v>
      </c>
    </row>
    <row r="1989" spans="11:17" x14ac:dyDescent="0.25">
      <c r="K1989" t="s">
        <v>1487</v>
      </c>
      <c r="L1989">
        <v>28</v>
      </c>
      <c r="M1989">
        <v>79</v>
      </c>
      <c r="N1989">
        <v>182</v>
      </c>
      <c r="O1989">
        <v>81</v>
      </c>
      <c r="P1989" s="16">
        <v>16500000</v>
      </c>
      <c r="Q1989" t="str">
        <f>IF(Table6[[#This Row],[Value]]&gt;=20000000,"out of budget",IF(Table6[[#This Row],[Value]]&gt;10000000,"negotiable",IF(Table6[[#This Row],[Value]]&lt;=10000000,"on the radar")))</f>
        <v>negotiable</v>
      </c>
    </row>
    <row r="1990" spans="11:17" x14ac:dyDescent="0.25">
      <c r="K1990" t="s">
        <v>1785</v>
      </c>
      <c r="L1990">
        <v>30</v>
      </c>
      <c r="M1990">
        <v>79</v>
      </c>
      <c r="N1990">
        <v>178</v>
      </c>
      <c r="O1990">
        <v>74</v>
      </c>
      <c r="P1990" s="16">
        <v>14500000</v>
      </c>
      <c r="Q1990" t="str">
        <f>IF(Table6[[#This Row],[Value]]&gt;=20000000,"out of budget",IF(Table6[[#This Row],[Value]]&gt;10000000,"negotiable",IF(Table6[[#This Row],[Value]]&lt;=10000000,"on the radar")))</f>
        <v>negotiable</v>
      </c>
    </row>
    <row r="1991" spans="11:17" x14ac:dyDescent="0.25">
      <c r="K1991" t="s">
        <v>1786</v>
      </c>
      <c r="L1991">
        <v>30</v>
      </c>
      <c r="M1991">
        <v>78</v>
      </c>
      <c r="N1991">
        <v>172</v>
      </c>
      <c r="O1991">
        <v>65</v>
      </c>
      <c r="P1991" s="16">
        <v>12000000</v>
      </c>
      <c r="Q1991" t="str">
        <f>IF(Table6[[#This Row],[Value]]&gt;=20000000,"out of budget",IF(Table6[[#This Row],[Value]]&gt;10000000,"negotiable",IF(Table6[[#This Row],[Value]]&lt;=10000000,"on the radar")))</f>
        <v>negotiable</v>
      </c>
    </row>
    <row r="1992" spans="11:17" x14ac:dyDescent="0.25">
      <c r="K1992" t="s">
        <v>1787</v>
      </c>
      <c r="L1992">
        <v>28</v>
      </c>
      <c r="M1992">
        <v>75</v>
      </c>
      <c r="N1992">
        <v>193</v>
      </c>
      <c r="O1992">
        <v>86</v>
      </c>
      <c r="P1992" s="16">
        <v>5500000</v>
      </c>
      <c r="Q1992" t="str">
        <f>IF(Table6[[#This Row],[Value]]&gt;=20000000,"out of budget",IF(Table6[[#This Row],[Value]]&gt;10000000,"negotiable",IF(Table6[[#This Row],[Value]]&lt;=10000000,"on the radar")))</f>
        <v>on the radar</v>
      </c>
    </row>
    <row r="1993" spans="11:17" x14ac:dyDescent="0.25">
      <c r="K1993" t="s">
        <v>1788</v>
      </c>
      <c r="L1993">
        <v>28</v>
      </c>
      <c r="M1993">
        <v>77</v>
      </c>
      <c r="N1993">
        <v>173</v>
      </c>
      <c r="O1993">
        <v>70</v>
      </c>
      <c r="P1993" s="16">
        <v>10500000</v>
      </c>
      <c r="Q1993" t="str">
        <f>IF(Table6[[#This Row],[Value]]&gt;=20000000,"out of budget",IF(Table6[[#This Row],[Value]]&gt;10000000,"negotiable",IF(Table6[[#This Row],[Value]]&lt;=10000000,"on the radar")))</f>
        <v>negotiable</v>
      </c>
    </row>
    <row r="1994" spans="11:17" x14ac:dyDescent="0.25">
      <c r="K1994" t="s">
        <v>1789</v>
      </c>
      <c r="L1994">
        <v>30</v>
      </c>
      <c r="M1994">
        <v>75</v>
      </c>
      <c r="N1994">
        <v>179</v>
      </c>
      <c r="O1994">
        <v>72</v>
      </c>
      <c r="P1994" s="16">
        <v>4700000</v>
      </c>
      <c r="Q1994" t="str">
        <f>IF(Table6[[#This Row],[Value]]&gt;=20000000,"out of budget",IF(Table6[[#This Row],[Value]]&gt;10000000,"negotiable",IF(Table6[[#This Row],[Value]]&lt;=10000000,"on the radar")))</f>
        <v>on the radar</v>
      </c>
    </row>
    <row r="1995" spans="11:17" x14ac:dyDescent="0.25">
      <c r="K1995" t="s">
        <v>1790</v>
      </c>
      <c r="L1995">
        <v>26</v>
      </c>
      <c r="M1995">
        <v>76</v>
      </c>
      <c r="N1995">
        <v>187</v>
      </c>
      <c r="O1995">
        <v>79</v>
      </c>
      <c r="P1995" s="16">
        <v>9000000</v>
      </c>
      <c r="Q1995" t="str">
        <f>IF(Table6[[#This Row],[Value]]&gt;=20000000,"out of budget",IF(Table6[[#This Row],[Value]]&gt;10000000,"negotiable",IF(Table6[[#This Row],[Value]]&lt;=10000000,"on the radar")))</f>
        <v>on the radar</v>
      </c>
    </row>
    <row r="1996" spans="11:17" x14ac:dyDescent="0.25">
      <c r="K1996" t="s">
        <v>1791</v>
      </c>
      <c r="L1996">
        <v>26</v>
      </c>
      <c r="M1996">
        <v>74</v>
      </c>
      <c r="N1996">
        <v>173</v>
      </c>
      <c r="O1996">
        <v>69</v>
      </c>
      <c r="P1996" s="16">
        <v>5000000</v>
      </c>
      <c r="Q1996" t="str">
        <f>IF(Table6[[#This Row],[Value]]&gt;=20000000,"out of budget",IF(Table6[[#This Row],[Value]]&gt;10000000,"negotiable",IF(Table6[[#This Row],[Value]]&lt;=10000000,"on the radar")))</f>
        <v>on the radar</v>
      </c>
    </row>
    <row r="1997" spans="11:17" x14ac:dyDescent="0.25">
      <c r="K1997" t="s">
        <v>1792</v>
      </c>
      <c r="L1997">
        <v>27</v>
      </c>
      <c r="M1997">
        <v>71</v>
      </c>
      <c r="N1997">
        <v>174</v>
      </c>
      <c r="O1997">
        <v>70</v>
      </c>
      <c r="P1997" s="16">
        <v>1800000</v>
      </c>
      <c r="Q1997" t="str">
        <f>IF(Table6[[#This Row],[Value]]&gt;=20000000,"out of budget",IF(Table6[[#This Row],[Value]]&gt;10000000,"negotiable",IF(Table6[[#This Row],[Value]]&lt;=10000000,"on the radar")))</f>
        <v>on the radar</v>
      </c>
    </row>
    <row r="1998" spans="11:17" x14ac:dyDescent="0.25">
      <c r="K1998" t="s">
        <v>1793</v>
      </c>
      <c r="L1998">
        <v>26</v>
      </c>
      <c r="M1998">
        <v>72</v>
      </c>
      <c r="N1998">
        <v>175</v>
      </c>
      <c r="O1998">
        <v>74</v>
      </c>
      <c r="P1998" s="16">
        <v>2800000</v>
      </c>
      <c r="Q1998" t="str">
        <f>IF(Table6[[#This Row],[Value]]&gt;=20000000,"out of budget",IF(Table6[[#This Row],[Value]]&gt;10000000,"negotiable",IF(Table6[[#This Row],[Value]]&lt;=10000000,"on the radar")))</f>
        <v>on the radar</v>
      </c>
    </row>
    <row r="1999" spans="11:17" x14ac:dyDescent="0.25">
      <c r="K1999" t="s">
        <v>1794</v>
      </c>
      <c r="L1999">
        <v>29</v>
      </c>
      <c r="M1999">
        <v>71</v>
      </c>
      <c r="N1999">
        <v>175</v>
      </c>
      <c r="O1999">
        <v>65</v>
      </c>
      <c r="P1999" s="16">
        <v>1800000</v>
      </c>
      <c r="Q1999" t="str">
        <f>IF(Table6[[#This Row],[Value]]&gt;=20000000,"out of budget",IF(Table6[[#This Row],[Value]]&gt;10000000,"negotiable",IF(Table6[[#This Row],[Value]]&lt;=10000000,"on the radar")))</f>
        <v>on the radar</v>
      </c>
    </row>
    <row r="2000" spans="11:17" x14ac:dyDescent="0.25">
      <c r="K2000" t="s">
        <v>1795</v>
      </c>
      <c r="L2000">
        <v>29</v>
      </c>
      <c r="M2000">
        <v>75</v>
      </c>
      <c r="N2000">
        <v>177</v>
      </c>
      <c r="O2000">
        <v>77</v>
      </c>
      <c r="P2000" s="16">
        <v>4900000</v>
      </c>
      <c r="Q2000" t="str">
        <f>IF(Table6[[#This Row],[Value]]&gt;=20000000,"out of budget",IF(Table6[[#This Row],[Value]]&gt;10000000,"negotiable",IF(Table6[[#This Row],[Value]]&lt;=10000000,"on the radar")))</f>
        <v>on the radar</v>
      </c>
    </row>
    <row r="2001" spans="11:17" x14ac:dyDescent="0.25">
      <c r="K2001" t="s">
        <v>1796</v>
      </c>
      <c r="L2001">
        <v>29</v>
      </c>
      <c r="M2001">
        <v>77</v>
      </c>
      <c r="N2001">
        <v>184</v>
      </c>
      <c r="O2001">
        <v>81</v>
      </c>
      <c r="P2001" s="16">
        <v>10500000</v>
      </c>
      <c r="Q2001" t="str">
        <f>IF(Table6[[#This Row],[Value]]&gt;=20000000,"out of budget",IF(Table6[[#This Row],[Value]]&gt;10000000,"negotiable",IF(Table6[[#This Row],[Value]]&lt;=10000000,"on the radar")))</f>
        <v>negotiable</v>
      </c>
    </row>
    <row r="2002" spans="11:17" x14ac:dyDescent="0.25">
      <c r="K2002" t="s">
        <v>1797</v>
      </c>
      <c r="L2002">
        <v>30</v>
      </c>
      <c r="M2002">
        <v>79</v>
      </c>
      <c r="N2002">
        <v>192</v>
      </c>
      <c r="O2002">
        <v>84</v>
      </c>
      <c r="P2002" s="16">
        <v>11500000</v>
      </c>
      <c r="Q2002" t="str">
        <f>IF(Table6[[#This Row],[Value]]&gt;=20000000,"out of budget",IF(Table6[[#This Row],[Value]]&gt;10000000,"negotiable",IF(Table6[[#This Row],[Value]]&lt;=10000000,"on the radar")))</f>
        <v>negotiable</v>
      </c>
    </row>
    <row r="2003" spans="11:17" x14ac:dyDescent="0.25">
      <c r="K2003" t="s">
        <v>1798</v>
      </c>
      <c r="L2003">
        <v>30</v>
      </c>
      <c r="M2003">
        <v>79</v>
      </c>
      <c r="N2003">
        <v>181</v>
      </c>
      <c r="O2003">
        <v>69</v>
      </c>
      <c r="P2003" s="16">
        <v>15000000</v>
      </c>
      <c r="Q2003" t="str">
        <f>IF(Table6[[#This Row],[Value]]&gt;=20000000,"out of budget",IF(Table6[[#This Row],[Value]]&gt;10000000,"negotiable",IF(Table6[[#This Row],[Value]]&lt;=10000000,"on the radar")))</f>
        <v>negotiable</v>
      </c>
    </row>
    <row r="2004" spans="11:17" x14ac:dyDescent="0.25">
      <c r="K2004" t="s">
        <v>1799</v>
      </c>
      <c r="L2004">
        <v>29</v>
      </c>
      <c r="M2004">
        <v>84</v>
      </c>
      <c r="N2004">
        <v>180</v>
      </c>
      <c r="O2004">
        <v>70</v>
      </c>
      <c r="P2004" s="16">
        <v>41000000</v>
      </c>
      <c r="Q2004" t="str">
        <f>IF(Table6[[#This Row],[Value]]&gt;=20000000,"out of budget",IF(Table6[[#This Row],[Value]]&gt;10000000,"negotiable",IF(Table6[[#This Row],[Value]]&lt;=10000000,"on the radar")))</f>
        <v>out of budget</v>
      </c>
    </row>
    <row r="2005" spans="11:17" x14ac:dyDescent="0.25">
      <c r="K2005" t="s">
        <v>1800</v>
      </c>
      <c r="L2005">
        <v>30</v>
      </c>
      <c r="M2005">
        <v>81</v>
      </c>
      <c r="N2005">
        <v>179</v>
      </c>
      <c r="O2005">
        <v>73</v>
      </c>
      <c r="P2005" s="16">
        <v>25000000</v>
      </c>
      <c r="Q2005" t="str">
        <f>IF(Table6[[#This Row],[Value]]&gt;=20000000,"out of budget",IF(Table6[[#This Row],[Value]]&gt;10000000,"negotiable",IF(Table6[[#This Row],[Value]]&lt;=10000000,"on the radar")))</f>
        <v>out of budget</v>
      </c>
    </row>
    <row r="2006" spans="11:17" x14ac:dyDescent="0.25">
      <c r="K2006" t="s">
        <v>1801</v>
      </c>
      <c r="L2006">
        <v>29</v>
      </c>
      <c r="M2006">
        <v>77</v>
      </c>
      <c r="N2006">
        <v>182</v>
      </c>
      <c r="O2006">
        <v>80</v>
      </c>
      <c r="P2006" s="16">
        <v>6500000</v>
      </c>
      <c r="Q2006" t="str">
        <f>IF(Table6[[#This Row],[Value]]&gt;=20000000,"out of budget",IF(Table6[[#This Row],[Value]]&gt;10000000,"negotiable",IF(Table6[[#This Row],[Value]]&lt;=10000000,"on the radar")))</f>
        <v>on the radar</v>
      </c>
    </row>
    <row r="2007" spans="11:17" x14ac:dyDescent="0.25">
      <c r="K2007" t="s">
        <v>1802</v>
      </c>
      <c r="L2007">
        <v>29</v>
      </c>
      <c r="M2007">
        <v>65</v>
      </c>
      <c r="N2007">
        <v>194</v>
      </c>
      <c r="O2007">
        <v>77</v>
      </c>
      <c r="P2007" s="16">
        <v>500000</v>
      </c>
      <c r="Q2007" t="str">
        <f>IF(Table6[[#This Row],[Value]]&gt;=20000000,"out of budget",IF(Table6[[#This Row],[Value]]&gt;10000000,"negotiable",IF(Table6[[#This Row],[Value]]&lt;=10000000,"on the radar")))</f>
        <v>on the radar</v>
      </c>
    </row>
    <row r="2008" spans="11:17" x14ac:dyDescent="0.25">
      <c r="K2008" t="s">
        <v>1803</v>
      </c>
      <c r="L2008">
        <v>27</v>
      </c>
      <c r="M2008">
        <v>74</v>
      </c>
      <c r="N2008">
        <v>181</v>
      </c>
      <c r="O2008">
        <v>73</v>
      </c>
      <c r="P2008" s="16">
        <v>4000000</v>
      </c>
      <c r="Q2008" t="str">
        <f>IF(Table6[[#This Row],[Value]]&gt;=20000000,"out of budget",IF(Table6[[#This Row],[Value]]&gt;10000000,"negotiable",IF(Table6[[#This Row],[Value]]&lt;=10000000,"on the radar")))</f>
        <v>on the radar</v>
      </c>
    </row>
    <row r="2009" spans="11:17" x14ac:dyDescent="0.25">
      <c r="K2009" t="s">
        <v>1804</v>
      </c>
      <c r="L2009">
        <v>27</v>
      </c>
      <c r="M2009">
        <v>69</v>
      </c>
      <c r="N2009">
        <v>186</v>
      </c>
      <c r="O2009">
        <v>83</v>
      </c>
      <c r="P2009" s="16">
        <v>1300000</v>
      </c>
      <c r="Q2009" t="str">
        <f>IF(Table6[[#This Row],[Value]]&gt;=20000000,"out of budget",IF(Table6[[#This Row],[Value]]&gt;10000000,"negotiable",IF(Table6[[#This Row],[Value]]&lt;=10000000,"on the radar")))</f>
        <v>on the radar</v>
      </c>
    </row>
    <row r="2010" spans="11:17" x14ac:dyDescent="0.25">
      <c r="K2010" t="s">
        <v>1805</v>
      </c>
      <c r="L2010">
        <v>30</v>
      </c>
      <c r="M2010">
        <v>77</v>
      </c>
      <c r="N2010">
        <v>173</v>
      </c>
      <c r="O2010">
        <v>67</v>
      </c>
      <c r="P2010" s="16">
        <v>9000000</v>
      </c>
      <c r="Q2010" t="str">
        <f>IF(Table6[[#This Row],[Value]]&gt;=20000000,"out of budget",IF(Table6[[#This Row],[Value]]&gt;10000000,"negotiable",IF(Table6[[#This Row],[Value]]&lt;=10000000,"on the radar")))</f>
        <v>on the radar</v>
      </c>
    </row>
    <row r="2011" spans="11:17" x14ac:dyDescent="0.25">
      <c r="K2011" t="s">
        <v>1806</v>
      </c>
      <c r="L2011">
        <v>26</v>
      </c>
      <c r="M2011">
        <v>76</v>
      </c>
      <c r="N2011">
        <v>179</v>
      </c>
      <c r="O2011">
        <v>69</v>
      </c>
      <c r="P2011" s="16">
        <v>8000000</v>
      </c>
      <c r="Q2011" t="str">
        <f>IF(Table6[[#This Row],[Value]]&gt;=20000000,"out of budget",IF(Table6[[#This Row],[Value]]&gt;10000000,"negotiable",IF(Table6[[#This Row],[Value]]&lt;=10000000,"on the radar")))</f>
        <v>on the radar</v>
      </c>
    </row>
    <row r="2012" spans="11:17" x14ac:dyDescent="0.25">
      <c r="K2012" t="s">
        <v>1807</v>
      </c>
      <c r="L2012">
        <v>27</v>
      </c>
      <c r="M2012">
        <v>77</v>
      </c>
      <c r="N2012">
        <v>180</v>
      </c>
      <c r="O2012">
        <v>71</v>
      </c>
      <c r="P2012" s="16">
        <v>10000000</v>
      </c>
      <c r="Q2012" t="str">
        <f>IF(Table6[[#This Row],[Value]]&gt;=20000000,"out of budget",IF(Table6[[#This Row],[Value]]&gt;10000000,"negotiable",IF(Table6[[#This Row],[Value]]&lt;=10000000,"on the radar")))</f>
        <v>on the radar</v>
      </c>
    </row>
    <row r="2013" spans="11:17" x14ac:dyDescent="0.25">
      <c r="K2013" t="s">
        <v>1808</v>
      </c>
      <c r="L2013">
        <v>29</v>
      </c>
      <c r="M2013">
        <v>86</v>
      </c>
      <c r="N2013">
        <v>178</v>
      </c>
      <c r="O2013">
        <v>64</v>
      </c>
      <c r="P2013" s="16">
        <v>59500000</v>
      </c>
      <c r="Q2013" t="str">
        <f>IF(Table6[[#This Row],[Value]]&gt;=20000000,"out of budget",IF(Table6[[#This Row],[Value]]&gt;10000000,"negotiable",IF(Table6[[#This Row],[Value]]&lt;=10000000,"on the radar")))</f>
        <v>out of budget</v>
      </c>
    </row>
    <row r="2014" spans="11:17" x14ac:dyDescent="0.25">
      <c r="K2014" t="s">
        <v>1809</v>
      </c>
      <c r="L2014">
        <v>30</v>
      </c>
      <c r="M2014">
        <v>83</v>
      </c>
      <c r="N2014">
        <v>181</v>
      </c>
      <c r="O2014">
        <v>72</v>
      </c>
      <c r="P2014" s="16">
        <v>30500000</v>
      </c>
      <c r="Q2014" t="str">
        <f>IF(Table6[[#This Row],[Value]]&gt;=20000000,"out of budget",IF(Table6[[#This Row],[Value]]&gt;10000000,"negotiable",IF(Table6[[#This Row],[Value]]&lt;=10000000,"on the radar")))</f>
        <v>out of budget</v>
      </c>
    </row>
    <row r="2015" spans="11:17" x14ac:dyDescent="0.25">
      <c r="K2015" t="s">
        <v>1810</v>
      </c>
      <c r="L2015">
        <v>35</v>
      </c>
      <c r="M2015">
        <v>78</v>
      </c>
      <c r="N2015">
        <v>180</v>
      </c>
      <c r="O2015">
        <v>70</v>
      </c>
      <c r="P2015" s="16">
        <v>6000000</v>
      </c>
      <c r="Q2015" t="str">
        <f>IF(Table6[[#This Row],[Value]]&gt;=20000000,"out of budget",IF(Table6[[#This Row],[Value]]&gt;10000000,"negotiable",IF(Table6[[#This Row],[Value]]&lt;=10000000,"on the radar")))</f>
        <v>on the radar</v>
      </c>
    </row>
    <row r="2016" spans="11:17" x14ac:dyDescent="0.25">
      <c r="K2016" t="s">
        <v>1811</v>
      </c>
      <c r="L2016">
        <v>30</v>
      </c>
      <c r="M2016">
        <v>73</v>
      </c>
      <c r="N2016">
        <v>179</v>
      </c>
      <c r="O2016">
        <v>70</v>
      </c>
      <c r="P2016" s="16">
        <v>2600000</v>
      </c>
      <c r="Q2016" t="str">
        <f>IF(Table6[[#This Row],[Value]]&gt;=20000000,"out of budget",IF(Table6[[#This Row],[Value]]&gt;10000000,"negotiable",IF(Table6[[#This Row],[Value]]&lt;=10000000,"on the radar")))</f>
        <v>on the radar</v>
      </c>
    </row>
    <row r="2017" spans="11:17" x14ac:dyDescent="0.25">
      <c r="K2017" t="s">
        <v>1812</v>
      </c>
      <c r="L2017">
        <v>30</v>
      </c>
      <c r="M2017">
        <v>80</v>
      </c>
      <c r="N2017">
        <v>179</v>
      </c>
      <c r="O2017">
        <v>68</v>
      </c>
      <c r="P2017" s="16">
        <v>18000000</v>
      </c>
      <c r="Q2017" t="str">
        <f>IF(Table6[[#This Row],[Value]]&gt;=20000000,"out of budget",IF(Table6[[#This Row],[Value]]&gt;10000000,"negotiable",IF(Table6[[#This Row],[Value]]&lt;=10000000,"on the radar")))</f>
        <v>negotiable</v>
      </c>
    </row>
    <row r="2018" spans="11:17" x14ac:dyDescent="0.25">
      <c r="K2018" t="s">
        <v>1813</v>
      </c>
      <c r="L2018">
        <v>27</v>
      </c>
      <c r="M2018">
        <v>75</v>
      </c>
      <c r="N2018">
        <v>175</v>
      </c>
      <c r="O2018">
        <v>71</v>
      </c>
      <c r="P2018" s="16">
        <v>6000000</v>
      </c>
      <c r="Q2018" t="str">
        <f>IF(Table6[[#This Row],[Value]]&gt;=20000000,"out of budget",IF(Table6[[#This Row],[Value]]&gt;10000000,"negotiable",IF(Table6[[#This Row],[Value]]&lt;=10000000,"on the radar")))</f>
        <v>on the radar</v>
      </c>
    </row>
    <row r="2019" spans="11:17" x14ac:dyDescent="0.25">
      <c r="K2019" t="s">
        <v>1814</v>
      </c>
      <c r="L2019">
        <v>30</v>
      </c>
      <c r="M2019">
        <v>81</v>
      </c>
      <c r="N2019">
        <v>186</v>
      </c>
      <c r="O2019">
        <v>79</v>
      </c>
      <c r="P2019" s="16">
        <v>21000000</v>
      </c>
      <c r="Q2019" t="str">
        <f>IF(Table6[[#This Row],[Value]]&gt;=20000000,"out of budget",IF(Table6[[#This Row],[Value]]&gt;10000000,"negotiable",IF(Table6[[#This Row],[Value]]&lt;=10000000,"on the radar")))</f>
        <v>out of budget</v>
      </c>
    </row>
    <row r="2020" spans="11:17" x14ac:dyDescent="0.25">
      <c r="K2020" t="s">
        <v>1815</v>
      </c>
      <c r="L2020">
        <v>29</v>
      </c>
      <c r="M2020">
        <v>73</v>
      </c>
      <c r="N2020">
        <v>180</v>
      </c>
      <c r="O2020">
        <v>89</v>
      </c>
      <c r="P2020" s="16">
        <v>3000000</v>
      </c>
      <c r="Q2020" t="str">
        <f>IF(Table6[[#This Row],[Value]]&gt;=20000000,"out of budget",IF(Table6[[#This Row],[Value]]&gt;10000000,"negotiable",IF(Table6[[#This Row],[Value]]&lt;=10000000,"on the radar")))</f>
        <v>on the radar</v>
      </c>
    </row>
    <row r="2021" spans="11:17" x14ac:dyDescent="0.25">
      <c r="K2021" t="s">
        <v>1816</v>
      </c>
      <c r="L2021">
        <v>30</v>
      </c>
      <c r="M2021">
        <v>78</v>
      </c>
      <c r="N2021">
        <v>180</v>
      </c>
      <c r="O2021">
        <v>78</v>
      </c>
      <c r="P2021" s="16">
        <v>12000000</v>
      </c>
      <c r="Q2021" t="str">
        <f>IF(Table6[[#This Row],[Value]]&gt;=20000000,"out of budget",IF(Table6[[#This Row],[Value]]&gt;10000000,"negotiable",IF(Table6[[#This Row],[Value]]&lt;=10000000,"on the radar")))</f>
        <v>negotiable</v>
      </c>
    </row>
    <row r="2022" spans="11:17" x14ac:dyDescent="0.25">
      <c r="K2022" t="s">
        <v>1817</v>
      </c>
      <c r="L2022">
        <v>28</v>
      </c>
      <c r="M2022">
        <v>82</v>
      </c>
      <c r="N2022">
        <v>177</v>
      </c>
      <c r="O2022">
        <v>63</v>
      </c>
      <c r="P2022" s="16">
        <v>30500000</v>
      </c>
      <c r="Q2022" t="str">
        <f>IF(Table6[[#This Row],[Value]]&gt;=20000000,"out of budget",IF(Table6[[#This Row],[Value]]&gt;10000000,"negotiable",IF(Table6[[#This Row],[Value]]&lt;=10000000,"on the radar")))</f>
        <v>out of budget</v>
      </c>
    </row>
    <row r="2023" spans="11:17" x14ac:dyDescent="0.25">
      <c r="K2023" t="s">
        <v>1818</v>
      </c>
      <c r="L2023">
        <v>27</v>
      </c>
      <c r="M2023">
        <v>77</v>
      </c>
      <c r="N2023">
        <v>197</v>
      </c>
      <c r="O2023">
        <v>80</v>
      </c>
      <c r="P2023" s="16">
        <v>12000000</v>
      </c>
      <c r="Q2023" t="str">
        <f>IF(Table6[[#This Row],[Value]]&gt;=20000000,"out of budget",IF(Table6[[#This Row],[Value]]&gt;10000000,"negotiable",IF(Table6[[#This Row],[Value]]&lt;=10000000,"on the radar")))</f>
        <v>negotiable</v>
      </c>
    </row>
    <row r="2024" spans="11:17" x14ac:dyDescent="0.25">
      <c r="K2024" t="s">
        <v>1500</v>
      </c>
      <c r="L2024">
        <v>27</v>
      </c>
      <c r="M2024">
        <v>78</v>
      </c>
      <c r="N2024">
        <v>187</v>
      </c>
      <c r="O2024">
        <v>81</v>
      </c>
      <c r="P2024" s="16">
        <v>14000000</v>
      </c>
      <c r="Q2024" t="str">
        <f>IF(Table6[[#This Row],[Value]]&gt;=20000000,"out of budget",IF(Table6[[#This Row],[Value]]&gt;10000000,"negotiable",IF(Table6[[#This Row],[Value]]&lt;=10000000,"on the radar")))</f>
        <v>negotiable</v>
      </c>
    </row>
    <row r="2025" spans="11:17" x14ac:dyDescent="0.25">
      <c r="K2025" t="s">
        <v>1819</v>
      </c>
      <c r="L2025">
        <v>26</v>
      </c>
      <c r="M2025">
        <v>78</v>
      </c>
      <c r="N2025">
        <v>180</v>
      </c>
      <c r="O2025">
        <v>70</v>
      </c>
      <c r="P2025" s="16">
        <v>15500000</v>
      </c>
      <c r="Q2025" t="str">
        <f>IF(Table6[[#This Row],[Value]]&gt;=20000000,"out of budget",IF(Table6[[#This Row],[Value]]&gt;10000000,"negotiable",IF(Table6[[#This Row],[Value]]&lt;=10000000,"on the radar")))</f>
        <v>negotiable</v>
      </c>
    </row>
    <row r="2026" spans="11:17" x14ac:dyDescent="0.25">
      <c r="K2026" t="s">
        <v>1820</v>
      </c>
      <c r="L2026">
        <v>26</v>
      </c>
      <c r="M2026">
        <v>73</v>
      </c>
      <c r="N2026">
        <v>182</v>
      </c>
      <c r="O2026">
        <v>79</v>
      </c>
      <c r="P2026" s="16">
        <v>3200000</v>
      </c>
      <c r="Q2026" t="str">
        <f>IF(Table6[[#This Row],[Value]]&gt;=20000000,"out of budget",IF(Table6[[#This Row],[Value]]&gt;10000000,"negotiable",IF(Table6[[#This Row],[Value]]&lt;=10000000,"on the radar")))</f>
        <v>on the radar</v>
      </c>
    </row>
    <row r="2027" spans="11:17" x14ac:dyDescent="0.25">
      <c r="K2027" t="s">
        <v>1821</v>
      </c>
      <c r="L2027">
        <v>26</v>
      </c>
      <c r="M2027">
        <v>62</v>
      </c>
      <c r="N2027">
        <v>178</v>
      </c>
      <c r="O2027">
        <v>64</v>
      </c>
      <c r="P2027" s="16">
        <v>375000</v>
      </c>
      <c r="Q2027" t="str">
        <f>IF(Table6[[#This Row],[Value]]&gt;=20000000,"out of budget",IF(Table6[[#This Row],[Value]]&gt;10000000,"negotiable",IF(Table6[[#This Row],[Value]]&lt;=10000000,"on the radar")))</f>
        <v>on the radar</v>
      </c>
    </row>
    <row r="2028" spans="11:17" x14ac:dyDescent="0.25">
      <c r="K2028" t="s">
        <v>1822</v>
      </c>
      <c r="L2028">
        <v>26</v>
      </c>
      <c r="M2028">
        <v>75</v>
      </c>
      <c r="N2028">
        <v>177</v>
      </c>
      <c r="O2028">
        <v>79</v>
      </c>
      <c r="P2028" s="16">
        <v>6500000</v>
      </c>
      <c r="Q2028" t="str">
        <f>IF(Table6[[#This Row],[Value]]&gt;=20000000,"out of budget",IF(Table6[[#This Row],[Value]]&gt;10000000,"negotiable",IF(Table6[[#This Row],[Value]]&lt;=10000000,"on the radar")))</f>
        <v>on the radar</v>
      </c>
    </row>
    <row r="2029" spans="11:17" x14ac:dyDescent="0.25">
      <c r="K2029" t="s">
        <v>1823</v>
      </c>
      <c r="L2029">
        <v>27</v>
      </c>
      <c r="M2029">
        <v>80</v>
      </c>
      <c r="N2029">
        <v>186</v>
      </c>
      <c r="O2029">
        <v>77</v>
      </c>
      <c r="P2029" s="16">
        <v>21500000</v>
      </c>
      <c r="Q2029" t="str">
        <f>IF(Table6[[#This Row],[Value]]&gt;=20000000,"out of budget",IF(Table6[[#This Row],[Value]]&gt;10000000,"negotiable",IF(Table6[[#This Row],[Value]]&lt;=10000000,"on the radar")))</f>
        <v>out of budget</v>
      </c>
    </row>
    <row r="2030" spans="11:17" x14ac:dyDescent="0.25">
      <c r="K2030" t="s">
        <v>1824</v>
      </c>
      <c r="L2030">
        <v>28</v>
      </c>
      <c r="M2030">
        <v>68</v>
      </c>
      <c r="N2030">
        <v>175</v>
      </c>
      <c r="O2030">
        <v>72</v>
      </c>
      <c r="P2030" s="16">
        <v>1100000</v>
      </c>
      <c r="Q2030" t="str">
        <f>IF(Table6[[#This Row],[Value]]&gt;=20000000,"out of budget",IF(Table6[[#This Row],[Value]]&gt;10000000,"negotiable",IF(Table6[[#This Row],[Value]]&lt;=10000000,"on the radar")))</f>
        <v>on the radar</v>
      </c>
    </row>
    <row r="2031" spans="11:17" x14ac:dyDescent="0.25">
      <c r="K2031" t="s">
        <v>1825</v>
      </c>
      <c r="L2031">
        <v>28</v>
      </c>
      <c r="M2031">
        <v>75</v>
      </c>
      <c r="N2031">
        <v>188</v>
      </c>
      <c r="O2031">
        <v>75</v>
      </c>
      <c r="P2031" s="16">
        <v>4900000</v>
      </c>
      <c r="Q2031" t="str">
        <f>IF(Table6[[#This Row],[Value]]&gt;=20000000,"out of budget",IF(Table6[[#This Row],[Value]]&gt;10000000,"negotiable",IF(Table6[[#This Row],[Value]]&lt;=10000000,"on the radar")))</f>
        <v>on the radar</v>
      </c>
    </row>
    <row r="2032" spans="11:17" x14ac:dyDescent="0.25">
      <c r="K2032" t="s">
        <v>1826</v>
      </c>
      <c r="L2032">
        <v>28</v>
      </c>
      <c r="M2032">
        <v>74</v>
      </c>
      <c r="N2032">
        <v>185</v>
      </c>
      <c r="O2032">
        <v>81</v>
      </c>
      <c r="P2032" s="16">
        <v>0</v>
      </c>
      <c r="Q2032" t="str">
        <f>IF(Table6[[#This Row],[Value]]&gt;=20000000,"out of budget",IF(Table6[[#This Row],[Value]]&gt;10000000,"negotiable",IF(Table6[[#This Row],[Value]]&lt;=10000000,"on the radar")))</f>
        <v>on the radar</v>
      </c>
    </row>
    <row r="2033" spans="11:17" x14ac:dyDescent="0.25">
      <c r="K2033" t="s">
        <v>1827</v>
      </c>
      <c r="L2033">
        <v>25</v>
      </c>
      <c r="M2033">
        <v>71</v>
      </c>
      <c r="N2033">
        <v>175</v>
      </c>
      <c r="O2033">
        <v>64</v>
      </c>
      <c r="P2033" s="16">
        <v>2200000</v>
      </c>
      <c r="Q2033" t="str">
        <f>IF(Table6[[#This Row],[Value]]&gt;=20000000,"out of budget",IF(Table6[[#This Row],[Value]]&gt;10000000,"negotiable",IF(Table6[[#This Row],[Value]]&lt;=10000000,"on the radar")))</f>
        <v>on the radar</v>
      </c>
    </row>
    <row r="2034" spans="11:17" x14ac:dyDescent="0.25">
      <c r="K2034" t="s">
        <v>1828</v>
      </c>
      <c r="L2034">
        <v>30</v>
      </c>
      <c r="M2034">
        <v>80</v>
      </c>
      <c r="N2034">
        <v>192</v>
      </c>
      <c r="O2034">
        <v>85</v>
      </c>
      <c r="P2034" s="16">
        <v>14000000</v>
      </c>
      <c r="Q2034" t="str">
        <f>IF(Table6[[#This Row],[Value]]&gt;=20000000,"out of budget",IF(Table6[[#This Row],[Value]]&gt;10000000,"negotiable",IF(Table6[[#This Row],[Value]]&lt;=10000000,"on the radar")))</f>
        <v>negotiable</v>
      </c>
    </row>
    <row r="2035" spans="11:17" x14ac:dyDescent="0.25">
      <c r="K2035" t="s">
        <v>1829</v>
      </c>
      <c r="L2035">
        <v>25</v>
      </c>
      <c r="M2035">
        <v>78</v>
      </c>
      <c r="N2035">
        <v>167</v>
      </c>
      <c r="O2035">
        <v>58</v>
      </c>
      <c r="P2035" s="16">
        <v>18500000</v>
      </c>
      <c r="Q2035" t="str">
        <f>IF(Table6[[#This Row],[Value]]&gt;=20000000,"out of budget",IF(Table6[[#This Row],[Value]]&gt;10000000,"negotiable",IF(Table6[[#This Row],[Value]]&lt;=10000000,"on the radar")))</f>
        <v>negotiable</v>
      </c>
    </row>
    <row r="2036" spans="11:17" x14ac:dyDescent="0.25">
      <c r="K2036" t="s">
        <v>1830</v>
      </c>
      <c r="L2036">
        <v>30</v>
      </c>
      <c r="M2036">
        <v>80</v>
      </c>
      <c r="N2036">
        <v>185</v>
      </c>
      <c r="O2036">
        <v>81</v>
      </c>
      <c r="P2036" s="16">
        <v>18000000</v>
      </c>
      <c r="Q2036" t="str">
        <f>IF(Table6[[#This Row],[Value]]&gt;=20000000,"out of budget",IF(Table6[[#This Row],[Value]]&gt;10000000,"negotiable",IF(Table6[[#This Row],[Value]]&lt;=10000000,"on the radar")))</f>
        <v>negotiable</v>
      </c>
    </row>
    <row r="2037" spans="11:17" x14ac:dyDescent="0.25">
      <c r="K2037" t="s">
        <v>1831</v>
      </c>
      <c r="L2037">
        <v>26</v>
      </c>
      <c r="M2037">
        <v>77</v>
      </c>
      <c r="N2037">
        <v>172</v>
      </c>
      <c r="O2037">
        <v>68</v>
      </c>
      <c r="P2037" s="16">
        <v>11500000</v>
      </c>
      <c r="Q2037" t="str">
        <f>IF(Table6[[#This Row],[Value]]&gt;=20000000,"out of budget",IF(Table6[[#This Row],[Value]]&gt;10000000,"negotiable",IF(Table6[[#This Row],[Value]]&lt;=10000000,"on the radar")))</f>
        <v>negotiable</v>
      </c>
    </row>
    <row r="2038" spans="11:17" x14ac:dyDescent="0.25">
      <c r="K2038" t="s">
        <v>1832</v>
      </c>
      <c r="L2038">
        <v>27</v>
      </c>
      <c r="M2038">
        <v>72</v>
      </c>
      <c r="N2038">
        <v>175</v>
      </c>
      <c r="O2038">
        <v>62</v>
      </c>
      <c r="P2038" s="16">
        <v>2700000</v>
      </c>
      <c r="Q2038" t="str">
        <f>IF(Table6[[#This Row],[Value]]&gt;=20000000,"out of budget",IF(Table6[[#This Row],[Value]]&gt;10000000,"negotiable",IF(Table6[[#This Row],[Value]]&lt;=10000000,"on the radar")))</f>
        <v>on the radar</v>
      </c>
    </row>
    <row r="2039" spans="11:17" x14ac:dyDescent="0.25">
      <c r="K2039" t="s">
        <v>1409</v>
      </c>
      <c r="L2039">
        <v>27</v>
      </c>
      <c r="M2039">
        <v>76</v>
      </c>
      <c r="N2039">
        <v>169</v>
      </c>
      <c r="O2039">
        <v>63</v>
      </c>
      <c r="P2039" s="16">
        <v>8000000</v>
      </c>
      <c r="Q2039" t="str">
        <f>IF(Table6[[#This Row],[Value]]&gt;=20000000,"out of budget",IF(Table6[[#This Row],[Value]]&gt;10000000,"negotiable",IF(Table6[[#This Row],[Value]]&lt;=10000000,"on the radar")))</f>
        <v>on the radar</v>
      </c>
    </row>
    <row r="2040" spans="11:17" x14ac:dyDescent="0.25">
      <c r="K2040" t="s">
        <v>1833</v>
      </c>
      <c r="L2040">
        <v>26</v>
      </c>
      <c r="M2040">
        <v>78</v>
      </c>
      <c r="N2040">
        <v>187</v>
      </c>
      <c r="O2040">
        <v>71</v>
      </c>
      <c r="P2040" s="16">
        <v>16500000</v>
      </c>
      <c r="Q2040" t="str">
        <f>IF(Table6[[#This Row],[Value]]&gt;=20000000,"out of budget",IF(Table6[[#This Row],[Value]]&gt;10000000,"negotiable",IF(Table6[[#This Row],[Value]]&lt;=10000000,"on the radar")))</f>
        <v>negotiable</v>
      </c>
    </row>
    <row r="2041" spans="11:17" x14ac:dyDescent="0.25">
      <c r="K2041" t="s">
        <v>1834</v>
      </c>
      <c r="L2041">
        <v>26</v>
      </c>
      <c r="M2041">
        <v>77</v>
      </c>
      <c r="N2041">
        <v>180</v>
      </c>
      <c r="O2041">
        <v>75</v>
      </c>
      <c r="P2041" s="16">
        <v>12500000</v>
      </c>
      <c r="Q2041" t="str">
        <f>IF(Table6[[#This Row],[Value]]&gt;=20000000,"out of budget",IF(Table6[[#This Row],[Value]]&gt;10000000,"negotiable",IF(Table6[[#This Row],[Value]]&lt;=10000000,"on the radar")))</f>
        <v>negotiable</v>
      </c>
    </row>
    <row r="2042" spans="11:17" x14ac:dyDescent="0.25">
      <c r="K2042" t="s">
        <v>1835</v>
      </c>
      <c r="L2042">
        <v>34</v>
      </c>
      <c r="M2042">
        <v>73</v>
      </c>
      <c r="N2042">
        <v>189</v>
      </c>
      <c r="O2042">
        <v>75</v>
      </c>
      <c r="P2042" s="16">
        <v>1000000</v>
      </c>
      <c r="Q2042" t="str">
        <f>IF(Table6[[#This Row],[Value]]&gt;=20000000,"out of budget",IF(Table6[[#This Row],[Value]]&gt;10000000,"negotiable",IF(Table6[[#This Row],[Value]]&lt;=10000000,"on the radar")))</f>
        <v>on the radar</v>
      </c>
    </row>
    <row r="2043" spans="11:17" x14ac:dyDescent="0.25">
      <c r="K2043" t="s">
        <v>1836</v>
      </c>
      <c r="L2043">
        <v>39</v>
      </c>
      <c r="M2043">
        <v>71</v>
      </c>
      <c r="N2043">
        <v>185</v>
      </c>
      <c r="O2043">
        <v>82</v>
      </c>
      <c r="P2043" s="16">
        <v>210000</v>
      </c>
      <c r="Q2043" t="str">
        <f>IF(Table6[[#This Row],[Value]]&gt;=20000000,"out of budget",IF(Table6[[#This Row],[Value]]&gt;10000000,"negotiable",IF(Table6[[#This Row],[Value]]&lt;=10000000,"on the radar")))</f>
        <v>on the radar</v>
      </c>
    </row>
    <row r="2044" spans="11:17" x14ac:dyDescent="0.25">
      <c r="K2044" t="s">
        <v>1837</v>
      </c>
      <c r="L2044">
        <v>35</v>
      </c>
      <c r="M2044">
        <v>76</v>
      </c>
      <c r="N2044">
        <v>178</v>
      </c>
      <c r="O2044">
        <v>73</v>
      </c>
      <c r="P2044" s="16">
        <v>3100000</v>
      </c>
      <c r="Q2044" t="str">
        <f>IF(Table6[[#This Row],[Value]]&gt;=20000000,"out of budget",IF(Table6[[#This Row],[Value]]&gt;10000000,"negotiable",IF(Table6[[#This Row],[Value]]&lt;=10000000,"on the radar")))</f>
        <v>on the radar</v>
      </c>
    </row>
    <row r="2045" spans="11:17" x14ac:dyDescent="0.25">
      <c r="K2045" t="s">
        <v>1838</v>
      </c>
      <c r="L2045">
        <v>34</v>
      </c>
      <c r="M2045">
        <v>77</v>
      </c>
      <c r="N2045">
        <v>186</v>
      </c>
      <c r="O2045">
        <v>80</v>
      </c>
      <c r="P2045" s="16">
        <v>4900000</v>
      </c>
      <c r="Q2045" t="str">
        <f>IF(Table6[[#This Row],[Value]]&gt;=20000000,"out of budget",IF(Table6[[#This Row],[Value]]&gt;10000000,"negotiable",IF(Table6[[#This Row],[Value]]&lt;=10000000,"on the radar")))</f>
        <v>on the radar</v>
      </c>
    </row>
    <row r="2046" spans="11:17" x14ac:dyDescent="0.25">
      <c r="K2046" t="s">
        <v>1839</v>
      </c>
      <c r="L2046">
        <v>33</v>
      </c>
      <c r="M2046">
        <v>69</v>
      </c>
      <c r="N2046">
        <v>175</v>
      </c>
      <c r="O2046">
        <v>74</v>
      </c>
      <c r="P2046" s="16">
        <v>875000</v>
      </c>
      <c r="Q2046" t="str">
        <f>IF(Table6[[#This Row],[Value]]&gt;=20000000,"out of budget",IF(Table6[[#This Row],[Value]]&gt;10000000,"negotiable",IF(Table6[[#This Row],[Value]]&lt;=10000000,"on the radar")))</f>
        <v>on the radar</v>
      </c>
    </row>
    <row r="2047" spans="11:17" x14ac:dyDescent="0.25">
      <c r="K2047" t="s">
        <v>1840</v>
      </c>
      <c r="L2047">
        <v>33</v>
      </c>
      <c r="M2047">
        <v>73</v>
      </c>
      <c r="N2047">
        <v>187</v>
      </c>
      <c r="O2047">
        <v>90</v>
      </c>
      <c r="P2047" s="16">
        <v>1900000</v>
      </c>
      <c r="Q2047" t="str">
        <f>IF(Table6[[#This Row],[Value]]&gt;=20000000,"out of budget",IF(Table6[[#This Row],[Value]]&gt;10000000,"negotiable",IF(Table6[[#This Row],[Value]]&lt;=10000000,"on the radar")))</f>
        <v>on the radar</v>
      </c>
    </row>
    <row r="2048" spans="11:17" x14ac:dyDescent="0.25">
      <c r="K2048" t="s">
        <v>1841</v>
      </c>
      <c r="L2048">
        <v>36</v>
      </c>
      <c r="M2048">
        <v>79</v>
      </c>
      <c r="N2048">
        <v>190</v>
      </c>
      <c r="O2048">
        <v>85</v>
      </c>
      <c r="P2048" s="16">
        <v>3100000</v>
      </c>
      <c r="Q2048" t="str">
        <f>IF(Table6[[#This Row],[Value]]&gt;=20000000,"out of budget",IF(Table6[[#This Row],[Value]]&gt;10000000,"negotiable",IF(Table6[[#This Row],[Value]]&lt;=10000000,"on the radar")))</f>
        <v>on the radar</v>
      </c>
    </row>
    <row r="2049" spans="11:17" x14ac:dyDescent="0.25">
      <c r="K2049" t="s">
        <v>1842</v>
      </c>
      <c r="L2049">
        <v>35</v>
      </c>
      <c r="M2049">
        <v>77</v>
      </c>
      <c r="N2049">
        <v>187</v>
      </c>
      <c r="O2049">
        <v>81</v>
      </c>
      <c r="P2049" s="16">
        <v>3200000</v>
      </c>
      <c r="Q2049" t="str">
        <f>IF(Table6[[#This Row],[Value]]&gt;=20000000,"out of budget",IF(Table6[[#This Row],[Value]]&gt;10000000,"negotiable",IF(Table6[[#This Row],[Value]]&lt;=10000000,"on the radar")))</f>
        <v>on the radar</v>
      </c>
    </row>
    <row r="2050" spans="11:17" x14ac:dyDescent="0.25">
      <c r="K2050" t="s">
        <v>1843</v>
      </c>
      <c r="L2050">
        <v>33</v>
      </c>
      <c r="M2050">
        <v>86</v>
      </c>
      <c r="N2050">
        <v>196</v>
      </c>
      <c r="O2050">
        <v>90</v>
      </c>
      <c r="P2050" s="16">
        <v>22000000</v>
      </c>
      <c r="Q2050" t="str">
        <f>IF(Table6[[#This Row],[Value]]&gt;=20000000,"out of budget",IF(Table6[[#This Row],[Value]]&gt;10000000,"negotiable",IF(Table6[[#This Row],[Value]]&lt;=10000000,"on the radar")))</f>
        <v>out of budget</v>
      </c>
    </row>
    <row r="2051" spans="11:17" x14ac:dyDescent="0.25">
      <c r="K2051" t="s">
        <v>1844</v>
      </c>
      <c r="L2051">
        <v>32</v>
      </c>
      <c r="M2051">
        <v>79</v>
      </c>
      <c r="N2051">
        <v>185</v>
      </c>
      <c r="O2051">
        <v>75</v>
      </c>
      <c r="P2051" s="16">
        <v>11500000</v>
      </c>
      <c r="Q2051" t="str">
        <f>IF(Table6[[#This Row],[Value]]&gt;=20000000,"out of budget",IF(Table6[[#This Row],[Value]]&gt;10000000,"negotiable",IF(Table6[[#This Row],[Value]]&lt;=10000000,"on the radar")))</f>
        <v>negotiable</v>
      </c>
    </row>
    <row r="2052" spans="11:17" x14ac:dyDescent="0.25">
      <c r="K2052" t="s">
        <v>1026</v>
      </c>
      <c r="L2052">
        <v>32</v>
      </c>
      <c r="M2052">
        <v>83</v>
      </c>
      <c r="N2052">
        <v>189</v>
      </c>
      <c r="O2052">
        <v>84</v>
      </c>
      <c r="P2052" s="16">
        <v>18000000</v>
      </c>
      <c r="Q2052" t="str">
        <f>IF(Table6[[#This Row],[Value]]&gt;=20000000,"out of budget",IF(Table6[[#This Row],[Value]]&gt;10000000,"negotiable",IF(Table6[[#This Row],[Value]]&lt;=10000000,"on the radar")))</f>
        <v>negotiable</v>
      </c>
    </row>
    <row r="2053" spans="11:17" x14ac:dyDescent="0.25">
      <c r="K2053" t="s">
        <v>1845</v>
      </c>
      <c r="L2053">
        <v>34</v>
      </c>
      <c r="M2053">
        <v>70</v>
      </c>
      <c r="N2053">
        <v>185</v>
      </c>
      <c r="O2053">
        <v>84</v>
      </c>
      <c r="P2053" s="16">
        <v>750000</v>
      </c>
      <c r="Q2053" t="str">
        <f>IF(Table6[[#This Row],[Value]]&gt;=20000000,"out of budget",IF(Table6[[#This Row],[Value]]&gt;10000000,"negotiable",IF(Table6[[#This Row],[Value]]&lt;=10000000,"on the radar")))</f>
        <v>on the radar</v>
      </c>
    </row>
    <row r="2054" spans="11:17" x14ac:dyDescent="0.25">
      <c r="K2054" t="s">
        <v>1846</v>
      </c>
      <c r="L2054">
        <v>30</v>
      </c>
      <c r="M2054">
        <v>79</v>
      </c>
      <c r="N2054">
        <v>170</v>
      </c>
      <c r="O2054">
        <v>66</v>
      </c>
      <c r="P2054" s="16">
        <v>17000000</v>
      </c>
      <c r="Q2054" t="str">
        <f>IF(Table6[[#This Row],[Value]]&gt;=20000000,"out of budget",IF(Table6[[#This Row],[Value]]&gt;10000000,"negotiable",IF(Table6[[#This Row],[Value]]&lt;=10000000,"on the radar")))</f>
        <v>negotiable</v>
      </c>
    </row>
    <row r="2055" spans="11:17" x14ac:dyDescent="0.25">
      <c r="K2055" t="s">
        <v>1847</v>
      </c>
      <c r="L2055">
        <v>36</v>
      </c>
      <c r="M2055">
        <v>78</v>
      </c>
      <c r="N2055">
        <v>190</v>
      </c>
      <c r="O2055">
        <v>80</v>
      </c>
      <c r="P2055" s="16">
        <v>1600000</v>
      </c>
      <c r="Q2055" t="str">
        <f>IF(Table6[[#This Row],[Value]]&gt;=20000000,"out of budget",IF(Table6[[#This Row],[Value]]&gt;10000000,"negotiable",IF(Table6[[#This Row],[Value]]&lt;=10000000,"on the radar")))</f>
        <v>on the radar</v>
      </c>
    </row>
    <row r="2056" spans="11:17" x14ac:dyDescent="0.25">
      <c r="K2056" t="s">
        <v>1848</v>
      </c>
      <c r="L2056">
        <v>32</v>
      </c>
      <c r="M2056">
        <v>82</v>
      </c>
      <c r="N2056">
        <v>176</v>
      </c>
      <c r="O2056">
        <v>65</v>
      </c>
      <c r="P2056" s="16">
        <v>0</v>
      </c>
      <c r="Q2056" t="str">
        <f>IF(Table6[[#This Row],[Value]]&gt;=20000000,"out of budget",IF(Table6[[#This Row],[Value]]&gt;10000000,"negotiable",IF(Table6[[#This Row],[Value]]&lt;=10000000,"on the radar")))</f>
        <v>on the radar</v>
      </c>
    </row>
    <row r="2057" spans="11:17" x14ac:dyDescent="0.25">
      <c r="K2057" t="s">
        <v>1849</v>
      </c>
      <c r="L2057">
        <v>30</v>
      </c>
      <c r="M2057">
        <v>79</v>
      </c>
      <c r="N2057">
        <v>178</v>
      </c>
      <c r="O2057">
        <v>73</v>
      </c>
      <c r="P2057" s="16">
        <v>17000000</v>
      </c>
      <c r="Q2057" t="str">
        <f>IF(Table6[[#This Row],[Value]]&gt;=20000000,"out of budget",IF(Table6[[#This Row],[Value]]&gt;10000000,"negotiable",IF(Table6[[#This Row],[Value]]&lt;=10000000,"on the radar")))</f>
        <v>negotiable</v>
      </c>
    </row>
    <row r="2058" spans="11:17" x14ac:dyDescent="0.25">
      <c r="K2058" t="s">
        <v>1850</v>
      </c>
      <c r="L2058">
        <v>32</v>
      </c>
      <c r="M2058">
        <v>72</v>
      </c>
      <c r="N2058">
        <v>179</v>
      </c>
      <c r="O2058">
        <v>77</v>
      </c>
      <c r="P2058" s="16">
        <v>1900000</v>
      </c>
      <c r="Q2058" t="str">
        <f>IF(Table6[[#This Row],[Value]]&gt;=20000000,"out of budget",IF(Table6[[#This Row],[Value]]&gt;10000000,"negotiable",IF(Table6[[#This Row],[Value]]&lt;=10000000,"on the radar")))</f>
        <v>on the radar</v>
      </c>
    </row>
    <row r="2059" spans="11:17" x14ac:dyDescent="0.25">
      <c r="K2059" t="s">
        <v>1851</v>
      </c>
      <c r="L2059">
        <v>32</v>
      </c>
      <c r="M2059">
        <v>78</v>
      </c>
      <c r="N2059">
        <v>188</v>
      </c>
      <c r="O2059">
        <v>84</v>
      </c>
      <c r="P2059" s="16">
        <v>9500000</v>
      </c>
      <c r="Q2059" t="str">
        <f>IF(Table6[[#This Row],[Value]]&gt;=20000000,"out of budget",IF(Table6[[#This Row],[Value]]&gt;10000000,"negotiable",IF(Table6[[#This Row],[Value]]&lt;=10000000,"on the radar")))</f>
        <v>on the radar</v>
      </c>
    </row>
    <row r="2060" spans="11:17" x14ac:dyDescent="0.25">
      <c r="K2060" t="s">
        <v>1852</v>
      </c>
      <c r="L2060">
        <v>32</v>
      </c>
      <c r="M2060">
        <v>72</v>
      </c>
      <c r="N2060">
        <v>185</v>
      </c>
      <c r="O2060">
        <v>82</v>
      </c>
      <c r="P2060" s="16">
        <v>1500000</v>
      </c>
      <c r="Q2060" t="str">
        <f>IF(Table6[[#This Row],[Value]]&gt;=20000000,"out of budget",IF(Table6[[#This Row],[Value]]&gt;10000000,"negotiable",IF(Table6[[#This Row],[Value]]&lt;=10000000,"on the radar")))</f>
        <v>on the radar</v>
      </c>
    </row>
    <row r="2061" spans="11:17" x14ac:dyDescent="0.25">
      <c r="K2061" t="s">
        <v>1853</v>
      </c>
      <c r="L2061">
        <v>28</v>
      </c>
      <c r="M2061">
        <v>77</v>
      </c>
      <c r="N2061">
        <v>183</v>
      </c>
      <c r="O2061">
        <v>71</v>
      </c>
      <c r="P2061" s="16">
        <v>9000000</v>
      </c>
      <c r="Q2061" t="str">
        <f>IF(Table6[[#This Row],[Value]]&gt;=20000000,"out of budget",IF(Table6[[#This Row],[Value]]&gt;10000000,"negotiable",IF(Table6[[#This Row],[Value]]&lt;=10000000,"on the radar")))</f>
        <v>on the radar</v>
      </c>
    </row>
    <row r="2062" spans="11:17" x14ac:dyDescent="0.25">
      <c r="K2062" t="s">
        <v>1854</v>
      </c>
      <c r="L2062">
        <v>33</v>
      </c>
      <c r="M2062">
        <v>78</v>
      </c>
      <c r="N2062">
        <v>190</v>
      </c>
      <c r="O2062">
        <v>84</v>
      </c>
      <c r="P2062" s="16">
        <v>4600000</v>
      </c>
      <c r="Q2062" t="str">
        <f>IF(Table6[[#This Row],[Value]]&gt;=20000000,"out of budget",IF(Table6[[#This Row],[Value]]&gt;10000000,"negotiable",IF(Table6[[#This Row],[Value]]&lt;=10000000,"on the radar")))</f>
        <v>on the radar</v>
      </c>
    </row>
    <row r="2063" spans="11:17" x14ac:dyDescent="0.25">
      <c r="K2063" t="s">
        <v>1855</v>
      </c>
      <c r="L2063">
        <v>30</v>
      </c>
      <c r="M2063">
        <v>76</v>
      </c>
      <c r="N2063">
        <v>178</v>
      </c>
      <c r="O2063">
        <v>73</v>
      </c>
      <c r="P2063" s="16">
        <v>7500000</v>
      </c>
      <c r="Q2063" t="str">
        <f>IF(Table6[[#This Row],[Value]]&gt;=20000000,"out of budget",IF(Table6[[#This Row],[Value]]&gt;10000000,"negotiable",IF(Table6[[#This Row],[Value]]&lt;=10000000,"on the radar")))</f>
        <v>on the radar</v>
      </c>
    </row>
    <row r="2064" spans="11:17" x14ac:dyDescent="0.25">
      <c r="K2064" t="s">
        <v>1856</v>
      </c>
      <c r="L2064">
        <v>29</v>
      </c>
      <c r="M2064">
        <v>75</v>
      </c>
      <c r="N2064">
        <v>188</v>
      </c>
      <c r="O2064">
        <v>79</v>
      </c>
      <c r="P2064" s="16">
        <v>7500000</v>
      </c>
      <c r="Q2064" t="str">
        <f>IF(Table6[[#This Row],[Value]]&gt;=20000000,"out of budget",IF(Table6[[#This Row],[Value]]&gt;10000000,"negotiable",IF(Table6[[#This Row],[Value]]&lt;=10000000,"on the radar")))</f>
        <v>on the radar</v>
      </c>
    </row>
    <row r="2065" spans="11:17" x14ac:dyDescent="0.25">
      <c r="K2065" t="s">
        <v>1857</v>
      </c>
      <c r="L2065">
        <v>31</v>
      </c>
      <c r="M2065">
        <v>78</v>
      </c>
      <c r="N2065">
        <v>198</v>
      </c>
      <c r="O2065">
        <v>87</v>
      </c>
      <c r="P2065" s="16">
        <v>9500000</v>
      </c>
      <c r="Q2065" t="str">
        <f>IF(Table6[[#This Row],[Value]]&gt;=20000000,"out of budget",IF(Table6[[#This Row],[Value]]&gt;10000000,"negotiable",IF(Table6[[#This Row],[Value]]&lt;=10000000,"on the radar")))</f>
        <v>on the radar</v>
      </c>
    </row>
    <row r="2066" spans="11:17" x14ac:dyDescent="0.25">
      <c r="K2066" t="s">
        <v>1858</v>
      </c>
      <c r="L2066">
        <v>29</v>
      </c>
      <c r="M2066">
        <v>81</v>
      </c>
      <c r="N2066">
        <v>180</v>
      </c>
      <c r="O2066">
        <v>75</v>
      </c>
      <c r="P2066" s="16">
        <v>25500000</v>
      </c>
      <c r="Q2066" t="str">
        <f>IF(Table6[[#This Row],[Value]]&gt;=20000000,"out of budget",IF(Table6[[#This Row],[Value]]&gt;10000000,"negotiable",IF(Table6[[#This Row],[Value]]&lt;=10000000,"on the radar")))</f>
        <v>out of budget</v>
      </c>
    </row>
    <row r="2067" spans="11:17" x14ac:dyDescent="0.25">
      <c r="K2067" t="s">
        <v>1859</v>
      </c>
      <c r="L2067">
        <v>29</v>
      </c>
      <c r="M2067">
        <v>72</v>
      </c>
      <c r="N2067">
        <v>173</v>
      </c>
      <c r="O2067">
        <v>69</v>
      </c>
      <c r="P2067" s="16">
        <v>4099999.9999999995</v>
      </c>
      <c r="Q2067" t="str">
        <f>IF(Table6[[#This Row],[Value]]&gt;=20000000,"out of budget",IF(Table6[[#This Row],[Value]]&gt;10000000,"negotiable",IF(Table6[[#This Row],[Value]]&lt;=10000000,"on the radar")))</f>
        <v>on the radar</v>
      </c>
    </row>
    <row r="2068" spans="11:17" x14ac:dyDescent="0.25">
      <c r="K2068" t="s">
        <v>1458</v>
      </c>
      <c r="L2068">
        <v>29</v>
      </c>
      <c r="M2068">
        <v>71</v>
      </c>
      <c r="N2068">
        <v>180</v>
      </c>
      <c r="O2068">
        <v>67</v>
      </c>
      <c r="P2068" s="16">
        <v>1600000</v>
      </c>
      <c r="Q2068" t="str">
        <f>IF(Table6[[#This Row],[Value]]&gt;=20000000,"out of budget",IF(Table6[[#This Row],[Value]]&gt;10000000,"negotiable",IF(Table6[[#This Row],[Value]]&lt;=10000000,"on the radar")))</f>
        <v>on the radar</v>
      </c>
    </row>
    <row r="2069" spans="11:17" x14ac:dyDescent="0.25">
      <c r="K2069" t="s">
        <v>1860</v>
      </c>
      <c r="L2069">
        <v>31</v>
      </c>
      <c r="M2069">
        <v>79</v>
      </c>
      <c r="N2069">
        <v>184</v>
      </c>
      <c r="O2069">
        <v>75</v>
      </c>
      <c r="P2069" s="16">
        <v>15000000</v>
      </c>
      <c r="Q2069" t="str">
        <f>IF(Table6[[#This Row],[Value]]&gt;=20000000,"out of budget",IF(Table6[[#This Row],[Value]]&gt;10000000,"negotiable",IF(Table6[[#This Row],[Value]]&lt;=10000000,"on the radar")))</f>
        <v>negotiable</v>
      </c>
    </row>
    <row r="2070" spans="11:17" x14ac:dyDescent="0.25">
      <c r="K2070" t="s">
        <v>1861</v>
      </c>
      <c r="L2070">
        <v>32</v>
      </c>
      <c r="M2070">
        <v>57</v>
      </c>
      <c r="N2070">
        <v>188</v>
      </c>
      <c r="O2070">
        <v>81</v>
      </c>
      <c r="P2070" s="16">
        <v>130000</v>
      </c>
      <c r="Q2070" t="str">
        <f>IF(Table6[[#This Row],[Value]]&gt;=20000000,"out of budget",IF(Table6[[#This Row],[Value]]&gt;10000000,"negotiable",IF(Table6[[#This Row],[Value]]&lt;=10000000,"on the radar")))</f>
        <v>on the radar</v>
      </c>
    </row>
    <row r="2071" spans="11:17" x14ac:dyDescent="0.25">
      <c r="K2071" t="s">
        <v>1862</v>
      </c>
      <c r="L2071">
        <v>34</v>
      </c>
      <c r="M2071">
        <v>82</v>
      </c>
      <c r="N2071">
        <v>181</v>
      </c>
      <c r="O2071">
        <v>76</v>
      </c>
      <c r="P2071" s="16">
        <v>14500000</v>
      </c>
      <c r="Q2071" t="str">
        <f>IF(Table6[[#This Row],[Value]]&gt;=20000000,"out of budget",IF(Table6[[#This Row],[Value]]&gt;10000000,"negotiable",IF(Table6[[#This Row],[Value]]&lt;=10000000,"on the radar")))</f>
        <v>negotiable</v>
      </c>
    </row>
    <row r="2072" spans="11:17" x14ac:dyDescent="0.25">
      <c r="K2072" t="s">
        <v>1863</v>
      </c>
      <c r="L2072">
        <v>30</v>
      </c>
      <c r="M2072">
        <v>78</v>
      </c>
      <c r="N2072">
        <v>179</v>
      </c>
      <c r="O2072">
        <v>70</v>
      </c>
      <c r="P2072" s="16">
        <v>13500000</v>
      </c>
      <c r="Q2072" t="str">
        <f>IF(Table6[[#This Row],[Value]]&gt;=20000000,"out of budget",IF(Table6[[#This Row],[Value]]&gt;10000000,"negotiable",IF(Table6[[#This Row],[Value]]&lt;=10000000,"on the radar")))</f>
        <v>negotiable</v>
      </c>
    </row>
    <row r="2073" spans="11:17" x14ac:dyDescent="0.25">
      <c r="K2073" t="s">
        <v>1864</v>
      </c>
      <c r="L2073">
        <v>29</v>
      </c>
      <c r="M2073">
        <v>79</v>
      </c>
      <c r="N2073">
        <v>178</v>
      </c>
      <c r="O2073">
        <v>74</v>
      </c>
      <c r="P2073" s="16">
        <v>15500000</v>
      </c>
      <c r="Q2073" t="str">
        <f>IF(Table6[[#This Row],[Value]]&gt;=20000000,"out of budget",IF(Table6[[#This Row],[Value]]&gt;10000000,"negotiable",IF(Table6[[#This Row],[Value]]&lt;=10000000,"on the radar")))</f>
        <v>negotiable</v>
      </c>
    </row>
    <row r="2074" spans="11:17" x14ac:dyDescent="0.25">
      <c r="K2074" t="s">
        <v>1865</v>
      </c>
      <c r="L2074">
        <v>29</v>
      </c>
      <c r="M2074">
        <v>73</v>
      </c>
      <c r="N2074">
        <v>181</v>
      </c>
      <c r="O2074">
        <v>83</v>
      </c>
      <c r="P2074" s="16">
        <v>2700000</v>
      </c>
      <c r="Q2074" t="str">
        <f>IF(Table6[[#This Row],[Value]]&gt;=20000000,"out of budget",IF(Table6[[#This Row],[Value]]&gt;10000000,"negotiable",IF(Table6[[#This Row],[Value]]&lt;=10000000,"on the radar")))</f>
        <v>on the radar</v>
      </c>
    </row>
    <row r="2075" spans="11:17" x14ac:dyDescent="0.25">
      <c r="K2075" t="s">
        <v>1866</v>
      </c>
      <c r="L2075">
        <v>31</v>
      </c>
      <c r="M2075">
        <v>81</v>
      </c>
      <c r="N2075">
        <v>188</v>
      </c>
      <c r="O2075">
        <v>83</v>
      </c>
      <c r="P2075" s="16">
        <v>17500000</v>
      </c>
      <c r="Q2075" t="str">
        <f>IF(Table6[[#This Row],[Value]]&gt;=20000000,"out of budget",IF(Table6[[#This Row],[Value]]&gt;10000000,"negotiable",IF(Table6[[#This Row],[Value]]&lt;=10000000,"on the radar")))</f>
        <v>negotiable</v>
      </c>
    </row>
    <row r="2076" spans="11:17" x14ac:dyDescent="0.25">
      <c r="K2076" t="s">
        <v>1867</v>
      </c>
      <c r="L2076">
        <v>31</v>
      </c>
      <c r="M2076">
        <v>73</v>
      </c>
      <c r="N2076">
        <v>172</v>
      </c>
      <c r="O2076">
        <v>67</v>
      </c>
      <c r="P2076" s="16">
        <v>2200000</v>
      </c>
      <c r="Q2076" t="str">
        <f>IF(Table6[[#This Row],[Value]]&gt;=20000000,"out of budget",IF(Table6[[#This Row],[Value]]&gt;10000000,"negotiable",IF(Table6[[#This Row],[Value]]&lt;=10000000,"on the radar")))</f>
        <v>on the radar</v>
      </c>
    </row>
    <row r="2077" spans="11:17" x14ac:dyDescent="0.25">
      <c r="K2077" t="s">
        <v>1868</v>
      </c>
      <c r="L2077">
        <v>29</v>
      </c>
      <c r="M2077">
        <v>78</v>
      </c>
      <c r="N2077">
        <v>174</v>
      </c>
      <c r="O2077">
        <v>71</v>
      </c>
      <c r="P2077" s="16">
        <v>13500000</v>
      </c>
      <c r="Q2077" t="str">
        <f>IF(Table6[[#This Row],[Value]]&gt;=20000000,"out of budget",IF(Table6[[#This Row],[Value]]&gt;10000000,"negotiable",IF(Table6[[#This Row],[Value]]&lt;=10000000,"on the radar")))</f>
        <v>negotiable</v>
      </c>
    </row>
    <row r="2078" spans="11:17" x14ac:dyDescent="0.25">
      <c r="K2078" t="s">
        <v>1869</v>
      </c>
      <c r="L2078">
        <v>30</v>
      </c>
      <c r="M2078">
        <v>80</v>
      </c>
      <c r="N2078">
        <v>177</v>
      </c>
      <c r="O2078">
        <v>67</v>
      </c>
      <c r="P2078" s="16">
        <v>20000000</v>
      </c>
      <c r="Q2078" t="str">
        <f>IF(Table6[[#This Row],[Value]]&gt;=20000000,"out of budget",IF(Table6[[#This Row],[Value]]&gt;10000000,"negotiable",IF(Table6[[#This Row],[Value]]&lt;=10000000,"on the radar")))</f>
        <v>out of budget</v>
      </c>
    </row>
    <row r="2079" spans="11:17" x14ac:dyDescent="0.25">
      <c r="K2079" t="s">
        <v>1870</v>
      </c>
      <c r="L2079">
        <v>29</v>
      </c>
      <c r="M2079">
        <v>77</v>
      </c>
      <c r="N2079">
        <v>185</v>
      </c>
      <c r="O2079">
        <v>77</v>
      </c>
      <c r="P2079" s="16">
        <v>10500000</v>
      </c>
      <c r="Q2079" t="str">
        <f>IF(Table6[[#This Row],[Value]]&gt;=20000000,"out of budget",IF(Table6[[#This Row],[Value]]&gt;10000000,"negotiable",IF(Table6[[#This Row],[Value]]&lt;=10000000,"on the radar")))</f>
        <v>negotiable</v>
      </c>
    </row>
    <row r="2080" spans="11:17" x14ac:dyDescent="0.25">
      <c r="K2080" t="s">
        <v>1871</v>
      </c>
      <c r="L2080">
        <v>29</v>
      </c>
      <c r="M2080">
        <v>71</v>
      </c>
      <c r="N2080">
        <v>178</v>
      </c>
      <c r="O2080">
        <v>80</v>
      </c>
      <c r="P2080" s="16">
        <v>1800000</v>
      </c>
      <c r="Q2080" t="str">
        <f>IF(Table6[[#This Row],[Value]]&gt;=20000000,"out of budget",IF(Table6[[#This Row],[Value]]&gt;10000000,"negotiable",IF(Table6[[#This Row],[Value]]&lt;=10000000,"on the radar")))</f>
        <v>on the radar</v>
      </c>
    </row>
    <row r="2081" spans="11:17" x14ac:dyDescent="0.25">
      <c r="K2081" t="s">
        <v>1872</v>
      </c>
      <c r="L2081">
        <v>30</v>
      </c>
      <c r="M2081">
        <v>86</v>
      </c>
      <c r="N2081">
        <v>195</v>
      </c>
      <c r="O2081">
        <v>88</v>
      </c>
      <c r="P2081" s="16">
        <v>45000000</v>
      </c>
      <c r="Q2081" t="str">
        <f>IF(Table6[[#This Row],[Value]]&gt;=20000000,"out of budget",IF(Table6[[#This Row],[Value]]&gt;10000000,"negotiable",IF(Table6[[#This Row],[Value]]&lt;=10000000,"on the radar")))</f>
        <v>out of budget</v>
      </c>
    </row>
    <row r="2082" spans="11:17" x14ac:dyDescent="0.25">
      <c r="K2082" t="s">
        <v>1873</v>
      </c>
      <c r="L2082">
        <v>29</v>
      </c>
      <c r="M2082">
        <v>65</v>
      </c>
      <c r="N2082">
        <v>188</v>
      </c>
      <c r="O2082">
        <v>87</v>
      </c>
      <c r="P2082" s="16">
        <v>600000</v>
      </c>
      <c r="Q2082" t="str">
        <f>IF(Table6[[#This Row],[Value]]&gt;=20000000,"out of budget",IF(Table6[[#This Row],[Value]]&gt;10000000,"negotiable",IF(Table6[[#This Row],[Value]]&lt;=10000000,"on the radar")))</f>
        <v>on the radar</v>
      </c>
    </row>
    <row r="2083" spans="11:17" x14ac:dyDescent="0.25">
      <c r="K2083" t="s">
        <v>1874</v>
      </c>
      <c r="L2083">
        <v>28</v>
      </c>
      <c r="M2083">
        <v>72</v>
      </c>
      <c r="N2083">
        <v>178</v>
      </c>
      <c r="O2083">
        <v>70</v>
      </c>
      <c r="P2083" s="16">
        <v>2400000</v>
      </c>
      <c r="Q2083" t="str">
        <f>IF(Table6[[#This Row],[Value]]&gt;=20000000,"out of budget",IF(Table6[[#This Row],[Value]]&gt;10000000,"negotiable",IF(Table6[[#This Row],[Value]]&lt;=10000000,"on the radar")))</f>
        <v>on the radar</v>
      </c>
    </row>
    <row r="2084" spans="11:17" x14ac:dyDescent="0.25">
      <c r="K2084" t="s">
        <v>1469</v>
      </c>
      <c r="L2084">
        <v>30</v>
      </c>
      <c r="M2084">
        <v>77</v>
      </c>
      <c r="N2084">
        <v>175</v>
      </c>
      <c r="O2084">
        <v>71</v>
      </c>
      <c r="P2084" s="16">
        <v>10000000</v>
      </c>
      <c r="Q2084" t="str">
        <f>IF(Table6[[#This Row],[Value]]&gt;=20000000,"out of budget",IF(Table6[[#This Row],[Value]]&gt;10000000,"negotiable",IF(Table6[[#This Row],[Value]]&lt;=10000000,"on the radar")))</f>
        <v>on the radar</v>
      </c>
    </row>
    <row r="2085" spans="11:17" x14ac:dyDescent="0.25">
      <c r="K2085" t="s">
        <v>1260</v>
      </c>
      <c r="L2085">
        <v>30</v>
      </c>
      <c r="M2085">
        <v>83</v>
      </c>
      <c r="N2085">
        <v>186</v>
      </c>
      <c r="O2085">
        <v>87</v>
      </c>
      <c r="P2085" s="16">
        <v>30000000</v>
      </c>
      <c r="Q2085" t="str">
        <f>IF(Table6[[#This Row],[Value]]&gt;=20000000,"out of budget",IF(Table6[[#This Row],[Value]]&gt;10000000,"negotiable",IF(Table6[[#This Row],[Value]]&lt;=10000000,"on the radar")))</f>
        <v>out of budget</v>
      </c>
    </row>
    <row r="2086" spans="11:17" x14ac:dyDescent="0.25">
      <c r="K2086" t="s">
        <v>1875</v>
      </c>
      <c r="L2086">
        <v>28</v>
      </c>
      <c r="M2086">
        <v>69</v>
      </c>
      <c r="N2086">
        <v>180</v>
      </c>
      <c r="O2086">
        <v>69</v>
      </c>
      <c r="P2086" s="16">
        <v>1400000</v>
      </c>
      <c r="Q2086" t="str">
        <f>IF(Table6[[#This Row],[Value]]&gt;=20000000,"out of budget",IF(Table6[[#This Row],[Value]]&gt;10000000,"negotiable",IF(Table6[[#This Row],[Value]]&lt;=10000000,"on the radar")))</f>
        <v>on the radar</v>
      </c>
    </row>
    <row r="2087" spans="11:17" x14ac:dyDescent="0.25">
      <c r="K2087" t="s">
        <v>1876</v>
      </c>
      <c r="L2087">
        <v>29</v>
      </c>
      <c r="M2087">
        <v>81</v>
      </c>
      <c r="N2087">
        <v>186</v>
      </c>
      <c r="O2087">
        <v>80</v>
      </c>
      <c r="P2087" s="16">
        <v>25500000</v>
      </c>
      <c r="Q2087" t="str">
        <f>IF(Table6[[#This Row],[Value]]&gt;=20000000,"out of budget",IF(Table6[[#This Row],[Value]]&gt;10000000,"negotiable",IF(Table6[[#This Row],[Value]]&lt;=10000000,"on the radar")))</f>
        <v>out of budget</v>
      </c>
    </row>
    <row r="2088" spans="11:17" x14ac:dyDescent="0.25">
      <c r="K2088" t="s">
        <v>1877</v>
      </c>
      <c r="L2088">
        <v>30</v>
      </c>
      <c r="M2088">
        <v>75</v>
      </c>
      <c r="N2088">
        <v>188</v>
      </c>
      <c r="O2088">
        <v>83</v>
      </c>
      <c r="P2088" s="16">
        <v>4600000</v>
      </c>
      <c r="Q2088" t="str">
        <f>IF(Table6[[#This Row],[Value]]&gt;=20000000,"out of budget",IF(Table6[[#This Row],[Value]]&gt;10000000,"negotiable",IF(Table6[[#This Row],[Value]]&lt;=10000000,"on the radar")))</f>
        <v>on the radar</v>
      </c>
    </row>
    <row r="2089" spans="11:17" x14ac:dyDescent="0.25">
      <c r="K2089" t="s">
        <v>1878</v>
      </c>
      <c r="L2089">
        <v>28</v>
      </c>
      <c r="M2089">
        <v>75</v>
      </c>
      <c r="N2089">
        <v>175</v>
      </c>
      <c r="O2089">
        <v>72</v>
      </c>
      <c r="P2089" s="16">
        <v>4900000</v>
      </c>
      <c r="Q2089" t="str">
        <f>IF(Table6[[#This Row],[Value]]&gt;=20000000,"out of budget",IF(Table6[[#This Row],[Value]]&gt;10000000,"negotiable",IF(Table6[[#This Row],[Value]]&lt;=10000000,"on the radar")))</f>
        <v>on the radar</v>
      </c>
    </row>
    <row r="2090" spans="11:17" x14ac:dyDescent="0.25">
      <c r="K2090" t="s">
        <v>1879</v>
      </c>
      <c r="L2090">
        <v>29</v>
      </c>
      <c r="M2090">
        <v>80</v>
      </c>
      <c r="N2090">
        <v>184</v>
      </c>
      <c r="O2090">
        <v>74</v>
      </c>
      <c r="P2090" s="16">
        <v>18000000</v>
      </c>
      <c r="Q2090" t="str">
        <f>IF(Table6[[#This Row],[Value]]&gt;=20000000,"out of budget",IF(Table6[[#This Row],[Value]]&gt;10000000,"negotiable",IF(Table6[[#This Row],[Value]]&lt;=10000000,"on the radar")))</f>
        <v>negotiable</v>
      </c>
    </row>
    <row r="2091" spans="11:17" x14ac:dyDescent="0.25">
      <c r="K2091" t="s">
        <v>1880</v>
      </c>
      <c r="L2091">
        <v>29</v>
      </c>
      <c r="M2091">
        <v>73</v>
      </c>
      <c r="N2091">
        <v>185</v>
      </c>
      <c r="O2091">
        <v>71</v>
      </c>
      <c r="P2091" s="16">
        <v>3000000</v>
      </c>
      <c r="Q2091" t="str">
        <f>IF(Table6[[#This Row],[Value]]&gt;=20000000,"out of budget",IF(Table6[[#This Row],[Value]]&gt;10000000,"negotiable",IF(Table6[[#This Row],[Value]]&lt;=10000000,"on the radar")))</f>
        <v>on the radar</v>
      </c>
    </row>
    <row r="2092" spans="11:17" x14ac:dyDescent="0.25">
      <c r="K2092" t="s">
        <v>1881</v>
      </c>
      <c r="L2092">
        <v>28</v>
      </c>
      <c r="M2092">
        <v>74</v>
      </c>
      <c r="N2092">
        <v>174</v>
      </c>
      <c r="O2092">
        <v>73</v>
      </c>
      <c r="P2092" s="16">
        <v>4300000</v>
      </c>
      <c r="Q2092" t="str">
        <f>IF(Table6[[#This Row],[Value]]&gt;=20000000,"out of budget",IF(Table6[[#This Row],[Value]]&gt;10000000,"negotiable",IF(Table6[[#This Row],[Value]]&lt;=10000000,"on the radar")))</f>
        <v>on the radar</v>
      </c>
    </row>
    <row r="2093" spans="11:17" x14ac:dyDescent="0.25">
      <c r="K2093" t="s">
        <v>1882</v>
      </c>
      <c r="L2093">
        <v>28</v>
      </c>
      <c r="M2093">
        <v>74</v>
      </c>
      <c r="N2093">
        <v>184</v>
      </c>
      <c r="O2093">
        <v>84</v>
      </c>
      <c r="P2093" s="16">
        <v>3600000</v>
      </c>
      <c r="Q2093" t="str">
        <f>IF(Table6[[#This Row],[Value]]&gt;=20000000,"out of budget",IF(Table6[[#This Row],[Value]]&gt;10000000,"negotiable",IF(Table6[[#This Row],[Value]]&lt;=10000000,"on the radar")))</f>
        <v>on the radar</v>
      </c>
    </row>
    <row r="2094" spans="11:17" x14ac:dyDescent="0.25">
      <c r="K2094" t="s">
        <v>1883</v>
      </c>
      <c r="L2094">
        <v>29</v>
      </c>
      <c r="M2094">
        <v>71</v>
      </c>
      <c r="N2094">
        <v>180</v>
      </c>
      <c r="O2094">
        <v>76</v>
      </c>
      <c r="P2094" s="16">
        <v>1600000</v>
      </c>
      <c r="Q2094" t="str">
        <f>IF(Table6[[#This Row],[Value]]&gt;=20000000,"out of budget",IF(Table6[[#This Row],[Value]]&gt;10000000,"negotiable",IF(Table6[[#This Row],[Value]]&lt;=10000000,"on the radar")))</f>
        <v>on the radar</v>
      </c>
    </row>
    <row r="2095" spans="11:17" x14ac:dyDescent="0.25">
      <c r="K2095" t="s">
        <v>1884</v>
      </c>
      <c r="L2095">
        <v>30</v>
      </c>
      <c r="M2095">
        <v>73</v>
      </c>
      <c r="N2095">
        <v>173</v>
      </c>
      <c r="O2095">
        <v>74</v>
      </c>
      <c r="P2095" s="16">
        <v>3000000</v>
      </c>
      <c r="Q2095" t="str">
        <f>IF(Table6[[#This Row],[Value]]&gt;=20000000,"out of budget",IF(Table6[[#This Row],[Value]]&gt;10000000,"negotiable",IF(Table6[[#This Row],[Value]]&lt;=10000000,"on the radar")))</f>
        <v>on the radar</v>
      </c>
    </row>
    <row r="2096" spans="11:17" x14ac:dyDescent="0.25">
      <c r="K2096" t="s">
        <v>1885</v>
      </c>
      <c r="L2096">
        <v>30</v>
      </c>
      <c r="M2096">
        <v>75</v>
      </c>
      <c r="N2096">
        <v>184</v>
      </c>
      <c r="O2096">
        <v>76</v>
      </c>
      <c r="P2096" s="16">
        <v>7000000</v>
      </c>
      <c r="Q2096" t="str">
        <f>IF(Table6[[#This Row],[Value]]&gt;=20000000,"out of budget",IF(Table6[[#This Row],[Value]]&gt;10000000,"negotiable",IF(Table6[[#This Row],[Value]]&lt;=10000000,"on the radar")))</f>
        <v>on the radar</v>
      </c>
    </row>
    <row r="2097" spans="11:17" x14ac:dyDescent="0.25">
      <c r="K2097" t="s">
        <v>1886</v>
      </c>
      <c r="L2097">
        <v>28</v>
      </c>
      <c r="M2097">
        <v>77</v>
      </c>
      <c r="N2097">
        <v>190</v>
      </c>
      <c r="O2097">
        <v>77</v>
      </c>
      <c r="P2097" s="16">
        <v>9500000</v>
      </c>
      <c r="Q2097" t="str">
        <f>IF(Table6[[#This Row],[Value]]&gt;=20000000,"out of budget",IF(Table6[[#This Row],[Value]]&gt;10000000,"negotiable",IF(Table6[[#This Row],[Value]]&lt;=10000000,"on the radar")))</f>
        <v>on the radar</v>
      </c>
    </row>
    <row r="2098" spans="11:17" x14ac:dyDescent="0.25">
      <c r="K2098" t="s">
        <v>1887</v>
      </c>
      <c r="L2098">
        <v>29</v>
      </c>
      <c r="M2098">
        <v>78</v>
      </c>
      <c r="N2098">
        <v>181</v>
      </c>
      <c r="O2098">
        <v>84</v>
      </c>
      <c r="P2098" s="16">
        <v>14000000</v>
      </c>
      <c r="Q2098" t="str">
        <f>IF(Table6[[#This Row],[Value]]&gt;=20000000,"out of budget",IF(Table6[[#This Row],[Value]]&gt;10000000,"negotiable",IF(Table6[[#This Row],[Value]]&lt;=10000000,"on the radar")))</f>
        <v>negotiable</v>
      </c>
    </row>
    <row r="2099" spans="11:17" x14ac:dyDescent="0.25">
      <c r="K2099" t="s">
        <v>1780</v>
      </c>
      <c r="L2099">
        <v>31</v>
      </c>
      <c r="M2099">
        <v>85</v>
      </c>
      <c r="N2099">
        <v>174</v>
      </c>
      <c r="O2099">
        <v>69</v>
      </c>
      <c r="P2099" s="16">
        <v>44500000</v>
      </c>
      <c r="Q2099" t="str">
        <f>IF(Table6[[#This Row],[Value]]&gt;=20000000,"out of budget",IF(Table6[[#This Row],[Value]]&gt;10000000,"negotiable",IF(Table6[[#This Row],[Value]]&lt;=10000000,"on the radar")))</f>
        <v>out of budget</v>
      </c>
    </row>
    <row r="2100" spans="11:17" x14ac:dyDescent="0.25">
      <c r="K2100" t="s">
        <v>1781</v>
      </c>
      <c r="L2100">
        <v>27</v>
      </c>
      <c r="M2100">
        <v>77</v>
      </c>
      <c r="N2100">
        <v>169</v>
      </c>
      <c r="O2100">
        <v>62</v>
      </c>
      <c r="P2100" s="16">
        <v>11500000</v>
      </c>
      <c r="Q2100" t="str">
        <f>IF(Table6[[#This Row],[Value]]&gt;=20000000,"out of budget",IF(Table6[[#This Row],[Value]]&gt;10000000,"negotiable",IF(Table6[[#This Row],[Value]]&lt;=10000000,"on the radar")))</f>
        <v>negotiable</v>
      </c>
    </row>
    <row r="2101" spans="11:17" x14ac:dyDescent="0.25">
      <c r="K2101" t="s">
        <v>1484</v>
      </c>
      <c r="L2101">
        <v>29</v>
      </c>
      <c r="M2101">
        <v>81</v>
      </c>
      <c r="N2101">
        <v>191</v>
      </c>
      <c r="O2101">
        <v>91</v>
      </c>
      <c r="P2101" s="16">
        <v>17500000</v>
      </c>
      <c r="Q2101" t="str">
        <f>IF(Table6[[#This Row],[Value]]&gt;=20000000,"out of budget",IF(Table6[[#This Row],[Value]]&gt;10000000,"negotiable",IF(Table6[[#This Row],[Value]]&lt;=10000000,"on the radar")))</f>
        <v>negotiable</v>
      </c>
    </row>
    <row r="2102" spans="11:17" x14ac:dyDescent="0.25">
      <c r="K2102" t="s">
        <v>1888</v>
      </c>
      <c r="L2102">
        <v>38</v>
      </c>
      <c r="M2102">
        <v>79</v>
      </c>
      <c r="N2102">
        <v>168</v>
      </c>
      <c r="O2102">
        <v>70</v>
      </c>
      <c r="P2102" s="16">
        <v>0</v>
      </c>
      <c r="Q2102" t="str">
        <f>IF(Table6[[#This Row],[Value]]&gt;=20000000,"out of budget",IF(Table6[[#This Row],[Value]]&gt;10000000,"negotiable",IF(Table6[[#This Row],[Value]]&lt;=10000000,"on the radar")))</f>
        <v>on the radar</v>
      </c>
    </row>
    <row r="2103" spans="11:17" x14ac:dyDescent="0.25">
      <c r="K2103" t="s">
        <v>1889</v>
      </c>
      <c r="L2103">
        <v>40</v>
      </c>
      <c r="M2103">
        <v>77</v>
      </c>
      <c r="N2103">
        <v>186</v>
      </c>
      <c r="O2103">
        <v>85</v>
      </c>
      <c r="P2103" s="16">
        <v>0</v>
      </c>
      <c r="Q2103" t="str">
        <f>IF(Table6[[#This Row],[Value]]&gt;=20000000,"out of budget",IF(Table6[[#This Row],[Value]]&gt;10000000,"negotiable",IF(Table6[[#This Row],[Value]]&lt;=10000000,"on the radar")))</f>
        <v>on the radar</v>
      </c>
    </row>
    <row r="2104" spans="11:17" x14ac:dyDescent="0.25">
      <c r="K2104" t="s">
        <v>1890</v>
      </c>
      <c r="L2104">
        <v>35</v>
      </c>
      <c r="M2104">
        <v>82</v>
      </c>
      <c r="N2104">
        <v>176</v>
      </c>
      <c r="O2104">
        <v>75</v>
      </c>
      <c r="P2104" s="16">
        <v>0</v>
      </c>
      <c r="Q2104" t="str">
        <f>IF(Table6[[#This Row],[Value]]&gt;=20000000,"out of budget",IF(Table6[[#This Row],[Value]]&gt;10000000,"negotiable",IF(Table6[[#This Row],[Value]]&lt;=10000000,"on the radar")))</f>
        <v>on the radar</v>
      </c>
    </row>
    <row r="2105" spans="11:17" x14ac:dyDescent="0.25">
      <c r="K2105" t="s">
        <v>1891</v>
      </c>
      <c r="L2105">
        <v>38</v>
      </c>
      <c r="M2105">
        <v>79</v>
      </c>
      <c r="N2105">
        <v>185</v>
      </c>
      <c r="O2105">
        <v>84</v>
      </c>
      <c r="P2105" s="16">
        <v>1300000</v>
      </c>
      <c r="Q2105" t="str">
        <f>IF(Table6[[#This Row],[Value]]&gt;=20000000,"out of budget",IF(Table6[[#This Row],[Value]]&gt;10000000,"negotiable",IF(Table6[[#This Row],[Value]]&lt;=10000000,"on the radar")))</f>
        <v>on the radar</v>
      </c>
    </row>
    <row r="2106" spans="11:17" x14ac:dyDescent="0.25">
      <c r="K2106" t="s">
        <v>1892</v>
      </c>
      <c r="L2106">
        <v>38</v>
      </c>
      <c r="M2106">
        <v>77</v>
      </c>
      <c r="N2106">
        <v>177</v>
      </c>
      <c r="O2106">
        <v>68</v>
      </c>
      <c r="P2106" s="16">
        <v>2200000</v>
      </c>
      <c r="Q2106" t="str">
        <f>IF(Table6[[#This Row],[Value]]&gt;=20000000,"out of budget",IF(Table6[[#This Row],[Value]]&gt;10000000,"negotiable",IF(Table6[[#This Row],[Value]]&lt;=10000000,"on the radar")))</f>
        <v>on the radar</v>
      </c>
    </row>
    <row r="2107" spans="11:17" x14ac:dyDescent="0.25">
      <c r="K2107" t="s">
        <v>1893</v>
      </c>
      <c r="L2107">
        <v>34</v>
      </c>
      <c r="M2107">
        <v>78</v>
      </c>
      <c r="N2107">
        <v>187</v>
      </c>
      <c r="O2107">
        <v>71</v>
      </c>
      <c r="P2107" s="16">
        <v>5500000</v>
      </c>
      <c r="Q2107" t="str">
        <f>IF(Table6[[#This Row],[Value]]&gt;=20000000,"out of budget",IF(Table6[[#This Row],[Value]]&gt;10000000,"negotiable",IF(Table6[[#This Row],[Value]]&lt;=10000000,"on the radar")))</f>
        <v>on the radar</v>
      </c>
    </row>
    <row r="2108" spans="11:17" x14ac:dyDescent="0.25">
      <c r="K2108" t="s">
        <v>1894</v>
      </c>
      <c r="L2108">
        <v>35</v>
      </c>
      <c r="M2108">
        <v>83</v>
      </c>
      <c r="N2108">
        <v>178</v>
      </c>
      <c r="O2108">
        <v>80</v>
      </c>
      <c r="P2108" s="16">
        <v>1300000</v>
      </c>
      <c r="Q2108" t="str">
        <f>IF(Table6[[#This Row],[Value]]&gt;=20000000,"out of budget",IF(Table6[[#This Row],[Value]]&gt;10000000,"negotiable",IF(Table6[[#This Row],[Value]]&lt;=10000000,"on the radar")))</f>
        <v>on the radar</v>
      </c>
    </row>
    <row r="2109" spans="11:17" x14ac:dyDescent="0.25">
      <c r="K2109" t="s">
        <v>1895</v>
      </c>
      <c r="L2109">
        <v>35</v>
      </c>
      <c r="M2109">
        <v>80</v>
      </c>
      <c r="N2109">
        <v>191</v>
      </c>
      <c r="O2109">
        <v>92</v>
      </c>
      <c r="P2109" s="16">
        <v>6000000</v>
      </c>
      <c r="Q2109" t="str">
        <f>IF(Table6[[#This Row],[Value]]&gt;=20000000,"out of budget",IF(Table6[[#This Row],[Value]]&gt;10000000,"negotiable",IF(Table6[[#This Row],[Value]]&lt;=10000000,"on the radar")))</f>
        <v>on the radar</v>
      </c>
    </row>
    <row r="2110" spans="11:17" x14ac:dyDescent="0.25">
      <c r="K2110" t="s">
        <v>1896</v>
      </c>
      <c r="L2110">
        <v>38</v>
      </c>
      <c r="M2110">
        <v>81</v>
      </c>
      <c r="N2110">
        <v>189</v>
      </c>
      <c r="O2110">
        <v>80</v>
      </c>
      <c r="P2110" s="16">
        <v>0</v>
      </c>
      <c r="Q2110" t="str">
        <f>IF(Table6[[#This Row],[Value]]&gt;=20000000,"out of budget",IF(Table6[[#This Row],[Value]]&gt;10000000,"negotiable",IF(Table6[[#This Row],[Value]]&lt;=10000000,"on the radar")))</f>
        <v>on the radar</v>
      </c>
    </row>
    <row r="2111" spans="11:17" x14ac:dyDescent="0.25">
      <c r="K2111" t="s">
        <v>1897</v>
      </c>
      <c r="L2111">
        <v>34</v>
      </c>
      <c r="M2111">
        <v>82</v>
      </c>
      <c r="N2111">
        <v>183</v>
      </c>
      <c r="O2111">
        <v>80</v>
      </c>
      <c r="P2111" s="16">
        <v>6000000</v>
      </c>
      <c r="Q2111" t="str">
        <f>IF(Table6[[#This Row],[Value]]&gt;=20000000,"out of budget",IF(Table6[[#This Row],[Value]]&gt;10000000,"negotiable",IF(Table6[[#This Row],[Value]]&lt;=10000000,"on the radar")))</f>
        <v>on the radar</v>
      </c>
    </row>
    <row r="2112" spans="11:17" x14ac:dyDescent="0.25">
      <c r="K2112" t="s">
        <v>1516</v>
      </c>
      <c r="L2112">
        <v>16</v>
      </c>
      <c r="M2112">
        <v>47</v>
      </c>
      <c r="N2112">
        <v>167</v>
      </c>
      <c r="O2112">
        <v>65</v>
      </c>
      <c r="P2112" s="16">
        <v>110000</v>
      </c>
      <c r="Q2112" t="str">
        <f>IF(Table6[[#This Row],[Value]]&gt;=20000000,"out of budget",IF(Table6[[#This Row],[Value]]&gt;10000000,"negotiable",IF(Table6[[#This Row],[Value]]&lt;=10000000,"on the radar")))</f>
        <v>on the radar</v>
      </c>
    </row>
    <row r="2113" spans="11:17" x14ac:dyDescent="0.25">
      <c r="K2113" t="s">
        <v>1898</v>
      </c>
      <c r="L2113">
        <v>19</v>
      </c>
      <c r="M2113">
        <v>58</v>
      </c>
      <c r="N2113">
        <v>173</v>
      </c>
      <c r="O2113">
        <v>63</v>
      </c>
      <c r="P2113" s="16">
        <v>425000</v>
      </c>
      <c r="Q2113" t="str">
        <f>IF(Table6[[#This Row],[Value]]&gt;=20000000,"out of budget",IF(Table6[[#This Row],[Value]]&gt;10000000,"negotiable",IF(Table6[[#This Row],[Value]]&lt;=10000000,"on the radar")))</f>
        <v>on the radar</v>
      </c>
    </row>
    <row r="2114" spans="11:17" x14ac:dyDescent="0.25">
      <c r="K2114" t="s">
        <v>1899</v>
      </c>
      <c r="L2114">
        <v>17</v>
      </c>
      <c r="M2114">
        <v>61</v>
      </c>
      <c r="N2114">
        <v>182</v>
      </c>
      <c r="O2114">
        <v>68</v>
      </c>
      <c r="P2114" s="16">
        <v>825000</v>
      </c>
      <c r="Q2114" t="str">
        <f>IF(Table6[[#This Row],[Value]]&gt;=20000000,"out of budget",IF(Table6[[#This Row],[Value]]&gt;10000000,"negotiable",IF(Table6[[#This Row],[Value]]&lt;=10000000,"on the radar")))</f>
        <v>on the radar</v>
      </c>
    </row>
    <row r="2115" spans="11:17" x14ac:dyDescent="0.25">
      <c r="K2115" t="s">
        <v>1900</v>
      </c>
      <c r="L2115">
        <v>31</v>
      </c>
      <c r="M2115">
        <v>73</v>
      </c>
      <c r="N2115">
        <v>189</v>
      </c>
      <c r="O2115">
        <v>88</v>
      </c>
      <c r="P2115" s="16">
        <v>1500000</v>
      </c>
      <c r="Q2115" t="str">
        <f>IF(Table6[[#This Row],[Value]]&gt;=20000000,"out of budget",IF(Table6[[#This Row],[Value]]&gt;10000000,"negotiable",IF(Table6[[#This Row],[Value]]&lt;=10000000,"on the radar")))</f>
        <v>on the radar</v>
      </c>
    </row>
    <row r="2116" spans="11:17" x14ac:dyDescent="0.25">
      <c r="K2116" t="s">
        <v>1901</v>
      </c>
      <c r="L2116">
        <v>38</v>
      </c>
      <c r="M2116">
        <v>77</v>
      </c>
      <c r="N2116">
        <v>178</v>
      </c>
      <c r="O2116">
        <v>74</v>
      </c>
      <c r="P2116" s="16">
        <v>625000</v>
      </c>
      <c r="Q2116" t="str">
        <f>IF(Table6[[#This Row],[Value]]&gt;=20000000,"out of budget",IF(Table6[[#This Row],[Value]]&gt;10000000,"negotiable",IF(Table6[[#This Row],[Value]]&lt;=10000000,"on the radar")))</f>
        <v>on the radar</v>
      </c>
    </row>
    <row r="2117" spans="11:17" x14ac:dyDescent="0.25">
      <c r="K2117" t="s">
        <v>1902</v>
      </c>
      <c r="L2117">
        <v>36</v>
      </c>
      <c r="M2117">
        <v>81</v>
      </c>
      <c r="N2117">
        <v>179</v>
      </c>
      <c r="O2117">
        <v>67</v>
      </c>
      <c r="P2117" s="16">
        <v>5000000</v>
      </c>
      <c r="Q2117" t="str">
        <f>IF(Table6[[#This Row],[Value]]&gt;=20000000,"out of budget",IF(Table6[[#This Row],[Value]]&gt;10000000,"negotiable",IF(Table6[[#This Row],[Value]]&lt;=10000000,"on the radar")))</f>
        <v>on the radar</v>
      </c>
    </row>
    <row r="2118" spans="11:17" x14ac:dyDescent="0.25">
      <c r="K2118" t="s">
        <v>1903</v>
      </c>
      <c r="L2118">
        <v>33</v>
      </c>
      <c r="M2118">
        <v>82</v>
      </c>
      <c r="N2118">
        <v>190</v>
      </c>
      <c r="O2118">
        <v>85</v>
      </c>
      <c r="P2118" s="16">
        <v>10500000</v>
      </c>
      <c r="Q2118" t="str">
        <f>IF(Table6[[#This Row],[Value]]&gt;=20000000,"out of budget",IF(Table6[[#This Row],[Value]]&gt;10000000,"negotiable",IF(Table6[[#This Row],[Value]]&lt;=10000000,"on the radar")))</f>
        <v>negotiable</v>
      </c>
    </row>
    <row r="2119" spans="11:17" x14ac:dyDescent="0.25">
      <c r="K2119" t="s">
        <v>1904</v>
      </c>
      <c r="L2119">
        <v>33</v>
      </c>
      <c r="M2119">
        <v>81</v>
      </c>
      <c r="N2119">
        <v>190</v>
      </c>
      <c r="O2119">
        <v>88</v>
      </c>
      <c r="P2119" s="16">
        <v>7500000</v>
      </c>
      <c r="Q2119" t="str">
        <f>IF(Table6[[#This Row],[Value]]&gt;=20000000,"out of budget",IF(Table6[[#This Row],[Value]]&gt;10000000,"negotiable",IF(Table6[[#This Row],[Value]]&lt;=10000000,"on the radar")))</f>
        <v>on the radar</v>
      </c>
    </row>
    <row r="2120" spans="11:17" x14ac:dyDescent="0.25">
      <c r="K2120" t="s">
        <v>1905</v>
      </c>
      <c r="L2120">
        <v>34</v>
      </c>
      <c r="M2120">
        <v>75</v>
      </c>
      <c r="N2120">
        <v>186</v>
      </c>
      <c r="O2120">
        <v>74</v>
      </c>
      <c r="P2120" s="16">
        <v>1000000</v>
      </c>
      <c r="Q2120" t="str">
        <f>IF(Table6[[#This Row],[Value]]&gt;=20000000,"out of budget",IF(Table6[[#This Row],[Value]]&gt;10000000,"negotiable",IF(Table6[[#This Row],[Value]]&lt;=10000000,"on the radar")))</f>
        <v>on the radar</v>
      </c>
    </row>
    <row r="2121" spans="11:17" x14ac:dyDescent="0.25">
      <c r="K2121" t="s">
        <v>1906</v>
      </c>
      <c r="L2121">
        <v>38</v>
      </c>
      <c r="M2121">
        <v>77</v>
      </c>
      <c r="N2121">
        <v>172</v>
      </c>
      <c r="O2121">
        <v>70</v>
      </c>
      <c r="P2121" s="16">
        <v>2300000</v>
      </c>
      <c r="Q2121" t="str">
        <f>IF(Table6[[#This Row],[Value]]&gt;=20000000,"out of budget",IF(Table6[[#This Row],[Value]]&gt;10000000,"negotiable",IF(Table6[[#This Row],[Value]]&lt;=10000000,"on the radar")))</f>
        <v>on the radar</v>
      </c>
    </row>
    <row r="2122" spans="11:17" x14ac:dyDescent="0.25">
      <c r="K2122" t="s">
        <v>1907</v>
      </c>
      <c r="L2122">
        <v>33</v>
      </c>
      <c r="M2122">
        <v>74</v>
      </c>
      <c r="N2122">
        <v>189</v>
      </c>
      <c r="O2122">
        <v>89</v>
      </c>
      <c r="P2122" s="16">
        <v>3500000</v>
      </c>
      <c r="Q2122" t="str">
        <f>IF(Table6[[#This Row],[Value]]&gt;=20000000,"out of budget",IF(Table6[[#This Row],[Value]]&gt;10000000,"negotiable",IF(Table6[[#This Row],[Value]]&lt;=10000000,"on the radar")))</f>
        <v>on the radar</v>
      </c>
    </row>
    <row r="2123" spans="11:17" x14ac:dyDescent="0.25">
      <c r="K2123" t="s">
        <v>1908</v>
      </c>
      <c r="L2123">
        <v>34</v>
      </c>
      <c r="M2123">
        <v>74</v>
      </c>
      <c r="N2123">
        <v>165</v>
      </c>
      <c r="O2123">
        <v>63</v>
      </c>
      <c r="P2123" s="16">
        <v>2000000</v>
      </c>
      <c r="Q2123" t="str">
        <f>IF(Table6[[#This Row],[Value]]&gt;=20000000,"out of budget",IF(Table6[[#This Row],[Value]]&gt;10000000,"negotiable",IF(Table6[[#This Row],[Value]]&lt;=10000000,"on the radar")))</f>
        <v>on the radar</v>
      </c>
    </row>
    <row r="2124" spans="11:17" x14ac:dyDescent="0.25">
      <c r="K2124" t="s">
        <v>1909</v>
      </c>
      <c r="L2124">
        <v>35</v>
      </c>
      <c r="M2124">
        <v>75</v>
      </c>
      <c r="N2124">
        <v>183</v>
      </c>
      <c r="O2124">
        <v>80</v>
      </c>
      <c r="P2124" s="16">
        <v>1500000</v>
      </c>
      <c r="Q2124" t="str">
        <f>IF(Table6[[#This Row],[Value]]&gt;=20000000,"out of budget",IF(Table6[[#This Row],[Value]]&gt;10000000,"negotiable",IF(Table6[[#This Row],[Value]]&lt;=10000000,"on the radar")))</f>
        <v>on the radar</v>
      </c>
    </row>
    <row r="2125" spans="11:17" x14ac:dyDescent="0.25">
      <c r="K2125" t="s">
        <v>1910</v>
      </c>
      <c r="L2125">
        <v>37</v>
      </c>
      <c r="M2125">
        <v>80</v>
      </c>
      <c r="N2125">
        <v>190</v>
      </c>
      <c r="O2125">
        <v>82</v>
      </c>
      <c r="P2125" s="16">
        <v>3800000</v>
      </c>
      <c r="Q2125" t="str">
        <f>IF(Table6[[#This Row],[Value]]&gt;=20000000,"out of budget",IF(Table6[[#This Row],[Value]]&gt;10000000,"negotiable",IF(Table6[[#This Row],[Value]]&lt;=10000000,"on the radar")))</f>
        <v>on the radar</v>
      </c>
    </row>
    <row r="2126" spans="11:17" x14ac:dyDescent="0.25">
      <c r="K2126" t="s">
        <v>1911</v>
      </c>
      <c r="L2126">
        <v>34</v>
      </c>
      <c r="M2126">
        <v>78</v>
      </c>
      <c r="N2126">
        <v>180</v>
      </c>
      <c r="O2126">
        <v>88</v>
      </c>
      <c r="P2126" s="16">
        <v>5000000</v>
      </c>
      <c r="Q2126" t="str">
        <f>IF(Table6[[#This Row],[Value]]&gt;=20000000,"out of budget",IF(Table6[[#This Row],[Value]]&gt;10000000,"negotiable",IF(Table6[[#This Row],[Value]]&lt;=10000000,"on the radar")))</f>
        <v>on the radar</v>
      </c>
    </row>
    <row r="2127" spans="11:17" x14ac:dyDescent="0.25">
      <c r="K2127" t="s">
        <v>1912</v>
      </c>
      <c r="L2127">
        <v>35</v>
      </c>
      <c r="M2127">
        <v>75</v>
      </c>
      <c r="N2127">
        <v>188</v>
      </c>
      <c r="O2127">
        <v>77</v>
      </c>
      <c r="P2127" s="16">
        <v>1500000</v>
      </c>
      <c r="Q2127" t="str">
        <f>IF(Table6[[#This Row],[Value]]&gt;=20000000,"out of budget",IF(Table6[[#This Row],[Value]]&gt;10000000,"negotiable",IF(Table6[[#This Row],[Value]]&lt;=10000000,"on the radar")))</f>
        <v>on the radar</v>
      </c>
    </row>
    <row r="2128" spans="11:17" x14ac:dyDescent="0.25">
      <c r="K2128" t="s">
        <v>1913</v>
      </c>
      <c r="L2128">
        <v>39</v>
      </c>
      <c r="M2128">
        <v>76</v>
      </c>
      <c r="N2128">
        <v>191</v>
      </c>
      <c r="O2128">
        <v>81</v>
      </c>
      <c r="P2128" s="16">
        <v>1300000</v>
      </c>
      <c r="Q2128" t="str">
        <f>IF(Table6[[#This Row],[Value]]&gt;=20000000,"out of budget",IF(Table6[[#This Row],[Value]]&gt;10000000,"negotiable",IF(Table6[[#This Row],[Value]]&lt;=10000000,"on the radar")))</f>
        <v>on the radar</v>
      </c>
    </row>
    <row r="2129" spans="11:17" x14ac:dyDescent="0.25">
      <c r="K2129" t="s">
        <v>1914</v>
      </c>
      <c r="L2129">
        <v>34</v>
      </c>
      <c r="M2129">
        <v>76</v>
      </c>
      <c r="N2129">
        <v>181</v>
      </c>
      <c r="O2129">
        <v>74</v>
      </c>
      <c r="P2129" s="16">
        <v>3500000</v>
      </c>
      <c r="Q2129" t="str">
        <f>IF(Table6[[#This Row],[Value]]&gt;=20000000,"out of budget",IF(Table6[[#This Row],[Value]]&gt;10000000,"negotiable",IF(Table6[[#This Row],[Value]]&lt;=10000000,"on the radar")))</f>
        <v>on the radar</v>
      </c>
    </row>
    <row r="2130" spans="11:17" x14ac:dyDescent="0.25">
      <c r="K2130" t="s">
        <v>1915</v>
      </c>
      <c r="L2130">
        <v>36</v>
      </c>
      <c r="M2130">
        <v>79</v>
      </c>
      <c r="N2130">
        <v>169</v>
      </c>
      <c r="O2130">
        <v>61</v>
      </c>
      <c r="P2130" s="16">
        <v>5500000</v>
      </c>
      <c r="Q2130" t="str">
        <f>IF(Table6[[#This Row],[Value]]&gt;=20000000,"out of budget",IF(Table6[[#This Row],[Value]]&gt;10000000,"negotiable",IF(Table6[[#This Row],[Value]]&lt;=10000000,"on the radar")))</f>
        <v>on the radar</v>
      </c>
    </row>
    <row r="2131" spans="11:17" x14ac:dyDescent="0.25">
      <c r="K2131" t="s">
        <v>1916</v>
      </c>
      <c r="L2131">
        <v>35</v>
      </c>
      <c r="M2131">
        <v>73</v>
      </c>
      <c r="N2131">
        <v>194</v>
      </c>
      <c r="O2131">
        <v>85</v>
      </c>
      <c r="P2131" s="16">
        <v>1300000</v>
      </c>
      <c r="Q2131" t="str">
        <f>IF(Table6[[#This Row],[Value]]&gt;=20000000,"out of budget",IF(Table6[[#This Row],[Value]]&gt;10000000,"negotiable",IF(Table6[[#This Row],[Value]]&lt;=10000000,"on the radar")))</f>
        <v>on the radar</v>
      </c>
    </row>
    <row r="2132" spans="11:17" x14ac:dyDescent="0.25">
      <c r="K2132" t="s">
        <v>1917</v>
      </c>
      <c r="L2132">
        <v>30</v>
      </c>
      <c r="M2132">
        <v>67</v>
      </c>
      <c r="N2132">
        <v>170</v>
      </c>
      <c r="O2132">
        <v>65</v>
      </c>
      <c r="P2132" s="16">
        <v>1000000</v>
      </c>
      <c r="Q2132" t="str">
        <f>IF(Table6[[#This Row],[Value]]&gt;=20000000,"out of budget",IF(Table6[[#This Row],[Value]]&gt;10000000,"negotiable",IF(Table6[[#This Row],[Value]]&lt;=10000000,"on the radar")))</f>
        <v>on the radar</v>
      </c>
    </row>
    <row r="2133" spans="11:17" x14ac:dyDescent="0.25">
      <c r="K2133" t="s">
        <v>1918</v>
      </c>
      <c r="L2133">
        <v>34</v>
      </c>
      <c r="M2133">
        <v>72</v>
      </c>
      <c r="N2133">
        <v>177</v>
      </c>
      <c r="O2133">
        <v>89</v>
      </c>
      <c r="P2133" s="16">
        <v>1100000</v>
      </c>
      <c r="Q2133" t="str">
        <f>IF(Table6[[#This Row],[Value]]&gt;=20000000,"out of budget",IF(Table6[[#This Row],[Value]]&gt;10000000,"negotiable",IF(Table6[[#This Row],[Value]]&lt;=10000000,"on the radar")))</f>
        <v>on the radar</v>
      </c>
    </row>
    <row r="2134" spans="11:17" x14ac:dyDescent="0.25">
      <c r="K2134" t="s">
        <v>1919</v>
      </c>
      <c r="L2134">
        <v>33</v>
      </c>
      <c r="M2134">
        <v>79</v>
      </c>
      <c r="N2134">
        <v>189</v>
      </c>
      <c r="O2134">
        <v>86</v>
      </c>
      <c r="P2134" s="16">
        <v>8500000</v>
      </c>
      <c r="Q2134" t="str">
        <f>IF(Table6[[#This Row],[Value]]&gt;=20000000,"out of budget",IF(Table6[[#This Row],[Value]]&gt;10000000,"negotiable",IF(Table6[[#This Row],[Value]]&lt;=10000000,"on the radar")))</f>
        <v>on the radar</v>
      </c>
    </row>
    <row r="2135" spans="11:17" x14ac:dyDescent="0.25">
      <c r="K2135" t="s">
        <v>1920</v>
      </c>
      <c r="L2135">
        <v>32</v>
      </c>
      <c r="M2135">
        <v>81</v>
      </c>
      <c r="N2135">
        <v>178</v>
      </c>
      <c r="O2135">
        <v>72</v>
      </c>
      <c r="P2135" s="16">
        <v>20000000</v>
      </c>
      <c r="Q2135" t="str">
        <f>IF(Table6[[#This Row],[Value]]&gt;=20000000,"out of budget",IF(Table6[[#This Row],[Value]]&gt;10000000,"negotiable",IF(Table6[[#This Row],[Value]]&lt;=10000000,"on the radar")))</f>
        <v>out of budget</v>
      </c>
    </row>
    <row r="2136" spans="11:17" x14ac:dyDescent="0.25">
      <c r="K2136" t="s">
        <v>1835</v>
      </c>
      <c r="L2136">
        <v>34</v>
      </c>
      <c r="M2136">
        <v>73</v>
      </c>
      <c r="N2136">
        <v>189</v>
      </c>
      <c r="O2136">
        <v>75</v>
      </c>
      <c r="P2136" s="16">
        <v>1000000</v>
      </c>
      <c r="Q2136" t="str">
        <f>IF(Table6[[#This Row],[Value]]&gt;=20000000,"out of budget",IF(Table6[[#This Row],[Value]]&gt;10000000,"negotiable",IF(Table6[[#This Row],[Value]]&lt;=10000000,"on the radar")))</f>
        <v>on the radar</v>
      </c>
    </row>
    <row r="2137" spans="11:17" x14ac:dyDescent="0.25">
      <c r="K2137" t="s">
        <v>1836</v>
      </c>
      <c r="L2137">
        <v>39</v>
      </c>
      <c r="M2137">
        <v>71</v>
      </c>
      <c r="N2137">
        <v>185</v>
      </c>
      <c r="O2137">
        <v>82</v>
      </c>
      <c r="P2137" s="16">
        <v>210000</v>
      </c>
      <c r="Q2137" t="str">
        <f>IF(Table6[[#This Row],[Value]]&gt;=20000000,"out of budget",IF(Table6[[#This Row],[Value]]&gt;10000000,"negotiable",IF(Table6[[#This Row],[Value]]&lt;=10000000,"on the radar")))</f>
        <v>on the radar</v>
      </c>
    </row>
    <row r="2138" spans="11:17" x14ac:dyDescent="0.25">
      <c r="K2138" t="s">
        <v>1837</v>
      </c>
      <c r="L2138">
        <v>35</v>
      </c>
      <c r="M2138">
        <v>76</v>
      </c>
      <c r="N2138">
        <v>178</v>
      </c>
      <c r="O2138">
        <v>73</v>
      </c>
      <c r="P2138" s="16">
        <v>3100000</v>
      </c>
      <c r="Q2138" t="str">
        <f>IF(Table6[[#This Row],[Value]]&gt;=20000000,"out of budget",IF(Table6[[#This Row],[Value]]&gt;10000000,"negotiable",IF(Table6[[#This Row],[Value]]&lt;=10000000,"on the radar")))</f>
        <v>on the radar</v>
      </c>
    </row>
    <row r="2139" spans="11:17" x14ac:dyDescent="0.25">
      <c r="K2139" t="s">
        <v>1838</v>
      </c>
      <c r="L2139">
        <v>34</v>
      </c>
      <c r="M2139">
        <v>77</v>
      </c>
      <c r="N2139">
        <v>186</v>
      </c>
      <c r="O2139">
        <v>80</v>
      </c>
      <c r="P2139" s="16">
        <v>4900000</v>
      </c>
      <c r="Q2139" t="str">
        <f>IF(Table6[[#This Row],[Value]]&gt;=20000000,"out of budget",IF(Table6[[#This Row],[Value]]&gt;10000000,"negotiable",IF(Table6[[#This Row],[Value]]&lt;=10000000,"on the radar")))</f>
        <v>on the radar</v>
      </c>
    </row>
    <row r="2140" spans="11:17" x14ac:dyDescent="0.25">
      <c r="K2140" t="s">
        <v>1921</v>
      </c>
      <c r="L2140">
        <v>18</v>
      </c>
      <c r="M2140">
        <v>61</v>
      </c>
      <c r="N2140">
        <v>186</v>
      </c>
      <c r="O2140">
        <v>77</v>
      </c>
      <c r="P2140" s="16">
        <v>1000000</v>
      </c>
      <c r="Q2140" t="str">
        <f>IF(Table6[[#This Row],[Value]]&gt;=20000000,"out of budget",IF(Table6[[#This Row],[Value]]&gt;10000000,"negotiable",IF(Table6[[#This Row],[Value]]&lt;=10000000,"on the radar")))</f>
        <v>on the radar</v>
      </c>
    </row>
    <row r="2141" spans="11:17" x14ac:dyDescent="0.25">
      <c r="K2141" t="s">
        <v>1557</v>
      </c>
      <c r="L2141">
        <v>19</v>
      </c>
      <c r="M2141">
        <v>71</v>
      </c>
      <c r="N2141">
        <v>182</v>
      </c>
      <c r="O2141">
        <v>75</v>
      </c>
      <c r="P2141" s="16">
        <v>4099999.9999999995</v>
      </c>
      <c r="Q2141" t="str">
        <f>IF(Table6[[#This Row],[Value]]&gt;=20000000,"out of budget",IF(Table6[[#This Row],[Value]]&gt;10000000,"negotiable",IF(Table6[[#This Row],[Value]]&lt;=10000000,"on the radar")))</f>
        <v>on the radar</v>
      </c>
    </row>
    <row r="2142" spans="11:17" x14ac:dyDescent="0.25">
      <c r="K2142" t="s">
        <v>1922</v>
      </c>
      <c r="L2142">
        <v>19</v>
      </c>
      <c r="M2142">
        <v>64</v>
      </c>
      <c r="N2142">
        <v>182</v>
      </c>
      <c r="O2142">
        <v>78</v>
      </c>
      <c r="P2142" s="16">
        <v>1400000</v>
      </c>
      <c r="Q2142" t="str">
        <f>IF(Table6[[#This Row],[Value]]&gt;=20000000,"out of budget",IF(Table6[[#This Row],[Value]]&gt;10000000,"negotiable",IF(Table6[[#This Row],[Value]]&lt;=10000000,"on the radar")))</f>
        <v>on the radar</v>
      </c>
    </row>
    <row r="2143" spans="11:17" x14ac:dyDescent="0.25">
      <c r="K2143" t="s">
        <v>1923</v>
      </c>
      <c r="L2143">
        <v>21</v>
      </c>
      <c r="M2143">
        <v>71</v>
      </c>
      <c r="N2143">
        <v>191</v>
      </c>
      <c r="O2143">
        <v>78</v>
      </c>
      <c r="P2143" s="16">
        <v>3900000</v>
      </c>
      <c r="Q2143" t="str">
        <f>IF(Table6[[#This Row],[Value]]&gt;=20000000,"out of budget",IF(Table6[[#This Row],[Value]]&gt;10000000,"negotiable",IF(Table6[[#This Row],[Value]]&lt;=10000000,"on the radar")))</f>
        <v>on the radar</v>
      </c>
    </row>
    <row r="2144" spans="11:17" x14ac:dyDescent="0.25">
      <c r="K2144" t="s">
        <v>1924</v>
      </c>
      <c r="L2144">
        <v>21</v>
      </c>
      <c r="M2144">
        <v>66</v>
      </c>
      <c r="N2144">
        <v>187</v>
      </c>
      <c r="O2144">
        <v>75</v>
      </c>
      <c r="P2144" s="16">
        <v>1900000</v>
      </c>
      <c r="Q2144" t="str">
        <f>IF(Table6[[#This Row],[Value]]&gt;=20000000,"out of budget",IF(Table6[[#This Row],[Value]]&gt;10000000,"negotiable",IF(Table6[[#This Row],[Value]]&lt;=10000000,"on the radar")))</f>
        <v>on the radar</v>
      </c>
    </row>
    <row r="2145" spans="11:17" x14ac:dyDescent="0.25">
      <c r="K2145" t="s">
        <v>1925</v>
      </c>
      <c r="L2145">
        <v>18</v>
      </c>
      <c r="M2145">
        <v>64</v>
      </c>
      <c r="N2145">
        <v>175</v>
      </c>
      <c r="O2145">
        <v>65</v>
      </c>
      <c r="P2145" s="16">
        <v>1500000</v>
      </c>
      <c r="Q2145" t="str">
        <f>IF(Table6[[#This Row],[Value]]&gt;=20000000,"out of budget",IF(Table6[[#This Row],[Value]]&gt;10000000,"negotiable",IF(Table6[[#This Row],[Value]]&lt;=10000000,"on the radar")))</f>
        <v>on the radar</v>
      </c>
    </row>
    <row r="2146" spans="11:17" x14ac:dyDescent="0.25">
      <c r="K2146" t="s">
        <v>1926</v>
      </c>
      <c r="L2146">
        <v>18</v>
      </c>
      <c r="M2146">
        <v>66</v>
      </c>
      <c r="N2146">
        <v>188</v>
      </c>
      <c r="O2146">
        <v>84</v>
      </c>
      <c r="P2146" s="16">
        <v>1900000</v>
      </c>
      <c r="Q2146" t="str">
        <f>IF(Table6[[#This Row],[Value]]&gt;=20000000,"out of budget",IF(Table6[[#This Row],[Value]]&gt;10000000,"negotiable",IF(Table6[[#This Row],[Value]]&lt;=10000000,"on the radar")))</f>
        <v>on the radar</v>
      </c>
    </row>
    <row r="2147" spans="11:17" x14ac:dyDescent="0.25">
      <c r="K2147" t="s">
        <v>1927</v>
      </c>
      <c r="L2147">
        <v>20</v>
      </c>
      <c r="M2147">
        <v>74</v>
      </c>
      <c r="N2147">
        <v>183</v>
      </c>
      <c r="O2147">
        <v>74</v>
      </c>
      <c r="P2147" s="16">
        <v>5000000</v>
      </c>
      <c r="Q2147" t="str">
        <f>IF(Table6[[#This Row],[Value]]&gt;=20000000,"out of budget",IF(Table6[[#This Row],[Value]]&gt;10000000,"negotiable",IF(Table6[[#This Row],[Value]]&lt;=10000000,"on the radar")))</f>
        <v>on the radar</v>
      </c>
    </row>
    <row r="2148" spans="11:17" x14ac:dyDescent="0.25">
      <c r="K2148" t="s">
        <v>1928</v>
      </c>
      <c r="L2148">
        <v>18</v>
      </c>
      <c r="M2148">
        <v>59</v>
      </c>
      <c r="N2148">
        <v>180</v>
      </c>
      <c r="O2148">
        <v>81</v>
      </c>
      <c r="P2148" s="16">
        <v>575000</v>
      </c>
      <c r="Q2148" t="str">
        <f>IF(Table6[[#This Row],[Value]]&gt;=20000000,"out of budget",IF(Table6[[#This Row],[Value]]&gt;10000000,"negotiable",IF(Table6[[#This Row],[Value]]&lt;=10000000,"on the radar")))</f>
        <v>on the radar</v>
      </c>
    </row>
    <row r="2149" spans="11:17" x14ac:dyDescent="0.25">
      <c r="K2149" t="s">
        <v>1929</v>
      </c>
      <c r="L2149">
        <v>19</v>
      </c>
      <c r="M2149">
        <v>61</v>
      </c>
      <c r="N2149">
        <v>187</v>
      </c>
      <c r="O2149">
        <v>73</v>
      </c>
      <c r="P2149" s="16">
        <v>725000</v>
      </c>
      <c r="Q2149" t="str">
        <f>IF(Table6[[#This Row],[Value]]&gt;=20000000,"out of budget",IF(Table6[[#This Row],[Value]]&gt;10000000,"negotiable",IF(Table6[[#This Row],[Value]]&lt;=10000000,"on the radar")))</f>
        <v>on the radar</v>
      </c>
    </row>
    <row r="2150" spans="11:17" x14ac:dyDescent="0.25">
      <c r="K2150" t="s">
        <v>1930</v>
      </c>
      <c r="L2150">
        <v>19</v>
      </c>
      <c r="M2150">
        <v>66</v>
      </c>
      <c r="N2150">
        <v>176</v>
      </c>
      <c r="O2150">
        <v>66</v>
      </c>
      <c r="P2150" s="16">
        <v>2000000</v>
      </c>
      <c r="Q2150" t="str">
        <f>IF(Table6[[#This Row],[Value]]&gt;=20000000,"out of budget",IF(Table6[[#This Row],[Value]]&gt;10000000,"negotiable",IF(Table6[[#This Row],[Value]]&lt;=10000000,"on the radar")))</f>
        <v>on the radar</v>
      </c>
    </row>
    <row r="2151" spans="11:17" x14ac:dyDescent="0.25">
      <c r="K2151" t="s">
        <v>1931</v>
      </c>
      <c r="L2151">
        <v>18</v>
      </c>
      <c r="M2151">
        <v>62</v>
      </c>
      <c r="N2151">
        <v>187</v>
      </c>
      <c r="O2151">
        <v>73</v>
      </c>
      <c r="P2151" s="16">
        <v>900000</v>
      </c>
      <c r="Q2151" t="str">
        <f>IF(Table6[[#This Row],[Value]]&gt;=20000000,"out of budget",IF(Table6[[#This Row],[Value]]&gt;10000000,"negotiable",IF(Table6[[#This Row],[Value]]&lt;=10000000,"on the radar")))</f>
        <v>on the radar</v>
      </c>
    </row>
    <row r="2152" spans="11:17" x14ac:dyDescent="0.25">
      <c r="K2152" t="s">
        <v>1932</v>
      </c>
      <c r="L2152">
        <v>23</v>
      </c>
      <c r="M2152">
        <v>74</v>
      </c>
      <c r="N2152">
        <v>185</v>
      </c>
      <c r="O2152">
        <v>88</v>
      </c>
      <c r="P2152" s="16">
        <v>8500000</v>
      </c>
      <c r="Q2152" t="str">
        <f>IF(Table6[[#This Row],[Value]]&gt;=20000000,"out of budget",IF(Table6[[#This Row],[Value]]&gt;10000000,"negotiable",IF(Table6[[#This Row],[Value]]&lt;=10000000,"on the radar")))</f>
        <v>on the radar</v>
      </c>
    </row>
    <row r="2153" spans="11:17" x14ac:dyDescent="0.25">
      <c r="K2153" t="s">
        <v>1933</v>
      </c>
      <c r="L2153">
        <v>19</v>
      </c>
      <c r="M2153">
        <v>60</v>
      </c>
      <c r="N2153">
        <v>175</v>
      </c>
      <c r="O2153">
        <v>64</v>
      </c>
      <c r="P2153" s="16">
        <v>575000</v>
      </c>
      <c r="Q2153" t="str">
        <f>IF(Table6[[#This Row],[Value]]&gt;=20000000,"out of budget",IF(Table6[[#This Row],[Value]]&gt;10000000,"negotiable",IF(Table6[[#This Row],[Value]]&lt;=10000000,"on the radar")))</f>
        <v>on the radar</v>
      </c>
    </row>
    <row r="2154" spans="11:17" x14ac:dyDescent="0.25">
      <c r="K2154" t="s">
        <v>1934</v>
      </c>
      <c r="L2154">
        <v>18</v>
      </c>
      <c r="M2154">
        <v>60</v>
      </c>
      <c r="N2154">
        <v>172</v>
      </c>
      <c r="O2154">
        <v>70</v>
      </c>
      <c r="P2154" s="16">
        <v>625000</v>
      </c>
      <c r="Q2154" t="str">
        <f>IF(Table6[[#This Row],[Value]]&gt;=20000000,"out of budget",IF(Table6[[#This Row],[Value]]&gt;10000000,"negotiable",IF(Table6[[#This Row],[Value]]&lt;=10000000,"on the radar")))</f>
        <v>on the radar</v>
      </c>
    </row>
    <row r="2155" spans="11:17" x14ac:dyDescent="0.25">
      <c r="K2155" t="s">
        <v>1935</v>
      </c>
      <c r="L2155">
        <v>16</v>
      </c>
      <c r="M2155">
        <v>61</v>
      </c>
      <c r="N2155">
        <v>186</v>
      </c>
      <c r="O2155">
        <v>80</v>
      </c>
      <c r="P2155" s="16">
        <v>775000</v>
      </c>
      <c r="Q2155" t="str">
        <f>IF(Table6[[#This Row],[Value]]&gt;=20000000,"out of budget",IF(Table6[[#This Row],[Value]]&gt;10000000,"negotiable",IF(Table6[[#This Row],[Value]]&lt;=10000000,"on the radar")))</f>
        <v>on the radar</v>
      </c>
    </row>
    <row r="2156" spans="11:17" x14ac:dyDescent="0.25">
      <c r="K2156" t="s">
        <v>1936</v>
      </c>
      <c r="L2156">
        <v>18</v>
      </c>
      <c r="M2156">
        <v>66</v>
      </c>
      <c r="N2156">
        <v>187</v>
      </c>
      <c r="O2156">
        <v>70</v>
      </c>
      <c r="P2156" s="16">
        <v>1500000</v>
      </c>
      <c r="Q2156" t="str">
        <f>IF(Table6[[#This Row],[Value]]&gt;=20000000,"out of budget",IF(Table6[[#This Row],[Value]]&gt;10000000,"negotiable",IF(Table6[[#This Row],[Value]]&lt;=10000000,"on the radar")))</f>
        <v>on the radar</v>
      </c>
    </row>
    <row r="2157" spans="11:17" x14ac:dyDescent="0.25">
      <c r="K2157" t="s">
        <v>1937</v>
      </c>
      <c r="L2157">
        <v>20</v>
      </c>
      <c r="M2157">
        <v>65</v>
      </c>
      <c r="N2157">
        <v>181</v>
      </c>
      <c r="O2157">
        <v>72</v>
      </c>
      <c r="P2157" s="16">
        <v>1700000</v>
      </c>
      <c r="Q2157" t="str">
        <f>IF(Table6[[#This Row],[Value]]&gt;=20000000,"out of budget",IF(Table6[[#This Row],[Value]]&gt;10000000,"negotiable",IF(Table6[[#This Row],[Value]]&lt;=10000000,"on the radar")))</f>
        <v>on the radar</v>
      </c>
    </row>
    <row r="2158" spans="11:17" x14ac:dyDescent="0.25">
      <c r="K2158" t="s">
        <v>1938</v>
      </c>
      <c r="L2158">
        <v>17</v>
      </c>
      <c r="M2158">
        <v>58</v>
      </c>
      <c r="N2158">
        <v>180</v>
      </c>
      <c r="O2158">
        <v>76</v>
      </c>
      <c r="P2158" s="16">
        <v>525000</v>
      </c>
      <c r="Q2158" t="str">
        <f>IF(Table6[[#This Row],[Value]]&gt;=20000000,"out of budget",IF(Table6[[#This Row],[Value]]&gt;10000000,"negotiable",IF(Table6[[#This Row],[Value]]&lt;=10000000,"on the radar")))</f>
        <v>on the radar</v>
      </c>
    </row>
    <row r="2159" spans="11:17" x14ac:dyDescent="0.25">
      <c r="K2159" t="s">
        <v>1939</v>
      </c>
      <c r="L2159">
        <v>17</v>
      </c>
      <c r="M2159">
        <v>58</v>
      </c>
      <c r="N2159">
        <v>174</v>
      </c>
      <c r="O2159">
        <v>68</v>
      </c>
      <c r="P2159" s="16">
        <v>625000</v>
      </c>
      <c r="Q2159" t="str">
        <f>IF(Table6[[#This Row],[Value]]&gt;=20000000,"out of budget",IF(Table6[[#This Row],[Value]]&gt;10000000,"negotiable",IF(Table6[[#This Row],[Value]]&lt;=10000000,"on the radar")))</f>
        <v>on the radar</v>
      </c>
    </row>
    <row r="2160" spans="11:17" x14ac:dyDescent="0.25">
      <c r="K2160" t="s">
        <v>1940</v>
      </c>
      <c r="L2160">
        <v>18</v>
      </c>
      <c r="M2160">
        <v>61</v>
      </c>
      <c r="N2160">
        <v>175</v>
      </c>
      <c r="O2160">
        <v>71</v>
      </c>
      <c r="P2160" s="16">
        <v>800000</v>
      </c>
      <c r="Q2160" t="str">
        <f>IF(Table6[[#This Row],[Value]]&gt;=20000000,"out of budget",IF(Table6[[#This Row],[Value]]&gt;10000000,"negotiable",IF(Table6[[#This Row],[Value]]&lt;=10000000,"on the radar")))</f>
        <v>on the radar</v>
      </c>
    </row>
    <row r="2161" spans="11:17" x14ac:dyDescent="0.25">
      <c r="K2161" t="s">
        <v>1941</v>
      </c>
      <c r="L2161">
        <v>17</v>
      </c>
      <c r="M2161">
        <v>64</v>
      </c>
      <c r="N2161">
        <v>179</v>
      </c>
      <c r="O2161">
        <v>75</v>
      </c>
      <c r="P2161" s="16">
        <v>1300000</v>
      </c>
      <c r="Q2161" t="str">
        <f>IF(Table6[[#This Row],[Value]]&gt;=20000000,"out of budget",IF(Table6[[#This Row],[Value]]&gt;10000000,"negotiable",IF(Table6[[#This Row],[Value]]&lt;=10000000,"on the radar")))</f>
        <v>on the radar</v>
      </c>
    </row>
    <row r="2162" spans="11:17" x14ac:dyDescent="0.25">
      <c r="K2162" t="s">
        <v>1942</v>
      </c>
      <c r="L2162">
        <v>23</v>
      </c>
      <c r="M2162">
        <v>77</v>
      </c>
      <c r="N2162">
        <v>179</v>
      </c>
      <c r="O2162">
        <v>73</v>
      </c>
      <c r="P2162" s="16">
        <v>8500000</v>
      </c>
      <c r="Q2162" t="str">
        <f>IF(Table6[[#This Row],[Value]]&gt;=20000000,"out of budget",IF(Table6[[#This Row],[Value]]&gt;10000000,"negotiable",IF(Table6[[#This Row],[Value]]&lt;=10000000,"on the radar")))</f>
        <v>on the radar</v>
      </c>
    </row>
    <row r="2163" spans="11:17" x14ac:dyDescent="0.25">
      <c r="K2163" t="s">
        <v>1943</v>
      </c>
      <c r="L2163">
        <v>21</v>
      </c>
      <c r="M2163">
        <v>64</v>
      </c>
      <c r="N2163">
        <v>191</v>
      </c>
      <c r="O2163">
        <v>80</v>
      </c>
      <c r="P2163" s="16">
        <v>1300000</v>
      </c>
      <c r="Q2163" t="str">
        <f>IF(Table6[[#This Row],[Value]]&gt;=20000000,"out of budget",IF(Table6[[#This Row],[Value]]&gt;10000000,"negotiable",IF(Table6[[#This Row],[Value]]&lt;=10000000,"on the radar")))</f>
        <v>on the radar</v>
      </c>
    </row>
    <row r="2164" spans="11:17" x14ac:dyDescent="0.25">
      <c r="K2164" t="s">
        <v>1944</v>
      </c>
      <c r="L2164">
        <v>18</v>
      </c>
      <c r="M2164">
        <v>66</v>
      </c>
      <c r="N2164">
        <v>180</v>
      </c>
      <c r="O2164">
        <v>76</v>
      </c>
      <c r="P2164" s="16">
        <v>2000000</v>
      </c>
      <c r="Q2164" t="str">
        <f>IF(Table6[[#This Row],[Value]]&gt;=20000000,"out of budget",IF(Table6[[#This Row],[Value]]&gt;10000000,"negotiable",IF(Table6[[#This Row],[Value]]&lt;=10000000,"on the radar")))</f>
        <v>on the radar</v>
      </c>
    </row>
    <row r="2165" spans="11:17" x14ac:dyDescent="0.25">
      <c r="K2165" t="s">
        <v>1945</v>
      </c>
      <c r="L2165">
        <v>19</v>
      </c>
      <c r="M2165">
        <v>62</v>
      </c>
      <c r="N2165">
        <v>176</v>
      </c>
      <c r="O2165">
        <v>71</v>
      </c>
      <c r="P2165" s="16">
        <v>900000</v>
      </c>
      <c r="Q2165" t="str">
        <f>IF(Table6[[#This Row],[Value]]&gt;=20000000,"out of budget",IF(Table6[[#This Row],[Value]]&gt;10000000,"negotiable",IF(Table6[[#This Row],[Value]]&lt;=10000000,"on the radar")))</f>
        <v>on the radar</v>
      </c>
    </row>
    <row r="2166" spans="11:17" x14ac:dyDescent="0.25">
      <c r="K2166" t="s">
        <v>1609</v>
      </c>
      <c r="L2166">
        <v>24</v>
      </c>
      <c r="M2166">
        <v>74</v>
      </c>
      <c r="N2166">
        <v>189</v>
      </c>
      <c r="O2166">
        <v>82</v>
      </c>
      <c r="P2166" s="16">
        <v>6500000</v>
      </c>
      <c r="Q2166" t="str">
        <f>IF(Table6[[#This Row],[Value]]&gt;=20000000,"out of budget",IF(Table6[[#This Row],[Value]]&gt;10000000,"negotiable",IF(Table6[[#This Row],[Value]]&lt;=10000000,"on the radar")))</f>
        <v>on the radar</v>
      </c>
    </row>
    <row r="2167" spans="11:17" x14ac:dyDescent="0.25">
      <c r="K2167" t="s">
        <v>1946</v>
      </c>
      <c r="L2167">
        <v>16</v>
      </c>
      <c r="M2167">
        <v>58</v>
      </c>
      <c r="N2167">
        <v>175</v>
      </c>
      <c r="O2167">
        <v>62</v>
      </c>
      <c r="P2167" s="16">
        <v>600000</v>
      </c>
      <c r="Q2167" t="str">
        <f>IF(Table6[[#This Row],[Value]]&gt;=20000000,"out of budget",IF(Table6[[#This Row],[Value]]&gt;10000000,"negotiable",IF(Table6[[#This Row],[Value]]&lt;=10000000,"on the radar")))</f>
        <v>on the radar</v>
      </c>
    </row>
    <row r="2168" spans="11:17" x14ac:dyDescent="0.25">
      <c r="K2168" t="s">
        <v>1947</v>
      </c>
      <c r="L2168">
        <v>23</v>
      </c>
      <c r="M2168">
        <v>75</v>
      </c>
      <c r="N2168">
        <v>190</v>
      </c>
      <c r="O2168">
        <v>82</v>
      </c>
      <c r="P2168" s="16">
        <v>8000000</v>
      </c>
      <c r="Q2168" t="str">
        <f>IF(Table6[[#This Row],[Value]]&gt;=20000000,"out of budget",IF(Table6[[#This Row],[Value]]&gt;10000000,"negotiable",IF(Table6[[#This Row],[Value]]&lt;=10000000,"on the radar")))</f>
        <v>on the radar</v>
      </c>
    </row>
    <row r="2169" spans="11:17" x14ac:dyDescent="0.25">
      <c r="K2169" t="s">
        <v>1948</v>
      </c>
      <c r="L2169">
        <v>19</v>
      </c>
      <c r="M2169">
        <v>65</v>
      </c>
      <c r="N2169">
        <v>180</v>
      </c>
      <c r="O2169">
        <v>75</v>
      </c>
      <c r="P2169" s="16">
        <v>1700000</v>
      </c>
      <c r="Q2169" t="str">
        <f>IF(Table6[[#This Row],[Value]]&gt;=20000000,"out of budget",IF(Table6[[#This Row],[Value]]&gt;10000000,"negotiable",IF(Table6[[#This Row],[Value]]&lt;=10000000,"on the radar")))</f>
        <v>on the radar</v>
      </c>
    </row>
    <row r="2170" spans="11:17" x14ac:dyDescent="0.25">
      <c r="K2170" t="s">
        <v>1949</v>
      </c>
      <c r="L2170">
        <v>30</v>
      </c>
      <c r="M2170">
        <v>68</v>
      </c>
      <c r="N2170">
        <v>174</v>
      </c>
      <c r="O2170">
        <v>61</v>
      </c>
      <c r="P2170" s="16">
        <v>0</v>
      </c>
      <c r="Q2170" t="str">
        <f>IF(Table6[[#This Row],[Value]]&gt;=20000000,"out of budget",IF(Table6[[#This Row],[Value]]&gt;10000000,"negotiable",IF(Table6[[#This Row],[Value]]&lt;=10000000,"on the radar")))</f>
        <v>on the radar</v>
      </c>
    </row>
    <row r="2171" spans="11:17" x14ac:dyDescent="0.25">
      <c r="K2171" t="s">
        <v>1950</v>
      </c>
      <c r="L2171">
        <v>20</v>
      </c>
      <c r="M2171">
        <v>65</v>
      </c>
      <c r="N2171">
        <v>180</v>
      </c>
      <c r="O2171">
        <v>79</v>
      </c>
      <c r="P2171" s="16">
        <v>1600000</v>
      </c>
      <c r="Q2171" t="str">
        <f>IF(Table6[[#This Row],[Value]]&gt;=20000000,"out of budget",IF(Table6[[#This Row],[Value]]&gt;10000000,"negotiable",IF(Table6[[#This Row],[Value]]&lt;=10000000,"on the radar")))</f>
        <v>on the radar</v>
      </c>
    </row>
    <row r="2172" spans="11:17" x14ac:dyDescent="0.25">
      <c r="K2172" t="s">
        <v>958</v>
      </c>
      <c r="L2172">
        <v>18</v>
      </c>
      <c r="M2172">
        <v>71</v>
      </c>
      <c r="N2172">
        <v>186</v>
      </c>
      <c r="O2172">
        <v>80</v>
      </c>
      <c r="P2172" s="16">
        <v>3700000</v>
      </c>
      <c r="Q2172" t="str">
        <f>IF(Table6[[#This Row],[Value]]&gt;=20000000,"out of budget",IF(Table6[[#This Row],[Value]]&gt;10000000,"negotiable",IF(Table6[[#This Row],[Value]]&lt;=10000000,"on the radar")))</f>
        <v>on the radar</v>
      </c>
    </row>
    <row r="2173" spans="11:17" x14ac:dyDescent="0.25">
      <c r="K2173" t="s">
        <v>1951</v>
      </c>
      <c r="L2173">
        <v>19</v>
      </c>
      <c r="M2173">
        <v>62</v>
      </c>
      <c r="N2173">
        <v>180</v>
      </c>
      <c r="O2173">
        <v>73</v>
      </c>
      <c r="P2173" s="16">
        <v>1000000</v>
      </c>
      <c r="Q2173" t="str">
        <f>IF(Table6[[#This Row],[Value]]&gt;=20000000,"out of budget",IF(Table6[[#This Row],[Value]]&gt;10000000,"negotiable",IF(Table6[[#This Row],[Value]]&lt;=10000000,"on the radar")))</f>
        <v>on the radar</v>
      </c>
    </row>
    <row r="2174" spans="11:17" x14ac:dyDescent="0.25">
      <c r="K2174" t="s">
        <v>1952</v>
      </c>
      <c r="L2174">
        <v>18</v>
      </c>
      <c r="M2174">
        <v>58</v>
      </c>
      <c r="N2174">
        <v>170</v>
      </c>
      <c r="O2174">
        <v>65</v>
      </c>
      <c r="P2174" s="16">
        <v>525000</v>
      </c>
      <c r="Q2174" t="str">
        <f>IF(Table6[[#This Row],[Value]]&gt;=20000000,"out of budget",IF(Table6[[#This Row],[Value]]&gt;10000000,"negotiable",IF(Table6[[#This Row],[Value]]&lt;=10000000,"on the radar")))</f>
        <v>on the radar</v>
      </c>
    </row>
    <row r="2175" spans="11:17" x14ac:dyDescent="0.25">
      <c r="K2175" t="s">
        <v>1281</v>
      </c>
      <c r="L2175">
        <v>22</v>
      </c>
      <c r="M2175">
        <v>72</v>
      </c>
      <c r="N2175">
        <v>162</v>
      </c>
      <c r="O2175">
        <v>69</v>
      </c>
      <c r="P2175" s="16">
        <v>5500000</v>
      </c>
      <c r="Q2175" t="str">
        <f>IF(Table6[[#This Row],[Value]]&gt;=20000000,"out of budget",IF(Table6[[#This Row],[Value]]&gt;10000000,"negotiable",IF(Table6[[#This Row],[Value]]&lt;=10000000,"on the radar")))</f>
        <v>on the radar</v>
      </c>
    </row>
    <row r="2176" spans="11:17" x14ac:dyDescent="0.25">
      <c r="K2176" t="s">
        <v>1953</v>
      </c>
      <c r="L2176">
        <v>18</v>
      </c>
      <c r="M2176">
        <v>60</v>
      </c>
      <c r="N2176">
        <v>183</v>
      </c>
      <c r="O2176">
        <v>70</v>
      </c>
      <c r="P2176" s="16">
        <v>625000</v>
      </c>
      <c r="Q2176" t="str">
        <f>IF(Table6[[#This Row],[Value]]&gt;=20000000,"out of budget",IF(Table6[[#This Row],[Value]]&gt;10000000,"negotiable",IF(Table6[[#This Row],[Value]]&lt;=10000000,"on the radar")))</f>
        <v>on the radar</v>
      </c>
    </row>
    <row r="2177" spans="11:17" x14ac:dyDescent="0.25">
      <c r="K2177" t="s">
        <v>1620</v>
      </c>
      <c r="L2177">
        <v>19</v>
      </c>
      <c r="M2177">
        <v>73</v>
      </c>
      <c r="N2177">
        <v>181</v>
      </c>
      <c r="O2177">
        <v>73</v>
      </c>
      <c r="P2177" s="16">
        <v>6500000</v>
      </c>
      <c r="Q2177" t="str">
        <f>IF(Table6[[#This Row],[Value]]&gt;=20000000,"out of budget",IF(Table6[[#This Row],[Value]]&gt;10000000,"negotiable",IF(Table6[[#This Row],[Value]]&lt;=10000000,"on the radar")))</f>
        <v>on the radar</v>
      </c>
    </row>
    <row r="2178" spans="11:17" x14ac:dyDescent="0.25">
      <c r="K2178" t="s">
        <v>1954</v>
      </c>
      <c r="L2178">
        <v>19</v>
      </c>
      <c r="M2178">
        <v>63</v>
      </c>
      <c r="N2178">
        <v>164</v>
      </c>
      <c r="O2178">
        <v>54</v>
      </c>
      <c r="P2178" s="16">
        <v>1100000</v>
      </c>
      <c r="Q2178" t="str">
        <f>IF(Table6[[#This Row],[Value]]&gt;=20000000,"out of budget",IF(Table6[[#This Row],[Value]]&gt;10000000,"negotiable",IF(Table6[[#This Row],[Value]]&lt;=10000000,"on the radar")))</f>
        <v>on the radar</v>
      </c>
    </row>
    <row r="2179" spans="11:17" x14ac:dyDescent="0.25">
      <c r="K2179" t="s">
        <v>1955</v>
      </c>
      <c r="L2179">
        <v>23</v>
      </c>
      <c r="M2179">
        <v>65</v>
      </c>
      <c r="N2179">
        <v>175</v>
      </c>
      <c r="O2179">
        <v>68</v>
      </c>
      <c r="P2179" s="16">
        <v>1400000</v>
      </c>
      <c r="Q2179" t="str">
        <f>IF(Table6[[#This Row],[Value]]&gt;=20000000,"out of budget",IF(Table6[[#This Row],[Value]]&gt;10000000,"negotiable",IF(Table6[[#This Row],[Value]]&lt;=10000000,"on the radar")))</f>
        <v>on the radar</v>
      </c>
    </row>
    <row r="2180" spans="11:17" x14ac:dyDescent="0.25">
      <c r="K2180" t="s">
        <v>1956</v>
      </c>
      <c r="L2180">
        <v>20</v>
      </c>
      <c r="M2180">
        <v>73</v>
      </c>
      <c r="N2180">
        <v>176</v>
      </c>
      <c r="O2180">
        <v>67</v>
      </c>
      <c r="P2180" s="16">
        <v>6500000</v>
      </c>
      <c r="Q2180" t="str">
        <f>IF(Table6[[#This Row],[Value]]&gt;=20000000,"out of budget",IF(Table6[[#This Row],[Value]]&gt;10000000,"negotiable",IF(Table6[[#This Row],[Value]]&lt;=10000000,"on the radar")))</f>
        <v>on the radar</v>
      </c>
    </row>
    <row r="2181" spans="11:17" x14ac:dyDescent="0.25">
      <c r="K2181" t="s">
        <v>1957</v>
      </c>
      <c r="L2181">
        <v>19</v>
      </c>
      <c r="M2181">
        <v>63</v>
      </c>
      <c r="N2181">
        <v>181</v>
      </c>
      <c r="O2181">
        <v>75</v>
      </c>
      <c r="P2181" s="16">
        <v>1100000</v>
      </c>
      <c r="Q2181" t="str">
        <f>IF(Table6[[#This Row],[Value]]&gt;=20000000,"out of budget",IF(Table6[[#This Row],[Value]]&gt;10000000,"negotiable",IF(Table6[[#This Row],[Value]]&lt;=10000000,"on the radar")))</f>
        <v>on the radar</v>
      </c>
    </row>
    <row r="2182" spans="11:17" x14ac:dyDescent="0.25">
      <c r="K2182" t="s">
        <v>1958</v>
      </c>
      <c r="L2182">
        <v>18</v>
      </c>
      <c r="M2182">
        <v>63</v>
      </c>
      <c r="N2182">
        <v>178</v>
      </c>
      <c r="O2182">
        <v>67</v>
      </c>
      <c r="P2182" s="16">
        <v>1200000</v>
      </c>
      <c r="Q2182" t="str">
        <f>IF(Table6[[#This Row],[Value]]&gt;=20000000,"out of budget",IF(Table6[[#This Row],[Value]]&gt;10000000,"negotiable",IF(Table6[[#This Row],[Value]]&lt;=10000000,"on the radar")))</f>
        <v>on the radar</v>
      </c>
    </row>
    <row r="2183" spans="11:17" x14ac:dyDescent="0.25">
      <c r="K2183" t="s">
        <v>1959</v>
      </c>
      <c r="L2183">
        <v>20</v>
      </c>
      <c r="M2183">
        <v>64</v>
      </c>
      <c r="N2183">
        <v>175</v>
      </c>
      <c r="O2183">
        <v>68</v>
      </c>
      <c r="P2183" s="16">
        <v>1300000</v>
      </c>
      <c r="Q2183" t="str">
        <f>IF(Table6[[#This Row],[Value]]&gt;=20000000,"out of budget",IF(Table6[[#This Row],[Value]]&gt;10000000,"negotiable",IF(Table6[[#This Row],[Value]]&lt;=10000000,"on the radar")))</f>
        <v>on the radar</v>
      </c>
    </row>
    <row r="2184" spans="11:17" x14ac:dyDescent="0.25">
      <c r="K2184" t="s">
        <v>1960</v>
      </c>
      <c r="L2184">
        <v>19</v>
      </c>
      <c r="M2184">
        <v>62</v>
      </c>
      <c r="N2184">
        <v>188</v>
      </c>
      <c r="O2184">
        <v>78</v>
      </c>
      <c r="P2184" s="16">
        <v>800000</v>
      </c>
      <c r="Q2184" t="str">
        <f>IF(Table6[[#This Row],[Value]]&gt;=20000000,"out of budget",IF(Table6[[#This Row],[Value]]&gt;10000000,"negotiable",IF(Table6[[#This Row],[Value]]&lt;=10000000,"on the radar")))</f>
        <v>on the radar</v>
      </c>
    </row>
    <row r="2185" spans="11:17" x14ac:dyDescent="0.25">
      <c r="K2185" t="s">
        <v>1961</v>
      </c>
      <c r="L2185">
        <v>20</v>
      </c>
      <c r="M2185">
        <v>64</v>
      </c>
      <c r="N2185">
        <v>183</v>
      </c>
      <c r="O2185">
        <v>81</v>
      </c>
      <c r="P2185" s="16">
        <v>1300000</v>
      </c>
      <c r="Q2185" t="str">
        <f>IF(Table6[[#This Row],[Value]]&gt;=20000000,"out of budget",IF(Table6[[#This Row],[Value]]&gt;10000000,"negotiable",IF(Table6[[#This Row],[Value]]&lt;=10000000,"on the radar")))</f>
        <v>on the radar</v>
      </c>
    </row>
    <row r="2186" spans="11:17" x14ac:dyDescent="0.25">
      <c r="K2186" t="s">
        <v>1962</v>
      </c>
      <c r="L2186">
        <v>19</v>
      </c>
      <c r="M2186">
        <v>62</v>
      </c>
      <c r="N2186">
        <v>185</v>
      </c>
      <c r="O2186">
        <v>74</v>
      </c>
      <c r="P2186" s="16">
        <v>1000000</v>
      </c>
      <c r="Q2186" t="str">
        <f>IF(Table6[[#This Row],[Value]]&gt;=20000000,"out of budget",IF(Table6[[#This Row],[Value]]&gt;10000000,"negotiable",IF(Table6[[#This Row],[Value]]&lt;=10000000,"on the radar")))</f>
        <v>on the radar</v>
      </c>
    </row>
    <row r="2187" spans="11:17" x14ac:dyDescent="0.25">
      <c r="K2187" t="s">
        <v>1963</v>
      </c>
      <c r="L2187">
        <v>19</v>
      </c>
      <c r="M2187">
        <v>68</v>
      </c>
      <c r="N2187">
        <v>190</v>
      </c>
      <c r="O2187">
        <v>86</v>
      </c>
      <c r="P2187" s="16">
        <v>2700000</v>
      </c>
      <c r="Q2187" t="str">
        <f>IF(Table6[[#This Row],[Value]]&gt;=20000000,"out of budget",IF(Table6[[#This Row],[Value]]&gt;10000000,"negotiable",IF(Table6[[#This Row],[Value]]&lt;=10000000,"on the radar")))</f>
        <v>on the radar</v>
      </c>
    </row>
    <row r="2188" spans="11:17" x14ac:dyDescent="0.25">
      <c r="K2188" t="s">
        <v>1964</v>
      </c>
      <c r="L2188">
        <v>20</v>
      </c>
      <c r="M2188">
        <v>65</v>
      </c>
      <c r="N2188">
        <v>182</v>
      </c>
      <c r="O2188">
        <v>80</v>
      </c>
      <c r="P2188" s="16">
        <v>1700000</v>
      </c>
      <c r="Q2188" t="str">
        <f>IF(Table6[[#This Row],[Value]]&gt;=20000000,"out of budget",IF(Table6[[#This Row],[Value]]&gt;10000000,"negotiable",IF(Table6[[#This Row],[Value]]&lt;=10000000,"on the radar")))</f>
        <v>on the radar</v>
      </c>
    </row>
    <row r="2189" spans="11:17" x14ac:dyDescent="0.25">
      <c r="K2189" t="s">
        <v>1540</v>
      </c>
      <c r="L2189">
        <v>18</v>
      </c>
      <c r="M2189">
        <v>64</v>
      </c>
      <c r="N2189">
        <v>185</v>
      </c>
      <c r="O2189">
        <v>78</v>
      </c>
      <c r="P2189" s="16">
        <v>1600000</v>
      </c>
      <c r="Q2189" t="str">
        <f>IF(Table6[[#This Row],[Value]]&gt;=20000000,"out of budget",IF(Table6[[#This Row],[Value]]&gt;10000000,"negotiable",IF(Table6[[#This Row],[Value]]&lt;=10000000,"on the radar")))</f>
        <v>on the radar</v>
      </c>
    </row>
    <row r="2190" spans="11:17" x14ac:dyDescent="0.25">
      <c r="K2190" t="s">
        <v>1965</v>
      </c>
      <c r="L2190">
        <v>18</v>
      </c>
      <c r="M2190">
        <v>67</v>
      </c>
      <c r="N2190">
        <v>180</v>
      </c>
      <c r="O2190">
        <v>75</v>
      </c>
      <c r="P2190" s="16">
        <v>2400000</v>
      </c>
      <c r="Q2190" t="str">
        <f>IF(Table6[[#This Row],[Value]]&gt;=20000000,"out of budget",IF(Table6[[#This Row],[Value]]&gt;10000000,"negotiable",IF(Table6[[#This Row],[Value]]&lt;=10000000,"on the radar")))</f>
        <v>on the radar</v>
      </c>
    </row>
    <row r="2191" spans="11:17" x14ac:dyDescent="0.25">
      <c r="K2191" t="s">
        <v>1966</v>
      </c>
      <c r="L2191">
        <v>19</v>
      </c>
      <c r="M2191">
        <v>65</v>
      </c>
      <c r="N2191">
        <v>187</v>
      </c>
      <c r="O2191">
        <v>76</v>
      </c>
      <c r="P2191" s="16">
        <v>1900000</v>
      </c>
      <c r="Q2191" t="str">
        <f>IF(Table6[[#This Row],[Value]]&gt;=20000000,"out of budget",IF(Table6[[#This Row],[Value]]&gt;10000000,"negotiable",IF(Table6[[#This Row],[Value]]&lt;=10000000,"on the radar")))</f>
        <v>on the radar</v>
      </c>
    </row>
    <row r="2192" spans="11:17" x14ac:dyDescent="0.25">
      <c r="K2192" t="s">
        <v>1967</v>
      </c>
      <c r="L2192">
        <v>19</v>
      </c>
      <c r="M2192">
        <v>68</v>
      </c>
      <c r="N2192">
        <v>184</v>
      </c>
      <c r="O2192">
        <v>77</v>
      </c>
      <c r="P2192" s="16">
        <v>2300000</v>
      </c>
      <c r="Q2192" t="str">
        <f>IF(Table6[[#This Row],[Value]]&gt;=20000000,"out of budget",IF(Table6[[#This Row],[Value]]&gt;10000000,"negotiable",IF(Table6[[#This Row],[Value]]&lt;=10000000,"on the radar")))</f>
        <v>on the radar</v>
      </c>
    </row>
    <row r="2193" spans="11:17" x14ac:dyDescent="0.25">
      <c r="K2193" t="s">
        <v>1968</v>
      </c>
      <c r="L2193">
        <v>24</v>
      </c>
      <c r="M2193">
        <v>72</v>
      </c>
      <c r="N2193">
        <v>185</v>
      </c>
      <c r="O2193">
        <v>73</v>
      </c>
      <c r="P2193" s="16">
        <v>3600000</v>
      </c>
      <c r="Q2193" t="str">
        <f>IF(Table6[[#This Row],[Value]]&gt;=20000000,"out of budget",IF(Table6[[#This Row],[Value]]&gt;10000000,"negotiable",IF(Table6[[#This Row],[Value]]&lt;=10000000,"on the radar")))</f>
        <v>on the radar</v>
      </c>
    </row>
    <row r="2194" spans="11:17" x14ac:dyDescent="0.25">
      <c r="K2194" t="s">
        <v>1543</v>
      </c>
      <c r="L2194">
        <v>18</v>
      </c>
      <c r="M2194">
        <v>62</v>
      </c>
      <c r="N2194">
        <v>180</v>
      </c>
      <c r="O2194">
        <v>71</v>
      </c>
      <c r="P2194" s="16">
        <v>975000</v>
      </c>
      <c r="Q2194" t="str">
        <f>IF(Table6[[#This Row],[Value]]&gt;=20000000,"out of budget",IF(Table6[[#This Row],[Value]]&gt;10000000,"negotiable",IF(Table6[[#This Row],[Value]]&lt;=10000000,"on the radar")))</f>
        <v>on the radar</v>
      </c>
    </row>
    <row r="2195" spans="11:17" x14ac:dyDescent="0.25">
      <c r="K2195" t="s">
        <v>1969</v>
      </c>
      <c r="L2195">
        <v>20</v>
      </c>
      <c r="M2195">
        <v>67</v>
      </c>
      <c r="N2195">
        <v>181</v>
      </c>
      <c r="O2195">
        <v>79</v>
      </c>
      <c r="P2195" s="16">
        <v>2300000</v>
      </c>
      <c r="Q2195" t="str">
        <f>IF(Table6[[#This Row],[Value]]&gt;=20000000,"out of budget",IF(Table6[[#This Row],[Value]]&gt;10000000,"negotiable",IF(Table6[[#This Row],[Value]]&lt;=10000000,"on the radar")))</f>
        <v>on the radar</v>
      </c>
    </row>
    <row r="2196" spans="11:17" x14ac:dyDescent="0.25">
      <c r="K2196" t="s">
        <v>1970</v>
      </c>
      <c r="L2196">
        <v>19</v>
      </c>
      <c r="M2196">
        <v>67</v>
      </c>
      <c r="N2196">
        <v>185</v>
      </c>
      <c r="O2196">
        <v>76</v>
      </c>
      <c r="P2196" s="16">
        <v>2400000</v>
      </c>
      <c r="Q2196" t="str">
        <f>IF(Table6[[#This Row],[Value]]&gt;=20000000,"out of budget",IF(Table6[[#This Row],[Value]]&gt;10000000,"negotiable",IF(Table6[[#This Row],[Value]]&lt;=10000000,"on the radar")))</f>
        <v>on the radar</v>
      </c>
    </row>
    <row r="2197" spans="11:17" x14ac:dyDescent="0.25">
      <c r="K2197" t="s">
        <v>1971</v>
      </c>
      <c r="L2197">
        <v>18</v>
      </c>
      <c r="M2197">
        <v>66</v>
      </c>
      <c r="N2197">
        <v>198</v>
      </c>
      <c r="O2197">
        <v>85</v>
      </c>
      <c r="P2197" s="16">
        <v>1700000</v>
      </c>
      <c r="Q2197" t="str">
        <f>IF(Table6[[#This Row],[Value]]&gt;=20000000,"out of budget",IF(Table6[[#This Row],[Value]]&gt;10000000,"negotiable",IF(Table6[[#This Row],[Value]]&lt;=10000000,"on the radar")))</f>
        <v>on the radar</v>
      </c>
    </row>
    <row r="2198" spans="11:17" x14ac:dyDescent="0.25">
      <c r="K2198" t="s">
        <v>1972</v>
      </c>
      <c r="L2198">
        <v>19</v>
      </c>
      <c r="M2198">
        <v>68</v>
      </c>
      <c r="N2198">
        <v>188</v>
      </c>
      <c r="O2198">
        <v>78</v>
      </c>
      <c r="P2198" s="16">
        <v>1600000</v>
      </c>
      <c r="Q2198" t="str">
        <f>IF(Table6[[#This Row],[Value]]&gt;=20000000,"out of budget",IF(Table6[[#This Row],[Value]]&gt;10000000,"negotiable",IF(Table6[[#This Row],[Value]]&lt;=10000000,"on the radar")))</f>
        <v>on the radar</v>
      </c>
    </row>
    <row r="2199" spans="11:17" x14ac:dyDescent="0.25">
      <c r="K2199" t="s">
        <v>1973</v>
      </c>
      <c r="L2199">
        <v>20</v>
      </c>
      <c r="M2199">
        <v>65</v>
      </c>
      <c r="N2199">
        <v>172</v>
      </c>
      <c r="O2199">
        <v>68</v>
      </c>
      <c r="P2199" s="16">
        <v>1700000</v>
      </c>
      <c r="Q2199" t="str">
        <f>IF(Table6[[#This Row],[Value]]&gt;=20000000,"out of budget",IF(Table6[[#This Row],[Value]]&gt;10000000,"negotiable",IF(Table6[[#This Row],[Value]]&lt;=10000000,"on the radar")))</f>
        <v>on the radar</v>
      </c>
    </row>
    <row r="2200" spans="11:17" x14ac:dyDescent="0.25">
      <c r="K2200" t="s">
        <v>1974</v>
      </c>
      <c r="L2200">
        <v>19</v>
      </c>
      <c r="M2200">
        <v>66</v>
      </c>
      <c r="N2200">
        <v>184</v>
      </c>
      <c r="O2200">
        <v>78</v>
      </c>
      <c r="P2200" s="16">
        <v>2000000</v>
      </c>
      <c r="Q2200" t="str">
        <f>IF(Table6[[#This Row],[Value]]&gt;=20000000,"out of budget",IF(Table6[[#This Row],[Value]]&gt;10000000,"negotiable",IF(Table6[[#This Row],[Value]]&lt;=10000000,"on the radar")))</f>
        <v>on the radar</v>
      </c>
    </row>
    <row r="2201" spans="11:17" x14ac:dyDescent="0.25">
      <c r="K2201" t="s">
        <v>1546</v>
      </c>
      <c r="L2201">
        <v>19</v>
      </c>
      <c r="M2201">
        <v>68</v>
      </c>
      <c r="N2201">
        <v>183</v>
      </c>
      <c r="O2201">
        <v>57</v>
      </c>
      <c r="P2201" s="16">
        <v>2500000</v>
      </c>
      <c r="Q2201" t="str">
        <f>IF(Table6[[#This Row],[Value]]&gt;=20000000,"out of budget",IF(Table6[[#This Row],[Value]]&gt;10000000,"negotiable",IF(Table6[[#This Row],[Value]]&lt;=10000000,"on the radar")))</f>
        <v>on the radar</v>
      </c>
    </row>
    <row r="2202" spans="11:17" x14ac:dyDescent="0.25">
      <c r="K2202" t="s">
        <v>1975</v>
      </c>
      <c r="L2202">
        <v>20</v>
      </c>
      <c r="M2202">
        <v>67</v>
      </c>
      <c r="N2202">
        <v>192</v>
      </c>
      <c r="O2202">
        <v>83</v>
      </c>
      <c r="P2202" s="16">
        <v>2300000</v>
      </c>
      <c r="Q2202" t="str">
        <f>IF(Table6[[#This Row],[Value]]&gt;=20000000,"out of budget",IF(Table6[[#This Row],[Value]]&gt;10000000,"negotiable",IF(Table6[[#This Row],[Value]]&lt;=10000000,"on the radar")))</f>
        <v>on the radar</v>
      </c>
    </row>
    <row r="2203" spans="11:17" x14ac:dyDescent="0.25">
      <c r="K2203" t="s">
        <v>1976</v>
      </c>
      <c r="L2203">
        <v>17</v>
      </c>
      <c r="M2203">
        <v>67</v>
      </c>
      <c r="N2203">
        <v>180</v>
      </c>
      <c r="O2203">
        <v>68</v>
      </c>
      <c r="P2203" s="16">
        <v>2500000</v>
      </c>
      <c r="Q2203" t="str">
        <f>IF(Table6[[#This Row],[Value]]&gt;=20000000,"out of budget",IF(Table6[[#This Row],[Value]]&gt;10000000,"negotiable",IF(Table6[[#This Row],[Value]]&lt;=10000000,"on the radar")))</f>
        <v>on the radar</v>
      </c>
    </row>
    <row r="2204" spans="11:17" x14ac:dyDescent="0.25">
      <c r="K2204" t="s">
        <v>1977</v>
      </c>
      <c r="L2204">
        <v>21</v>
      </c>
      <c r="M2204">
        <v>60</v>
      </c>
      <c r="N2204">
        <v>196</v>
      </c>
      <c r="O2204">
        <v>85</v>
      </c>
      <c r="P2204" s="16">
        <v>550000</v>
      </c>
      <c r="Q2204" t="str">
        <f>IF(Table6[[#This Row],[Value]]&gt;=20000000,"out of budget",IF(Table6[[#This Row],[Value]]&gt;10000000,"negotiable",IF(Table6[[#This Row],[Value]]&lt;=10000000,"on the radar")))</f>
        <v>on the radar</v>
      </c>
    </row>
    <row r="2205" spans="11:17" x14ac:dyDescent="0.25">
      <c r="K2205" t="s">
        <v>1978</v>
      </c>
      <c r="L2205">
        <v>18</v>
      </c>
      <c r="M2205">
        <v>69</v>
      </c>
      <c r="N2205">
        <v>172</v>
      </c>
      <c r="O2205">
        <v>73</v>
      </c>
      <c r="P2205" s="16">
        <v>3200000</v>
      </c>
      <c r="Q2205" t="str">
        <f>IF(Table6[[#This Row],[Value]]&gt;=20000000,"out of budget",IF(Table6[[#This Row],[Value]]&gt;10000000,"negotiable",IF(Table6[[#This Row],[Value]]&lt;=10000000,"on the radar")))</f>
        <v>on the radar</v>
      </c>
    </row>
    <row r="2206" spans="11:17" x14ac:dyDescent="0.25">
      <c r="K2206" t="s">
        <v>1979</v>
      </c>
      <c r="L2206">
        <v>25</v>
      </c>
      <c r="M2206">
        <v>68</v>
      </c>
      <c r="N2206">
        <v>186</v>
      </c>
      <c r="O2206">
        <v>78</v>
      </c>
      <c r="P2206" s="16">
        <v>0</v>
      </c>
      <c r="Q2206" t="str">
        <f>IF(Table6[[#This Row],[Value]]&gt;=20000000,"out of budget",IF(Table6[[#This Row],[Value]]&gt;10000000,"negotiable",IF(Table6[[#This Row],[Value]]&lt;=10000000,"on the radar")))</f>
        <v>on the radar</v>
      </c>
    </row>
    <row r="2207" spans="11:17" x14ac:dyDescent="0.25">
      <c r="K2207" t="s">
        <v>1980</v>
      </c>
      <c r="L2207">
        <v>18</v>
      </c>
      <c r="M2207">
        <v>60</v>
      </c>
      <c r="N2207">
        <v>185</v>
      </c>
      <c r="O2207">
        <v>78</v>
      </c>
      <c r="P2207" s="16">
        <v>625000</v>
      </c>
      <c r="Q2207" t="str">
        <f>IF(Table6[[#This Row],[Value]]&gt;=20000000,"out of budget",IF(Table6[[#This Row],[Value]]&gt;10000000,"negotiable",IF(Table6[[#This Row],[Value]]&lt;=10000000,"on the radar")))</f>
        <v>on the radar</v>
      </c>
    </row>
    <row r="2208" spans="11:17" x14ac:dyDescent="0.25">
      <c r="K2208" t="s">
        <v>1981</v>
      </c>
      <c r="L2208">
        <v>17</v>
      </c>
      <c r="M2208">
        <v>58</v>
      </c>
      <c r="N2208">
        <v>174</v>
      </c>
      <c r="O2208">
        <v>66</v>
      </c>
      <c r="P2208" s="16">
        <v>550000</v>
      </c>
      <c r="Q2208" t="str">
        <f>IF(Table6[[#This Row],[Value]]&gt;=20000000,"out of budget",IF(Table6[[#This Row],[Value]]&gt;10000000,"negotiable",IF(Table6[[#This Row],[Value]]&lt;=10000000,"on the radar")))</f>
        <v>on the radar</v>
      </c>
    </row>
    <row r="2209" spans="11:17" x14ac:dyDescent="0.25">
      <c r="K2209" t="s">
        <v>1982</v>
      </c>
      <c r="L2209">
        <v>19</v>
      </c>
      <c r="M2209">
        <v>68</v>
      </c>
      <c r="N2209">
        <v>175</v>
      </c>
      <c r="O2209">
        <v>68</v>
      </c>
      <c r="P2209" s="16">
        <v>2900000</v>
      </c>
      <c r="Q2209" t="str">
        <f>IF(Table6[[#This Row],[Value]]&gt;=20000000,"out of budget",IF(Table6[[#This Row],[Value]]&gt;10000000,"negotiable",IF(Table6[[#This Row],[Value]]&lt;=10000000,"on the radar")))</f>
        <v>on the radar</v>
      </c>
    </row>
    <row r="2210" spans="11:17" x14ac:dyDescent="0.25">
      <c r="K2210" t="s">
        <v>1549</v>
      </c>
      <c r="L2210">
        <v>21</v>
      </c>
      <c r="M2210">
        <v>71</v>
      </c>
      <c r="N2210">
        <v>180</v>
      </c>
      <c r="O2210">
        <v>80</v>
      </c>
      <c r="P2210" s="16">
        <v>3900000</v>
      </c>
      <c r="Q2210" t="str">
        <f>IF(Table6[[#This Row],[Value]]&gt;=20000000,"out of budget",IF(Table6[[#This Row],[Value]]&gt;10000000,"negotiable",IF(Table6[[#This Row],[Value]]&lt;=10000000,"on the radar")))</f>
        <v>on the radar</v>
      </c>
    </row>
    <row r="2211" spans="11:17" x14ac:dyDescent="0.25">
      <c r="K2211" t="s">
        <v>1550</v>
      </c>
      <c r="L2211">
        <v>17</v>
      </c>
      <c r="M2211">
        <v>62</v>
      </c>
      <c r="N2211">
        <v>175</v>
      </c>
      <c r="O2211">
        <v>65</v>
      </c>
      <c r="P2211" s="16">
        <v>1200000</v>
      </c>
      <c r="Q2211" t="str">
        <f>IF(Table6[[#This Row],[Value]]&gt;=20000000,"out of budget",IF(Table6[[#This Row],[Value]]&gt;10000000,"negotiable",IF(Table6[[#This Row],[Value]]&lt;=10000000,"on the radar")))</f>
        <v>on the radar</v>
      </c>
    </row>
    <row r="2212" spans="11:17" x14ac:dyDescent="0.25">
      <c r="K2212" t="s">
        <v>1983</v>
      </c>
      <c r="L2212">
        <v>17</v>
      </c>
      <c r="M2212">
        <v>66</v>
      </c>
      <c r="N2212">
        <v>194</v>
      </c>
      <c r="O2212">
        <v>77</v>
      </c>
      <c r="P2212" s="16">
        <v>2000000</v>
      </c>
      <c r="Q2212" t="str">
        <f>IF(Table6[[#This Row],[Value]]&gt;=20000000,"out of budget",IF(Table6[[#This Row],[Value]]&gt;10000000,"negotiable",IF(Table6[[#This Row],[Value]]&lt;=10000000,"on the radar")))</f>
        <v>on the radar</v>
      </c>
    </row>
    <row r="2213" spans="11:17" x14ac:dyDescent="0.25">
      <c r="K2213" t="s">
        <v>1984</v>
      </c>
      <c r="L2213">
        <v>17</v>
      </c>
      <c r="M2213">
        <v>62</v>
      </c>
      <c r="N2213">
        <v>183</v>
      </c>
      <c r="O2213">
        <v>70</v>
      </c>
      <c r="P2213" s="16">
        <v>1000000</v>
      </c>
      <c r="Q2213" t="str">
        <f>IF(Table6[[#This Row],[Value]]&gt;=20000000,"out of budget",IF(Table6[[#This Row],[Value]]&gt;10000000,"negotiable",IF(Table6[[#This Row],[Value]]&lt;=10000000,"on the radar")))</f>
        <v>on the radar</v>
      </c>
    </row>
    <row r="2214" spans="11:17" x14ac:dyDescent="0.25">
      <c r="K2214" t="s">
        <v>1985</v>
      </c>
      <c r="L2214">
        <v>18</v>
      </c>
      <c r="M2214">
        <v>62</v>
      </c>
      <c r="N2214">
        <v>183</v>
      </c>
      <c r="O2214">
        <v>72</v>
      </c>
      <c r="P2214" s="16">
        <v>1000000</v>
      </c>
      <c r="Q2214" t="str">
        <f>IF(Table6[[#This Row],[Value]]&gt;=20000000,"out of budget",IF(Table6[[#This Row],[Value]]&gt;10000000,"negotiable",IF(Table6[[#This Row],[Value]]&lt;=10000000,"on the radar")))</f>
        <v>on the radar</v>
      </c>
    </row>
    <row r="2215" spans="11:17" x14ac:dyDescent="0.25">
      <c r="K2215" t="s">
        <v>1986</v>
      </c>
      <c r="L2215">
        <v>20</v>
      </c>
      <c r="M2215">
        <v>68</v>
      </c>
      <c r="N2215">
        <v>195</v>
      </c>
      <c r="O2215">
        <v>82</v>
      </c>
      <c r="P2215" s="16">
        <v>2700000</v>
      </c>
      <c r="Q2215" t="str">
        <f>IF(Table6[[#This Row],[Value]]&gt;=20000000,"out of budget",IF(Table6[[#This Row],[Value]]&gt;10000000,"negotiable",IF(Table6[[#This Row],[Value]]&lt;=10000000,"on the radar")))</f>
        <v>on the radar</v>
      </c>
    </row>
    <row r="2216" spans="11:17" x14ac:dyDescent="0.25">
      <c r="K2216" t="s">
        <v>1987</v>
      </c>
      <c r="L2216">
        <v>22</v>
      </c>
      <c r="M2216">
        <v>66</v>
      </c>
      <c r="N2216">
        <v>180</v>
      </c>
      <c r="O2216">
        <v>71</v>
      </c>
      <c r="P2216" s="16">
        <v>1000000</v>
      </c>
      <c r="Q2216" t="str">
        <f>IF(Table6[[#This Row],[Value]]&gt;=20000000,"out of budget",IF(Table6[[#This Row],[Value]]&gt;10000000,"negotiable",IF(Table6[[#This Row],[Value]]&lt;=10000000,"on the radar")))</f>
        <v>on the radar</v>
      </c>
    </row>
    <row r="2217" spans="11:17" x14ac:dyDescent="0.25">
      <c r="K2217" t="s">
        <v>1988</v>
      </c>
      <c r="L2217">
        <v>16</v>
      </c>
      <c r="M2217">
        <v>58</v>
      </c>
      <c r="N2217">
        <v>176</v>
      </c>
      <c r="O2217">
        <v>72</v>
      </c>
      <c r="P2217" s="16">
        <v>650000</v>
      </c>
      <c r="Q2217" t="str">
        <f>IF(Table6[[#This Row],[Value]]&gt;=20000000,"out of budget",IF(Table6[[#This Row],[Value]]&gt;10000000,"negotiable",IF(Table6[[#This Row],[Value]]&lt;=10000000,"on the radar")))</f>
        <v>on the radar</v>
      </c>
    </row>
    <row r="2218" spans="11:17" x14ac:dyDescent="0.25">
      <c r="K2218" t="s">
        <v>1989</v>
      </c>
      <c r="L2218">
        <v>21</v>
      </c>
      <c r="M2218">
        <v>70</v>
      </c>
      <c r="N2218">
        <v>183</v>
      </c>
      <c r="O2218">
        <v>76</v>
      </c>
      <c r="P2218" s="16">
        <v>3700000</v>
      </c>
      <c r="Q2218" t="str">
        <f>IF(Table6[[#This Row],[Value]]&gt;=20000000,"out of budget",IF(Table6[[#This Row],[Value]]&gt;10000000,"negotiable",IF(Table6[[#This Row],[Value]]&lt;=10000000,"on the radar")))</f>
        <v>on the radar</v>
      </c>
    </row>
    <row r="2219" spans="11:17" x14ac:dyDescent="0.25">
      <c r="K2219" t="s">
        <v>1990</v>
      </c>
      <c r="L2219">
        <v>18</v>
      </c>
      <c r="M2219">
        <v>63</v>
      </c>
      <c r="N2219">
        <v>178</v>
      </c>
      <c r="O2219">
        <v>68</v>
      </c>
      <c r="P2219" s="16">
        <v>1100000</v>
      </c>
      <c r="Q2219" t="str">
        <f>IF(Table6[[#This Row],[Value]]&gt;=20000000,"out of budget",IF(Table6[[#This Row],[Value]]&gt;10000000,"negotiable",IF(Table6[[#This Row],[Value]]&lt;=10000000,"on the radar")))</f>
        <v>on the radar</v>
      </c>
    </row>
    <row r="2220" spans="11:17" x14ac:dyDescent="0.25">
      <c r="K2220" t="s">
        <v>1991</v>
      </c>
      <c r="L2220">
        <v>19</v>
      </c>
      <c r="M2220">
        <v>66</v>
      </c>
      <c r="N2220">
        <v>189</v>
      </c>
      <c r="O2220">
        <v>77</v>
      </c>
      <c r="P2220" s="16">
        <v>1900000</v>
      </c>
      <c r="Q2220" t="str">
        <f>IF(Table6[[#This Row],[Value]]&gt;=20000000,"out of budget",IF(Table6[[#This Row],[Value]]&gt;10000000,"negotiable",IF(Table6[[#This Row],[Value]]&lt;=10000000,"on the radar")))</f>
        <v>on the radar</v>
      </c>
    </row>
    <row r="2221" spans="11:17" x14ac:dyDescent="0.25">
      <c r="K2221" t="s">
        <v>1921</v>
      </c>
      <c r="L2221">
        <v>18</v>
      </c>
      <c r="M2221">
        <v>61</v>
      </c>
      <c r="N2221">
        <v>186</v>
      </c>
      <c r="O2221">
        <v>77</v>
      </c>
      <c r="P2221" s="16">
        <v>1000000</v>
      </c>
      <c r="Q2221" t="str">
        <f>IF(Table6[[#This Row],[Value]]&gt;=20000000,"out of budget",IF(Table6[[#This Row],[Value]]&gt;10000000,"negotiable",IF(Table6[[#This Row],[Value]]&lt;=10000000,"on the radar")))</f>
        <v>on the radar</v>
      </c>
    </row>
    <row r="2222" spans="11:17" x14ac:dyDescent="0.25">
      <c r="K2222" t="s">
        <v>1992</v>
      </c>
      <c r="L2222">
        <v>26</v>
      </c>
      <c r="M2222">
        <v>62</v>
      </c>
      <c r="N2222">
        <v>194</v>
      </c>
      <c r="O2222">
        <v>83</v>
      </c>
      <c r="P2222" s="16">
        <v>475000</v>
      </c>
      <c r="Q2222" t="str">
        <f>IF(Table6[[#This Row],[Value]]&gt;=20000000,"out of budget",IF(Table6[[#This Row],[Value]]&gt;10000000,"negotiable",IF(Table6[[#This Row],[Value]]&lt;=10000000,"on the radar")))</f>
        <v>on the radar</v>
      </c>
    </row>
    <row r="2223" spans="11:17" x14ac:dyDescent="0.25">
      <c r="K2223" t="s">
        <v>1993</v>
      </c>
      <c r="L2223">
        <v>21</v>
      </c>
      <c r="M2223">
        <v>67</v>
      </c>
      <c r="N2223">
        <v>185</v>
      </c>
      <c r="O2223">
        <v>77</v>
      </c>
      <c r="P2223" s="16">
        <v>2200000</v>
      </c>
      <c r="Q2223" t="str">
        <f>IF(Table6[[#This Row],[Value]]&gt;=20000000,"out of budget",IF(Table6[[#This Row],[Value]]&gt;10000000,"negotiable",IF(Table6[[#This Row],[Value]]&lt;=10000000,"on the radar")))</f>
        <v>on the radar</v>
      </c>
    </row>
    <row r="2224" spans="11:17" x14ac:dyDescent="0.25">
      <c r="K2224" t="s">
        <v>1994</v>
      </c>
      <c r="L2224">
        <v>19</v>
      </c>
      <c r="M2224">
        <v>69</v>
      </c>
      <c r="N2224">
        <v>181</v>
      </c>
      <c r="O2224">
        <v>80</v>
      </c>
      <c r="P2224" s="16">
        <v>3300000</v>
      </c>
      <c r="Q2224" t="str">
        <f>IF(Table6[[#This Row],[Value]]&gt;=20000000,"out of budget",IF(Table6[[#This Row],[Value]]&gt;10000000,"negotiable",IF(Table6[[#This Row],[Value]]&lt;=10000000,"on the radar")))</f>
        <v>on the radar</v>
      </c>
    </row>
    <row r="2225" spans="11:17" x14ac:dyDescent="0.25">
      <c r="K2225" t="s">
        <v>1995</v>
      </c>
      <c r="L2225">
        <v>20</v>
      </c>
      <c r="M2225">
        <v>68</v>
      </c>
      <c r="N2225">
        <v>181</v>
      </c>
      <c r="O2225">
        <v>81</v>
      </c>
      <c r="P2225" s="16">
        <v>2800000</v>
      </c>
      <c r="Q2225" t="str">
        <f>IF(Table6[[#This Row],[Value]]&gt;=20000000,"out of budget",IF(Table6[[#This Row],[Value]]&gt;10000000,"negotiable",IF(Table6[[#This Row],[Value]]&lt;=10000000,"on the radar")))</f>
        <v>on the radar</v>
      </c>
    </row>
    <row r="2226" spans="11:17" x14ac:dyDescent="0.25">
      <c r="K2226" t="s">
        <v>1996</v>
      </c>
      <c r="L2226">
        <v>23</v>
      </c>
      <c r="M2226">
        <v>60</v>
      </c>
      <c r="N2226">
        <v>178</v>
      </c>
      <c r="O2226">
        <v>76</v>
      </c>
      <c r="P2226" s="16">
        <v>375000</v>
      </c>
      <c r="Q2226" t="str">
        <f>IF(Table6[[#This Row],[Value]]&gt;=20000000,"out of budget",IF(Table6[[#This Row],[Value]]&gt;10000000,"negotiable",IF(Table6[[#This Row],[Value]]&lt;=10000000,"on the radar")))</f>
        <v>on the radar</v>
      </c>
    </row>
    <row r="2227" spans="11:17" x14ac:dyDescent="0.25">
      <c r="K2227" t="s">
        <v>1335</v>
      </c>
      <c r="L2227">
        <v>21</v>
      </c>
      <c r="M2227">
        <v>71</v>
      </c>
      <c r="N2227">
        <v>174</v>
      </c>
      <c r="O2227">
        <v>68</v>
      </c>
      <c r="P2227" s="16">
        <v>4200000</v>
      </c>
      <c r="Q2227" t="str">
        <f>IF(Table6[[#This Row],[Value]]&gt;=20000000,"out of budget",IF(Table6[[#This Row],[Value]]&gt;10000000,"negotiable",IF(Table6[[#This Row],[Value]]&lt;=10000000,"on the radar")))</f>
        <v>on the radar</v>
      </c>
    </row>
    <row r="2228" spans="11:17" x14ac:dyDescent="0.25">
      <c r="K2228" t="s">
        <v>1997</v>
      </c>
      <c r="L2228">
        <v>18</v>
      </c>
      <c r="M2228">
        <v>62</v>
      </c>
      <c r="N2228">
        <v>183</v>
      </c>
      <c r="O2228">
        <v>82</v>
      </c>
      <c r="P2228" s="16">
        <v>1000000</v>
      </c>
      <c r="Q2228" t="str">
        <f>IF(Table6[[#This Row],[Value]]&gt;=20000000,"out of budget",IF(Table6[[#This Row],[Value]]&gt;10000000,"negotiable",IF(Table6[[#This Row],[Value]]&lt;=10000000,"on the radar")))</f>
        <v>on the radar</v>
      </c>
    </row>
    <row r="2229" spans="11:17" x14ac:dyDescent="0.25">
      <c r="K2229" t="s">
        <v>1998</v>
      </c>
      <c r="L2229">
        <v>20</v>
      </c>
      <c r="M2229">
        <v>70</v>
      </c>
      <c r="N2229">
        <v>180</v>
      </c>
      <c r="O2229">
        <v>64</v>
      </c>
      <c r="P2229" s="16">
        <v>3300000</v>
      </c>
      <c r="Q2229" t="str">
        <f>IF(Table6[[#This Row],[Value]]&gt;=20000000,"out of budget",IF(Table6[[#This Row],[Value]]&gt;10000000,"negotiable",IF(Table6[[#This Row],[Value]]&lt;=10000000,"on the radar")))</f>
        <v>on the radar</v>
      </c>
    </row>
    <row r="2230" spans="11:17" x14ac:dyDescent="0.25">
      <c r="K2230" t="s">
        <v>1999</v>
      </c>
      <c r="L2230">
        <v>21</v>
      </c>
      <c r="M2230">
        <v>70</v>
      </c>
      <c r="N2230">
        <v>178</v>
      </c>
      <c r="O2230">
        <v>72</v>
      </c>
      <c r="P2230" s="16">
        <v>3100000</v>
      </c>
      <c r="Q2230" t="str">
        <f>IF(Table6[[#This Row],[Value]]&gt;=20000000,"out of budget",IF(Table6[[#This Row],[Value]]&gt;10000000,"negotiable",IF(Table6[[#This Row],[Value]]&lt;=10000000,"on the radar")))</f>
        <v>on the radar</v>
      </c>
    </row>
    <row r="2231" spans="11:17" x14ac:dyDescent="0.25">
      <c r="K2231" t="s">
        <v>2000</v>
      </c>
      <c r="L2231">
        <v>22</v>
      </c>
      <c r="M2231">
        <v>70</v>
      </c>
      <c r="N2231">
        <v>178</v>
      </c>
      <c r="O2231">
        <v>69</v>
      </c>
      <c r="P2231" s="16">
        <v>3600000</v>
      </c>
      <c r="Q2231" t="str">
        <f>IF(Table6[[#This Row],[Value]]&gt;=20000000,"out of budget",IF(Table6[[#This Row],[Value]]&gt;10000000,"negotiable",IF(Table6[[#This Row],[Value]]&lt;=10000000,"on the radar")))</f>
        <v>on the radar</v>
      </c>
    </row>
    <row r="2232" spans="11:17" x14ac:dyDescent="0.25">
      <c r="K2232" t="s">
        <v>2001</v>
      </c>
      <c r="L2232">
        <v>21</v>
      </c>
      <c r="M2232">
        <v>64</v>
      </c>
      <c r="N2232">
        <v>173</v>
      </c>
      <c r="O2232">
        <v>68</v>
      </c>
      <c r="P2232" s="16">
        <v>825000</v>
      </c>
      <c r="Q2232" t="str">
        <f>IF(Table6[[#This Row],[Value]]&gt;=20000000,"out of budget",IF(Table6[[#This Row],[Value]]&gt;10000000,"negotiable",IF(Table6[[#This Row],[Value]]&lt;=10000000,"on the radar")))</f>
        <v>on the radar</v>
      </c>
    </row>
    <row r="2233" spans="11:17" x14ac:dyDescent="0.25">
      <c r="K2233" t="s">
        <v>1584</v>
      </c>
      <c r="L2233">
        <v>20</v>
      </c>
      <c r="M2233">
        <v>62</v>
      </c>
      <c r="N2233">
        <v>188</v>
      </c>
      <c r="O2233">
        <v>79</v>
      </c>
      <c r="P2233" s="16">
        <v>825000</v>
      </c>
      <c r="Q2233" t="str">
        <f>IF(Table6[[#This Row],[Value]]&gt;=20000000,"out of budget",IF(Table6[[#This Row],[Value]]&gt;10000000,"negotiable",IF(Table6[[#This Row],[Value]]&lt;=10000000,"on the radar")))</f>
        <v>on the radar</v>
      </c>
    </row>
    <row r="2234" spans="11:17" x14ac:dyDescent="0.25">
      <c r="K2234" t="s">
        <v>2002</v>
      </c>
      <c r="L2234">
        <v>20</v>
      </c>
      <c r="M2234">
        <v>64</v>
      </c>
      <c r="N2234">
        <v>185</v>
      </c>
      <c r="O2234">
        <v>75</v>
      </c>
      <c r="P2234" s="16">
        <v>1300000</v>
      </c>
      <c r="Q2234" t="str">
        <f>IF(Table6[[#This Row],[Value]]&gt;=20000000,"out of budget",IF(Table6[[#This Row],[Value]]&gt;10000000,"negotiable",IF(Table6[[#This Row],[Value]]&lt;=10000000,"on the radar")))</f>
        <v>on the radar</v>
      </c>
    </row>
    <row r="2235" spans="11:17" x14ac:dyDescent="0.25">
      <c r="K2235" t="s">
        <v>2003</v>
      </c>
      <c r="L2235">
        <v>22</v>
      </c>
      <c r="M2235">
        <v>63</v>
      </c>
      <c r="N2235">
        <v>190</v>
      </c>
      <c r="O2235">
        <v>76</v>
      </c>
      <c r="P2235" s="16">
        <v>1000000</v>
      </c>
      <c r="Q2235" t="str">
        <f>IF(Table6[[#This Row],[Value]]&gt;=20000000,"out of budget",IF(Table6[[#This Row],[Value]]&gt;10000000,"negotiable",IF(Table6[[#This Row],[Value]]&lt;=10000000,"on the radar")))</f>
        <v>on the radar</v>
      </c>
    </row>
    <row r="2236" spans="11:17" x14ac:dyDescent="0.25">
      <c r="K2236" t="s">
        <v>2004</v>
      </c>
      <c r="L2236">
        <v>18</v>
      </c>
      <c r="M2236">
        <v>64</v>
      </c>
      <c r="N2236">
        <v>180</v>
      </c>
      <c r="O2236">
        <v>68</v>
      </c>
      <c r="P2236" s="16">
        <v>1400000</v>
      </c>
      <c r="Q2236" t="str">
        <f>IF(Table6[[#This Row],[Value]]&gt;=20000000,"out of budget",IF(Table6[[#This Row],[Value]]&gt;10000000,"negotiable",IF(Table6[[#This Row],[Value]]&lt;=10000000,"on the radar")))</f>
        <v>on the radar</v>
      </c>
    </row>
    <row r="2237" spans="11:17" x14ac:dyDescent="0.25">
      <c r="K2237" t="s">
        <v>2005</v>
      </c>
      <c r="L2237">
        <v>19</v>
      </c>
      <c r="M2237">
        <v>64</v>
      </c>
      <c r="N2237">
        <v>183</v>
      </c>
      <c r="O2237">
        <v>70</v>
      </c>
      <c r="P2237" s="16">
        <v>1300000</v>
      </c>
      <c r="Q2237" t="str">
        <f>IF(Table6[[#This Row],[Value]]&gt;=20000000,"out of budget",IF(Table6[[#This Row],[Value]]&gt;10000000,"negotiable",IF(Table6[[#This Row],[Value]]&lt;=10000000,"on the radar")))</f>
        <v>on the radar</v>
      </c>
    </row>
    <row r="2238" spans="11:17" x14ac:dyDescent="0.25">
      <c r="K2238" t="s">
        <v>2006</v>
      </c>
      <c r="L2238">
        <v>22</v>
      </c>
      <c r="M2238">
        <v>65</v>
      </c>
      <c r="N2238">
        <v>188</v>
      </c>
      <c r="O2238">
        <v>82</v>
      </c>
      <c r="P2238" s="16">
        <v>875000</v>
      </c>
      <c r="Q2238" t="str">
        <f>IF(Table6[[#This Row],[Value]]&gt;=20000000,"out of budget",IF(Table6[[#This Row],[Value]]&gt;10000000,"negotiable",IF(Table6[[#This Row],[Value]]&lt;=10000000,"on the radar")))</f>
        <v>on the radar</v>
      </c>
    </row>
    <row r="2239" spans="11:17" x14ac:dyDescent="0.25">
      <c r="K2239" t="s">
        <v>2007</v>
      </c>
      <c r="L2239">
        <v>20</v>
      </c>
      <c r="M2239">
        <v>67</v>
      </c>
      <c r="N2239">
        <v>180</v>
      </c>
      <c r="O2239">
        <v>75</v>
      </c>
      <c r="P2239" s="16">
        <v>2200000</v>
      </c>
      <c r="Q2239" t="str">
        <f>IF(Table6[[#This Row],[Value]]&gt;=20000000,"out of budget",IF(Table6[[#This Row],[Value]]&gt;10000000,"negotiable",IF(Table6[[#This Row],[Value]]&lt;=10000000,"on the radar")))</f>
        <v>on the radar</v>
      </c>
    </row>
    <row r="2240" spans="11:17" x14ac:dyDescent="0.25">
      <c r="K2240" t="s">
        <v>2008</v>
      </c>
      <c r="L2240">
        <v>23</v>
      </c>
      <c r="M2240">
        <v>64</v>
      </c>
      <c r="N2240">
        <v>182</v>
      </c>
      <c r="O2240">
        <v>71</v>
      </c>
      <c r="P2240" s="16">
        <v>1200000</v>
      </c>
      <c r="Q2240" t="str">
        <f>IF(Table6[[#This Row],[Value]]&gt;=20000000,"out of budget",IF(Table6[[#This Row],[Value]]&gt;10000000,"negotiable",IF(Table6[[#This Row],[Value]]&lt;=10000000,"on the radar")))</f>
        <v>on the radar</v>
      </c>
    </row>
    <row r="2241" spans="11:17" x14ac:dyDescent="0.25">
      <c r="K2241" t="s">
        <v>2009</v>
      </c>
      <c r="L2241">
        <v>20</v>
      </c>
      <c r="M2241">
        <v>60</v>
      </c>
      <c r="N2241">
        <v>174</v>
      </c>
      <c r="O2241">
        <v>70</v>
      </c>
      <c r="P2241" s="16">
        <v>550000</v>
      </c>
      <c r="Q2241" t="str">
        <f>IF(Table6[[#This Row],[Value]]&gt;=20000000,"out of budget",IF(Table6[[#This Row],[Value]]&gt;10000000,"negotiable",IF(Table6[[#This Row],[Value]]&lt;=10000000,"on the radar")))</f>
        <v>on the radar</v>
      </c>
    </row>
    <row r="2242" spans="11:17" x14ac:dyDescent="0.25">
      <c r="K2242" t="s">
        <v>2010</v>
      </c>
      <c r="L2242">
        <v>24</v>
      </c>
      <c r="M2242">
        <v>70</v>
      </c>
      <c r="N2242">
        <v>170</v>
      </c>
      <c r="O2242">
        <v>68</v>
      </c>
      <c r="P2242" s="16">
        <v>2400000</v>
      </c>
      <c r="Q2242" t="str">
        <f>IF(Table6[[#This Row],[Value]]&gt;=20000000,"out of budget",IF(Table6[[#This Row],[Value]]&gt;10000000,"negotiable",IF(Table6[[#This Row],[Value]]&lt;=10000000,"on the radar")))</f>
        <v>on the radar</v>
      </c>
    </row>
    <row r="2243" spans="11:17" x14ac:dyDescent="0.25">
      <c r="K2243" t="s">
        <v>2011</v>
      </c>
      <c r="L2243">
        <v>22</v>
      </c>
      <c r="M2243">
        <v>71</v>
      </c>
      <c r="N2243">
        <v>185</v>
      </c>
      <c r="O2243">
        <v>79</v>
      </c>
      <c r="P2243" s="16">
        <v>4200000</v>
      </c>
      <c r="Q2243" t="str">
        <f>IF(Table6[[#This Row],[Value]]&gt;=20000000,"out of budget",IF(Table6[[#This Row],[Value]]&gt;10000000,"negotiable",IF(Table6[[#This Row],[Value]]&lt;=10000000,"on the radar")))</f>
        <v>on the radar</v>
      </c>
    </row>
    <row r="2244" spans="11:17" x14ac:dyDescent="0.25">
      <c r="K2244" t="s">
        <v>2012</v>
      </c>
      <c r="L2244">
        <v>20</v>
      </c>
      <c r="M2244">
        <v>62</v>
      </c>
      <c r="N2244">
        <v>190</v>
      </c>
      <c r="O2244">
        <v>81</v>
      </c>
      <c r="P2244" s="16">
        <v>925000</v>
      </c>
      <c r="Q2244" t="str">
        <f>IF(Table6[[#This Row],[Value]]&gt;=20000000,"out of budget",IF(Table6[[#This Row],[Value]]&gt;10000000,"negotiable",IF(Table6[[#This Row],[Value]]&lt;=10000000,"on the radar")))</f>
        <v>on the radar</v>
      </c>
    </row>
    <row r="2245" spans="11:17" x14ac:dyDescent="0.25">
      <c r="K2245" t="s">
        <v>1590</v>
      </c>
      <c r="L2245">
        <v>21</v>
      </c>
      <c r="M2245">
        <v>69</v>
      </c>
      <c r="N2245">
        <v>186</v>
      </c>
      <c r="O2245">
        <v>84</v>
      </c>
      <c r="P2245" s="16">
        <v>3100000</v>
      </c>
      <c r="Q2245" t="str">
        <f>IF(Table6[[#This Row],[Value]]&gt;=20000000,"out of budget",IF(Table6[[#This Row],[Value]]&gt;10000000,"negotiable",IF(Table6[[#This Row],[Value]]&lt;=10000000,"on the radar")))</f>
        <v>on the radar</v>
      </c>
    </row>
    <row r="2246" spans="11:17" x14ac:dyDescent="0.25">
      <c r="K2246" t="s">
        <v>2013</v>
      </c>
      <c r="L2246">
        <v>18</v>
      </c>
      <c r="M2246">
        <v>59</v>
      </c>
      <c r="N2246">
        <v>178</v>
      </c>
      <c r="O2246">
        <v>79</v>
      </c>
      <c r="P2246" s="16">
        <v>575000</v>
      </c>
      <c r="Q2246" t="str">
        <f>IF(Table6[[#This Row],[Value]]&gt;=20000000,"out of budget",IF(Table6[[#This Row],[Value]]&gt;10000000,"negotiable",IF(Table6[[#This Row],[Value]]&lt;=10000000,"on the radar")))</f>
        <v>on the radar</v>
      </c>
    </row>
    <row r="2247" spans="11:17" x14ac:dyDescent="0.25">
      <c r="K2247" t="s">
        <v>2014</v>
      </c>
      <c r="L2247">
        <v>18</v>
      </c>
      <c r="M2247">
        <v>64</v>
      </c>
      <c r="N2247">
        <v>186</v>
      </c>
      <c r="O2247">
        <v>74</v>
      </c>
      <c r="P2247" s="16">
        <v>1400000</v>
      </c>
      <c r="Q2247" t="str">
        <f>IF(Table6[[#This Row],[Value]]&gt;=20000000,"out of budget",IF(Table6[[#This Row],[Value]]&gt;10000000,"negotiable",IF(Table6[[#This Row],[Value]]&lt;=10000000,"on the radar")))</f>
        <v>on the radar</v>
      </c>
    </row>
    <row r="2248" spans="11:17" x14ac:dyDescent="0.25">
      <c r="K2248" t="s">
        <v>2015</v>
      </c>
      <c r="L2248">
        <v>23</v>
      </c>
      <c r="M2248">
        <v>73</v>
      </c>
      <c r="N2248">
        <v>170</v>
      </c>
      <c r="O2248">
        <v>61</v>
      </c>
      <c r="P2248" s="16">
        <v>4900000</v>
      </c>
      <c r="Q2248" t="str">
        <f>IF(Table6[[#This Row],[Value]]&gt;=20000000,"out of budget",IF(Table6[[#This Row],[Value]]&gt;10000000,"negotiable",IF(Table6[[#This Row],[Value]]&lt;=10000000,"on the radar")))</f>
        <v>on the radar</v>
      </c>
    </row>
    <row r="2249" spans="11:17" x14ac:dyDescent="0.25">
      <c r="K2249" t="s">
        <v>2016</v>
      </c>
      <c r="L2249">
        <v>19</v>
      </c>
      <c r="M2249">
        <v>65</v>
      </c>
      <c r="N2249">
        <v>184</v>
      </c>
      <c r="O2249">
        <v>72</v>
      </c>
      <c r="P2249" s="16">
        <v>1700000</v>
      </c>
      <c r="Q2249" t="str">
        <f>IF(Table6[[#This Row],[Value]]&gt;=20000000,"out of budget",IF(Table6[[#This Row],[Value]]&gt;10000000,"negotiable",IF(Table6[[#This Row],[Value]]&lt;=10000000,"on the radar")))</f>
        <v>on the radar</v>
      </c>
    </row>
    <row r="2250" spans="11:17" x14ac:dyDescent="0.25">
      <c r="K2250" t="s">
        <v>2017</v>
      </c>
      <c r="L2250">
        <v>19</v>
      </c>
      <c r="M2250">
        <v>67</v>
      </c>
      <c r="N2250">
        <v>180</v>
      </c>
      <c r="O2250">
        <v>67</v>
      </c>
      <c r="P2250" s="16">
        <v>2400000</v>
      </c>
      <c r="Q2250" t="str">
        <f>IF(Table6[[#This Row],[Value]]&gt;=20000000,"out of budget",IF(Table6[[#This Row],[Value]]&gt;10000000,"negotiable",IF(Table6[[#This Row],[Value]]&lt;=10000000,"on the radar")))</f>
        <v>on the radar</v>
      </c>
    </row>
    <row r="2251" spans="11:17" x14ac:dyDescent="0.25">
      <c r="K2251" t="s">
        <v>2018</v>
      </c>
      <c r="L2251">
        <v>20</v>
      </c>
      <c r="M2251">
        <v>72</v>
      </c>
      <c r="N2251">
        <v>175</v>
      </c>
      <c r="O2251">
        <v>62</v>
      </c>
      <c r="P2251" s="16">
        <v>5000000</v>
      </c>
      <c r="Q2251" t="str">
        <f>IF(Table6[[#This Row],[Value]]&gt;=20000000,"out of budget",IF(Table6[[#This Row],[Value]]&gt;10000000,"negotiable",IF(Table6[[#This Row],[Value]]&lt;=10000000,"on the radar")))</f>
        <v>on the radar</v>
      </c>
    </row>
    <row r="2252" spans="11:17" x14ac:dyDescent="0.25">
      <c r="K2252" t="s">
        <v>2019</v>
      </c>
      <c r="L2252">
        <v>19</v>
      </c>
      <c r="M2252">
        <v>62</v>
      </c>
      <c r="N2252">
        <v>173</v>
      </c>
      <c r="O2252">
        <v>64</v>
      </c>
      <c r="P2252" s="16">
        <v>950000</v>
      </c>
      <c r="Q2252" t="str">
        <f>IF(Table6[[#This Row],[Value]]&gt;=20000000,"out of budget",IF(Table6[[#This Row],[Value]]&gt;10000000,"negotiable",IF(Table6[[#This Row],[Value]]&lt;=10000000,"on the radar")))</f>
        <v>on the radar</v>
      </c>
    </row>
    <row r="2253" spans="11:17" x14ac:dyDescent="0.25">
      <c r="K2253" t="s">
        <v>2020</v>
      </c>
      <c r="L2253">
        <v>20</v>
      </c>
      <c r="M2253">
        <v>70</v>
      </c>
      <c r="N2253">
        <v>178</v>
      </c>
      <c r="O2253">
        <v>73</v>
      </c>
      <c r="P2253" s="16">
        <v>3300000</v>
      </c>
      <c r="Q2253" t="str">
        <f>IF(Table6[[#This Row],[Value]]&gt;=20000000,"out of budget",IF(Table6[[#This Row],[Value]]&gt;10000000,"negotiable",IF(Table6[[#This Row],[Value]]&lt;=10000000,"on the radar")))</f>
        <v>on the radar</v>
      </c>
    </row>
    <row r="2254" spans="11:17" x14ac:dyDescent="0.25">
      <c r="K2254" t="s">
        <v>2021</v>
      </c>
      <c r="L2254">
        <v>19</v>
      </c>
      <c r="M2254">
        <v>65</v>
      </c>
      <c r="N2254">
        <v>172</v>
      </c>
      <c r="O2254">
        <v>59</v>
      </c>
      <c r="P2254" s="16">
        <v>1900000</v>
      </c>
      <c r="Q2254" t="str">
        <f>IF(Table6[[#This Row],[Value]]&gt;=20000000,"out of budget",IF(Table6[[#This Row],[Value]]&gt;10000000,"negotiable",IF(Table6[[#This Row],[Value]]&lt;=10000000,"on the radar")))</f>
        <v>on the radar</v>
      </c>
    </row>
    <row r="2255" spans="11:17" x14ac:dyDescent="0.25">
      <c r="K2255" t="s">
        <v>2022</v>
      </c>
      <c r="L2255">
        <v>21</v>
      </c>
      <c r="M2255">
        <v>64</v>
      </c>
      <c r="N2255">
        <v>193</v>
      </c>
      <c r="O2255">
        <v>78</v>
      </c>
      <c r="P2255" s="16">
        <v>1200000</v>
      </c>
      <c r="Q2255" t="str">
        <f>IF(Table6[[#This Row],[Value]]&gt;=20000000,"out of budget",IF(Table6[[#This Row],[Value]]&gt;10000000,"negotiable",IF(Table6[[#This Row],[Value]]&lt;=10000000,"on the radar")))</f>
        <v>on the radar</v>
      </c>
    </row>
    <row r="2256" spans="11:17" x14ac:dyDescent="0.25">
      <c r="K2256" t="s">
        <v>2023</v>
      </c>
      <c r="L2256">
        <v>20</v>
      </c>
      <c r="M2256">
        <v>65</v>
      </c>
      <c r="N2256">
        <v>182</v>
      </c>
      <c r="O2256">
        <v>72</v>
      </c>
      <c r="P2256" s="16">
        <v>1500000</v>
      </c>
      <c r="Q2256" t="str">
        <f>IF(Table6[[#This Row],[Value]]&gt;=20000000,"out of budget",IF(Table6[[#This Row],[Value]]&gt;10000000,"negotiable",IF(Table6[[#This Row],[Value]]&lt;=10000000,"on the radar")))</f>
        <v>on the radar</v>
      </c>
    </row>
    <row r="2257" spans="11:17" x14ac:dyDescent="0.25">
      <c r="K2257" t="s">
        <v>2024</v>
      </c>
      <c r="L2257">
        <v>20</v>
      </c>
      <c r="M2257">
        <v>69</v>
      </c>
      <c r="N2257">
        <v>178</v>
      </c>
      <c r="O2257">
        <v>74</v>
      </c>
      <c r="P2257" s="16">
        <v>3400000</v>
      </c>
      <c r="Q2257" t="str">
        <f>IF(Table6[[#This Row],[Value]]&gt;=20000000,"out of budget",IF(Table6[[#This Row],[Value]]&gt;10000000,"negotiable",IF(Table6[[#This Row],[Value]]&lt;=10000000,"on the radar")))</f>
        <v>on the radar</v>
      </c>
    </row>
    <row r="2258" spans="11:17" x14ac:dyDescent="0.25">
      <c r="K2258" t="s">
        <v>2025</v>
      </c>
      <c r="L2258">
        <v>23</v>
      </c>
      <c r="M2258">
        <v>75</v>
      </c>
      <c r="N2258">
        <v>184</v>
      </c>
      <c r="O2258">
        <v>72</v>
      </c>
      <c r="P2258" s="16">
        <v>10500000</v>
      </c>
      <c r="Q2258" t="str">
        <f>IF(Table6[[#This Row],[Value]]&gt;=20000000,"out of budget",IF(Table6[[#This Row],[Value]]&gt;10000000,"negotiable",IF(Table6[[#This Row],[Value]]&lt;=10000000,"on the radar")))</f>
        <v>negotiable</v>
      </c>
    </row>
    <row r="2259" spans="11:17" x14ac:dyDescent="0.25">
      <c r="K2259" t="s">
        <v>2026</v>
      </c>
      <c r="L2259">
        <v>22</v>
      </c>
      <c r="M2259">
        <v>72</v>
      </c>
      <c r="N2259">
        <v>187</v>
      </c>
      <c r="O2259">
        <v>74</v>
      </c>
      <c r="P2259" s="16">
        <v>4900000</v>
      </c>
      <c r="Q2259" t="str">
        <f>IF(Table6[[#This Row],[Value]]&gt;=20000000,"out of budget",IF(Table6[[#This Row],[Value]]&gt;10000000,"negotiable",IF(Table6[[#This Row],[Value]]&lt;=10000000,"on the radar")))</f>
        <v>on the radar</v>
      </c>
    </row>
    <row r="2260" spans="11:17" x14ac:dyDescent="0.25">
      <c r="K2260" t="s">
        <v>2027</v>
      </c>
      <c r="L2260">
        <v>20</v>
      </c>
      <c r="M2260">
        <v>72</v>
      </c>
      <c r="N2260">
        <v>170</v>
      </c>
      <c r="O2260">
        <v>53</v>
      </c>
      <c r="P2260" s="16">
        <v>4600000</v>
      </c>
      <c r="Q2260" t="str">
        <f>IF(Table6[[#This Row],[Value]]&gt;=20000000,"out of budget",IF(Table6[[#This Row],[Value]]&gt;10000000,"negotiable",IF(Table6[[#This Row],[Value]]&lt;=10000000,"on the radar")))</f>
        <v>on the radar</v>
      </c>
    </row>
    <row r="2261" spans="11:17" x14ac:dyDescent="0.25">
      <c r="K2261" t="s">
        <v>2028</v>
      </c>
      <c r="L2261">
        <v>18</v>
      </c>
      <c r="M2261">
        <v>62</v>
      </c>
      <c r="N2261">
        <v>192</v>
      </c>
      <c r="O2261">
        <v>73</v>
      </c>
      <c r="P2261" s="16">
        <v>875000</v>
      </c>
      <c r="Q2261" t="str">
        <f>IF(Table6[[#This Row],[Value]]&gt;=20000000,"out of budget",IF(Table6[[#This Row],[Value]]&gt;10000000,"negotiable",IF(Table6[[#This Row],[Value]]&lt;=10000000,"on the radar")))</f>
        <v>on the radar</v>
      </c>
    </row>
    <row r="2262" spans="11:17" x14ac:dyDescent="0.25">
      <c r="K2262" t="s">
        <v>2029</v>
      </c>
      <c r="L2262">
        <v>19</v>
      </c>
      <c r="M2262">
        <v>63</v>
      </c>
      <c r="N2262">
        <v>170</v>
      </c>
      <c r="O2262">
        <v>56</v>
      </c>
      <c r="P2262" s="16">
        <v>1100000</v>
      </c>
      <c r="Q2262" t="str">
        <f>IF(Table6[[#This Row],[Value]]&gt;=20000000,"out of budget",IF(Table6[[#This Row],[Value]]&gt;10000000,"negotiable",IF(Table6[[#This Row],[Value]]&lt;=10000000,"on the radar")))</f>
        <v>on the radar</v>
      </c>
    </row>
    <row r="2263" spans="11:17" x14ac:dyDescent="0.25">
      <c r="K2263" t="s">
        <v>2030</v>
      </c>
      <c r="L2263">
        <v>19</v>
      </c>
      <c r="M2263">
        <v>67</v>
      </c>
      <c r="N2263">
        <v>180</v>
      </c>
      <c r="O2263">
        <v>73</v>
      </c>
      <c r="P2263" s="16">
        <v>2600000</v>
      </c>
      <c r="Q2263" t="str">
        <f>IF(Table6[[#This Row],[Value]]&gt;=20000000,"out of budget",IF(Table6[[#This Row],[Value]]&gt;10000000,"negotiable",IF(Table6[[#This Row],[Value]]&lt;=10000000,"on the radar")))</f>
        <v>on the radar</v>
      </c>
    </row>
    <row r="2264" spans="11:17" x14ac:dyDescent="0.25">
      <c r="K2264" t="s">
        <v>2031</v>
      </c>
      <c r="L2264">
        <v>18</v>
      </c>
      <c r="M2264">
        <v>65</v>
      </c>
      <c r="N2264">
        <v>180</v>
      </c>
      <c r="O2264">
        <v>81</v>
      </c>
      <c r="P2264" s="16">
        <v>1700000</v>
      </c>
      <c r="Q2264" t="str">
        <f>IF(Table6[[#This Row],[Value]]&gt;=20000000,"out of budget",IF(Table6[[#This Row],[Value]]&gt;10000000,"negotiable",IF(Table6[[#This Row],[Value]]&lt;=10000000,"on the radar")))</f>
        <v>on the radar</v>
      </c>
    </row>
    <row r="2265" spans="11:17" x14ac:dyDescent="0.25">
      <c r="K2265" t="s">
        <v>2032</v>
      </c>
      <c r="L2265">
        <v>19</v>
      </c>
      <c r="M2265">
        <v>66</v>
      </c>
      <c r="N2265">
        <v>191</v>
      </c>
      <c r="O2265">
        <v>78</v>
      </c>
      <c r="P2265" s="16">
        <v>1900000</v>
      </c>
      <c r="Q2265" t="str">
        <f>IF(Table6[[#This Row],[Value]]&gt;=20000000,"out of budget",IF(Table6[[#This Row],[Value]]&gt;10000000,"negotiable",IF(Table6[[#This Row],[Value]]&lt;=10000000,"on the radar")))</f>
        <v>on the radar</v>
      </c>
    </row>
    <row r="2266" spans="11:17" x14ac:dyDescent="0.25">
      <c r="K2266" t="s">
        <v>2033</v>
      </c>
      <c r="L2266">
        <v>18</v>
      </c>
      <c r="M2266">
        <v>66</v>
      </c>
      <c r="N2266">
        <v>193</v>
      </c>
      <c r="O2266">
        <v>83</v>
      </c>
      <c r="P2266" s="16">
        <v>2000000</v>
      </c>
      <c r="Q2266" t="str">
        <f>IF(Table6[[#This Row],[Value]]&gt;=20000000,"out of budget",IF(Table6[[#This Row],[Value]]&gt;10000000,"negotiable",IF(Table6[[#This Row],[Value]]&lt;=10000000,"on the radar")))</f>
        <v>on the radar</v>
      </c>
    </row>
    <row r="2267" spans="11:17" x14ac:dyDescent="0.25">
      <c r="K2267" t="s">
        <v>1598</v>
      </c>
      <c r="L2267">
        <v>19</v>
      </c>
      <c r="M2267">
        <v>61</v>
      </c>
      <c r="N2267">
        <v>182</v>
      </c>
      <c r="O2267">
        <v>70</v>
      </c>
      <c r="P2267" s="16">
        <v>775000</v>
      </c>
      <c r="Q2267" t="str">
        <f>IF(Table6[[#This Row],[Value]]&gt;=20000000,"out of budget",IF(Table6[[#This Row],[Value]]&gt;10000000,"negotiable",IF(Table6[[#This Row],[Value]]&lt;=10000000,"on the radar")))</f>
        <v>on the radar</v>
      </c>
    </row>
    <row r="2268" spans="11:17" x14ac:dyDescent="0.25">
      <c r="K2268" t="s">
        <v>1351</v>
      </c>
      <c r="L2268">
        <v>22</v>
      </c>
      <c r="M2268">
        <v>73</v>
      </c>
      <c r="N2268">
        <v>201</v>
      </c>
      <c r="O2268">
        <v>80</v>
      </c>
      <c r="P2268" s="16">
        <v>6000000</v>
      </c>
      <c r="Q2268" t="str">
        <f>IF(Table6[[#This Row],[Value]]&gt;=20000000,"out of budget",IF(Table6[[#This Row],[Value]]&gt;10000000,"negotiable",IF(Table6[[#This Row],[Value]]&lt;=10000000,"on the radar")))</f>
        <v>on the radar</v>
      </c>
    </row>
    <row r="2269" spans="11:17" x14ac:dyDescent="0.25">
      <c r="K2269" t="s">
        <v>2034</v>
      </c>
      <c r="L2269">
        <v>25</v>
      </c>
      <c r="M2269">
        <v>72</v>
      </c>
      <c r="N2269">
        <v>187</v>
      </c>
      <c r="O2269">
        <v>80</v>
      </c>
      <c r="P2269" s="16">
        <v>3100000</v>
      </c>
      <c r="Q2269" t="str">
        <f>IF(Table6[[#This Row],[Value]]&gt;=20000000,"out of budget",IF(Table6[[#This Row],[Value]]&gt;10000000,"negotiable",IF(Table6[[#This Row],[Value]]&lt;=10000000,"on the radar")))</f>
        <v>on the radar</v>
      </c>
    </row>
    <row r="2270" spans="11:17" x14ac:dyDescent="0.25">
      <c r="K2270" t="s">
        <v>2035</v>
      </c>
      <c r="L2270">
        <v>20</v>
      </c>
      <c r="M2270">
        <v>65</v>
      </c>
      <c r="N2270">
        <v>168</v>
      </c>
      <c r="O2270">
        <v>65</v>
      </c>
      <c r="P2270" s="16">
        <v>1700000</v>
      </c>
      <c r="Q2270" t="str">
        <f>IF(Table6[[#This Row],[Value]]&gt;=20000000,"out of budget",IF(Table6[[#This Row],[Value]]&gt;10000000,"negotiable",IF(Table6[[#This Row],[Value]]&lt;=10000000,"on the radar")))</f>
        <v>on the radar</v>
      </c>
    </row>
    <row r="2271" spans="11:17" x14ac:dyDescent="0.25">
      <c r="K2271" t="s">
        <v>2036</v>
      </c>
      <c r="L2271">
        <v>23</v>
      </c>
      <c r="M2271">
        <v>70</v>
      </c>
      <c r="N2271">
        <v>182</v>
      </c>
      <c r="O2271">
        <v>72</v>
      </c>
      <c r="P2271" s="16">
        <v>3300000</v>
      </c>
      <c r="Q2271" t="str">
        <f>IF(Table6[[#This Row],[Value]]&gt;=20000000,"out of budget",IF(Table6[[#This Row],[Value]]&gt;10000000,"negotiable",IF(Table6[[#This Row],[Value]]&lt;=10000000,"on the radar")))</f>
        <v>on the radar</v>
      </c>
    </row>
    <row r="2272" spans="11:17" x14ac:dyDescent="0.25">
      <c r="K2272" t="s">
        <v>2037</v>
      </c>
      <c r="L2272">
        <v>23</v>
      </c>
      <c r="M2272">
        <v>71</v>
      </c>
      <c r="N2272">
        <v>186</v>
      </c>
      <c r="O2272">
        <v>78</v>
      </c>
      <c r="P2272" s="16">
        <v>3000000</v>
      </c>
      <c r="Q2272" t="str">
        <f>IF(Table6[[#This Row],[Value]]&gt;=20000000,"out of budget",IF(Table6[[#This Row],[Value]]&gt;10000000,"negotiable",IF(Table6[[#This Row],[Value]]&lt;=10000000,"on the radar")))</f>
        <v>on the radar</v>
      </c>
    </row>
    <row r="2273" spans="11:17" x14ac:dyDescent="0.25">
      <c r="K2273" t="s">
        <v>2038</v>
      </c>
      <c r="L2273">
        <v>23</v>
      </c>
      <c r="M2273">
        <v>65</v>
      </c>
      <c r="N2273">
        <v>180</v>
      </c>
      <c r="O2273">
        <v>73</v>
      </c>
      <c r="P2273" s="16">
        <v>0</v>
      </c>
      <c r="Q2273" t="str">
        <f>IF(Table6[[#This Row],[Value]]&gt;=20000000,"out of budget",IF(Table6[[#This Row],[Value]]&gt;10000000,"negotiable",IF(Table6[[#This Row],[Value]]&lt;=10000000,"on the radar")))</f>
        <v>on the radar</v>
      </c>
    </row>
    <row r="2274" spans="11:17" x14ac:dyDescent="0.25">
      <c r="K2274" t="s">
        <v>2039</v>
      </c>
      <c r="L2274">
        <v>30</v>
      </c>
      <c r="M2274">
        <v>67</v>
      </c>
      <c r="N2274">
        <v>171</v>
      </c>
      <c r="O2274">
        <v>70</v>
      </c>
      <c r="P2274" s="16">
        <v>0</v>
      </c>
      <c r="Q2274" t="str">
        <f>IF(Table6[[#This Row],[Value]]&gt;=20000000,"out of budget",IF(Table6[[#This Row],[Value]]&gt;10000000,"negotiable",IF(Table6[[#This Row],[Value]]&lt;=10000000,"on the radar")))</f>
        <v>on the radar</v>
      </c>
    </row>
    <row r="2275" spans="11:17" x14ac:dyDescent="0.25">
      <c r="K2275" t="s">
        <v>2040</v>
      </c>
      <c r="L2275">
        <v>19</v>
      </c>
      <c r="M2275">
        <v>63</v>
      </c>
      <c r="N2275">
        <v>190</v>
      </c>
      <c r="O2275">
        <v>77</v>
      </c>
      <c r="P2275" s="16">
        <v>1000000</v>
      </c>
      <c r="Q2275" t="str">
        <f>IF(Table6[[#This Row],[Value]]&gt;=20000000,"out of budget",IF(Table6[[#This Row],[Value]]&gt;10000000,"negotiable",IF(Table6[[#This Row],[Value]]&lt;=10000000,"on the radar")))</f>
        <v>on the radar</v>
      </c>
    </row>
    <row r="2276" spans="11:17" x14ac:dyDescent="0.25">
      <c r="K2276" t="s">
        <v>2041</v>
      </c>
      <c r="L2276">
        <v>21</v>
      </c>
      <c r="M2276">
        <v>67</v>
      </c>
      <c r="N2276">
        <v>178</v>
      </c>
      <c r="O2276">
        <v>66</v>
      </c>
      <c r="P2276" s="16">
        <v>2300000</v>
      </c>
      <c r="Q2276" t="str">
        <f>IF(Table6[[#This Row],[Value]]&gt;=20000000,"out of budget",IF(Table6[[#This Row],[Value]]&gt;10000000,"negotiable",IF(Table6[[#This Row],[Value]]&lt;=10000000,"on the radar")))</f>
        <v>on the radar</v>
      </c>
    </row>
    <row r="2277" spans="11:17" x14ac:dyDescent="0.25">
      <c r="K2277" t="s">
        <v>2042</v>
      </c>
      <c r="L2277">
        <v>18</v>
      </c>
      <c r="M2277">
        <v>65</v>
      </c>
      <c r="N2277">
        <v>188</v>
      </c>
      <c r="O2277">
        <v>80</v>
      </c>
      <c r="P2277" s="16">
        <v>1700000</v>
      </c>
      <c r="Q2277" t="str">
        <f>IF(Table6[[#This Row],[Value]]&gt;=20000000,"out of budget",IF(Table6[[#This Row],[Value]]&gt;10000000,"negotiable",IF(Table6[[#This Row],[Value]]&lt;=10000000,"on the radar")))</f>
        <v>on the radar</v>
      </c>
    </row>
    <row r="2278" spans="11:17" x14ac:dyDescent="0.25">
      <c r="K2278" t="s">
        <v>2043</v>
      </c>
      <c r="L2278">
        <v>20</v>
      </c>
      <c r="M2278">
        <v>66</v>
      </c>
      <c r="N2278">
        <v>183</v>
      </c>
      <c r="O2278">
        <v>80</v>
      </c>
      <c r="P2278" s="16">
        <v>2000000</v>
      </c>
      <c r="Q2278" t="str">
        <f>IF(Table6[[#This Row],[Value]]&gt;=20000000,"out of budget",IF(Table6[[#This Row],[Value]]&gt;10000000,"negotiable",IF(Table6[[#This Row],[Value]]&lt;=10000000,"on the radar")))</f>
        <v>on the radar</v>
      </c>
    </row>
    <row r="2279" spans="11:17" x14ac:dyDescent="0.25">
      <c r="K2279" t="s">
        <v>1942</v>
      </c>
      <c r="L2279">
        <v>23</v>
      </c>
      <c r="M2279">
        <v>77</v>
      </c>
      <c r="N2279">
        <v>179</v>
      </c>
      <c r="O2279">
        <v>73</v>
      </c>
      <c r="P2279" s="16">
        <v>8500000</v>
      </c>
      <c r="Q2279" t="str">
        <f>IF(Table6[[#This Row],[Value]]&gt;=20000000,"out of budget",IF(Table6[[#This Row],[Value]]&gt;10000000,"negotiable",IF(Table6[[#This Row],[Value]]&lt;=10000000,"on the radar")))</f>
        <v>on the radar</v>
      </c>
    </row>
    <row r="2280" spans="11:17" x14ac:dyDescent="0.25">
      <c r="K2280" t="s">
        <v>1943</v>
      </c>
      <c r="L2280">
        <v>21</v>
      </c>
      <c r="M2280">
        <v>64</v>
      </c>
      <c r="N2280">
        <v>191</v>
      </c>
      <c r="O2280">
        <v>80</v>
      </c>
      <c r="P2280" s="16">
        <v>1300000</v>
      </c>
      <c r="Q2280" t="str">
        <f>IF(Table6[[#This Row],[Value]]&gt;=20000000,"out of budget",IF(Table6[[#This Row],[Value]]&gt;10000000,"negotiable",IF(Table6[[#This Row],[Value]]&lt;=10000000,"on the radar")))</f>
        <v>on the radar</v>
      </c>
    </row>
    <row r="2281" spans="11:17" x14ac:dyDescent="0.25">
      <c r="K2281" t="s">
        <v>1944</v>
      </c>
      <c r="L2281">
        <v>18</v>
      </c>
      <c r="M2281">
        <v>66</v>
      </c>
      <c r="N2281">
        <v>180</v>
      </c>
      <c r="O2281">
        <v>76</v>
      </c>
      <c r="P2281" s="16">
        <v>2000000</v>
      </c>
      <c r="Q2281" t="str">
        <f>IF(Table6[[#This Row],[Value]]&gt;=20000000,"out of budget",IF(Table6[[#This Row],[Value]]&gt;10000000,"negotiable",IF(Table6[[#This Row],[Value]]&lt;=10000000,"on the radar")))</f>
        <v>on the radar</v>
      </c>
    </row>
    <row r="2282" spans="11:17" x14ac:dyDescent="0.25">
      <c r="K2282" t="s">
        <v>994</v>
      </c>
      <c r="L2282">
        <v>19</v>
      </c>
      <c r="M2282">
        <v>63</v>
      </c>
      <c r="N2282">
        <v>191</v>
      </c>
      <c r="O2282">
        <v>84</v>
      </c>
      <c r="P2282" s="16">
        <v>1200000</v>
      </c>
      <c r="Q2282" t="str">
        <f>IF(Table6[[#This Row],[Value]]&gt;=20000000,"out of budget",IF(Table6[[#This Row],[Value]]&gt;10000000,"negotiable",IF(Table6[[#This Row],[Value]]&lt;=10000000,"on the radar")))</f>
        <v>on the radar</v>
      </c>
    </row>
    <row r="2283" spans="11:17" x14ac:dyDescent="0.25">
      <c r="K2283" t="s">
        <v>2044</v>
      </c>
      <c r="L2283">
        <v>21</v>
      </c>
      <c r="M2283">
        <v>68</v>
      </c>
      <c r="N2283">
        <v>187</v>
      </c>
      <c r="O2283">
        <v>78</v>
      </c>
      <c r="P2283" s="16">
        <v>2700000</v>
      </c>
      <c r="Q2283" t="str">
        <f>IF(Table6[[#This Row],[Value]]&gt;=20000000,"out of budget",IF(Table6[[#This Row],[Value]]&gt;10000000,"negotiable",IF(Table6[[#This Row],[Value]]&lt;=10000000,"on the radar")))</f>
        <v>on the radar</v>
      </c>
    </row>
    <row r="2284" spans="11:17" x14ac:dyDescent="0.25">
      <c r="K2284" t="s">
        <v>2045</v>
      </c>
      <c r="L2284">
        <v>22</v>
      </c>
      <c r="M2284">
        <v>71</v>
      </c>
      <c r="N2284">
        <v>184</v>
      </c>
      <c r="O2284">
        <v>84</v>
      </c>
      <c r="P2284" s="16">
        <v>3800000</v>
      </c>
      <c r="Q2284" t="str">
        <f>IF(Table6[[#This Row],[Value]]&gt;=20000000,"out of budget",IF(Table6[[#This Row],[Value]]&gt;10000000,"negotiable",IF(Table6[[#This Row],[Value]]&lt;=10000000,"on the radar")))</f>
        <v>on the radar</v>
      </c>
    </row>
    <row r="2285" spans="11:17" x14ac:dyDescent="0.25">
      <c r="K2285" t="s">
        <v>2046</v>
      </c>
      <c r="L2285">
        <v>24</v>
      </c>
      <c r="M2285">
        <v>76</v>
      </c>
      <c r="N2285">
        <v>178</v>
      </c>
      <c r="O2285">
        <v>74</v>
      </c>
      <c r="P2285" s="16">
        <v>10500000</v>
      </c>
      <c r="Q2285" t="str">
        <f>IF(Table6[[#This Row],[Value]]&gt;=20000000,"out of budget",IF(Table6[[#This Row],[Value]]&gt;10000000,"negotiable",IF(Table6[[#This Row],[Value]]&lt;=10000000,"on the radar")))</f>
        <v>negotiable</v>
      </c>
    </row>
    <row r="2286" spans="11:17" x14ac:dyDescent="0.25">
      <c r="K2286" t="s">
        <v>1644</v>
      </c>
      <c r="L2286">
        <v>21</v>
      </c>
      <c r="M2286">
        <v>68</v>
      </c>
      <c r="N2286">
        <v>177</v>
      </c>
      <c r="O2286">
        <v>71</v>
      </c>
      <c r="P2286" s="16">
        <v>3000000</v>
      </c>
      <c r="Q2286" t="str">
        <f>IF(Table6[[#This Row],[Value]]&gt;=20000000,"out of budget",IF(Table6[[#This Row],[Value]]&gt;10000000,"negotiable",IF(Table6[[#This Row],[Value]]&lt;=10000000,"on the radar")))</f>
        <v>on the radar</v>
      </c>
    </row>
    <row r="2287" spans="11:17" x14ac:dyDescent="0.25">
      <c r="K2287" t="s">
        <v>1645</v>
      </c>
      <c r="L2287">
        <v>22</v>
      </c>
      <c r="M2287">
        <v>74</v>
      </c>
      <c r="N2287">
        <v>176</v>
      </c>
      <c r="O2287">
        <v>65</v>
      </c>
      <c r="P2287" s="16">
        <v>9500000</v>
      </c>
      <c r="Q2287" t="str">
        <f>IF(Table6[[#This Row],[Value]]&gt;=20000000,"out of budget",IF(Table6[[#This Row],[Value]]&gt;10000000,"negotiable",IF(Table6[[#This Row],[Value]]&lt;=10000000,"on the radar")))</f>
        <v>on the radar</v>
      </c>
    </row>
    <row r="2288" spans="11:17" x14ac:dyDescent="0.25">
      <c r="K2288" t="s">
        <v>2047</v>
      </c>
      <c r="L2288">
        <v>19</v>
      </c>
      <c r="M2288">
        <v>72</v>
      </c>
      <c r="N2288">
        <v>183</v>
      </c>
      <c r="O2288">
        <v>80</v>
      </c>
      <c r="P2288" s="16">
        <v>4800000</v>
      </c>
      <c r="Q2288" t="str">
        <f>IF(Table6[[#This Row],[Value]]&gt;=20000000,"out of budget",IF(Table6[[#This Row],[Value]]&gt;10000000,"negotiable",IF(Table6[[#This Row],[Value]]&lt;=10000000,"on the radar")))</f>
        <v>on the radar</v>
      </c>
    </row>
    <row r="2289" spans="11:17" x14ac:dyDescent="0.25">
      <c r="K2289" t="s">
        <v>2048</v>
      </c>
      <c r="L2289">
        <v>20</v>
      </c>
      <c r="M2289">
        <v>64</v>
      </c>
      <c r="N2289">
        <v>191</v>
      </c>
      <c r="O2289">
        <v>83</v>
      </c>
      <c r="P2289" s="16">
        <v>1400000</v>
      </c>
      <c r="Q2289" t="str">
        <f>IF(Table6[[#This Row],[Value]]&gt;=20000000,"out of budget",IF(Table6[[#This Row],[Value]]&gt;10000000,"negotiable",IF(Table6[[#This Row],[Value]]&lt;=10000000,"on the radar")))</f>
        <v>on the radar</v>
      </c>
    </row>
    <row r="2290" spans="11:17" x14ac:dyDescent="0.25">
      <c r="K2290" t="s">
        <v>2049</v>
      </c>
      <c r="L2290">
        <v>24</v>
      </c>
      <c r="M2290">
        <v>67</v>
      </c>
      <c r="N2290">
        <v>184</v>
      </c>
      <c r="O2290">
        <v>75</v>
      </c>
      <c r="P2290" s="16">
        <v>1600000</v>
      </c>
      <c r="Q2290" t="str">
        <f>IF(Table6[[#This Row],[Value]]&gt;=20000000,"out of budget",IF(Table6[[#This Row],[Value]]&gt;10000000,"negotiable",IF(Table6[[#This Row],[Value]]&lt;=10000000,"on the radar")))</f>
        <v>on the radar</v>
      </c>
    </row>
    <row r="2291" spans="11:17" x14ac:dyDescent="0.25">
      <c r="K2291" t="s">
        <v>2050</v>
      </c>
      <c r="L2291">
        <v>22</v>
      </c>
      <c r="M2291">
        <v>73</v>
      </c>
      <c r="N2291">
        <v>184</v>
      </c>
      <c r="O2291">
        <v>74</v>
      </c>
      <c r="P2291" s="16">
        <v>4000000</v>
      </c>
      <c r="Q2291" t="str">
        <f>IF(Table6[[#This Row],[Value]]&gt;=20000000,"out of budget",IF(Table6[[#This Row],[Value]]&gt;10000000,"negotiable",IF(Table6[[#This Row],[Value]]&lt;=10000000,"on the radar")))</f>
        <v>on the radar</v>
      </c>
    </row>
    <row r="2292" spans="11:17" x14ac:dyDescent="0.25">
      <c r="K2292" t="s">
        <v>1649</v>
      </c>
      <c r="L2292">
        <v>23</v>
      </c>
      <c r="M2292">
        <v>71</v>
      </c>
      <c r="N2292">
        <v>198</v>
      </c>
      <c r="O2292">
        <v>94</v>
      </c>
      <c r="P2292" s="16">
        <v>2400000</v>
      </c>
      <c r="Q2292" t="str">
        <f>IF(Table6[[#This Row],[Value]]&gt;=20000000,"out of budget",IF(Table6[[#This Row],[Value]]&gt;10000000,"negotiable",IF(Table6[[#This Row],[Value]]&lt;=10000000,"on the radar")))</f>
        <v>on the radar</v>
      </c>
    </row>
    <row r="2293" spans="11:17" x14ac:dyDescent="0.25">
      <c r="K2293" t="s">
        <v>2051</v>
      </c>
      <c r="L2293">
        <v>23</v>
      </c>
      <c r="M2293">
        <v>68</v>
      </c>
      <c r="N2293">
        <v>175</v>
      </c>
      <c r="O2293">
        <v>66</v>
      </c>
      <c r="P2293" s="16">
        <v>1800000</v>
      </c>
      <c r="Q2293" t="str">
        <f>IF(Table6[[#This Row],[Value]]&gt;=20000000,"out of budget",IF(Table6[[#This Row],[Value]]&gt;10000000,"negotiable",IF(Table6[[#This Row],[Value]]&lt;=10000000,"on the radar")))</f>
        <v>on the radar</v>
      </c>
    </row>
    <row r="2294" spans="11:17" x14ac:dyDescent="0.25">
      <c r="K2294" t="s">
        <v>2052</v>
      </c>
      <c r="L2294">
        <v>29</v>
      </c>
      <c r="M2294">
        <v>71</v>
      </c>
      <c r="N2294">
        <v>190</v>
      </c>
      <c r="O2294">
        <v>79</v>
      </c>
      <c r="P2294" s="16">
        <v>0</v>
      </c>
      <c r="Q2294" t="str">
        <f>IF(Table6[[#This Row],[Value]]&gt;=20000000,"out of budget",IF(Table6[[#This Row],[Value]]&gt;10000000,"negotiable",IF(Table6[[#This Row],[Value]]&lt;=10000000,"on the radar")))</f>
        <v>on the radar</v>
      </c>
    </row>
    <row r="2295" spans="11:17" x14ac:dyDescent="0.25">
      <c r="K2295" t="s">
        <v>2053</v>
      </c>
      <c r="L2295">
        <v>24</v>
      </c>
      <c r="M2295">
        <v>70</v>
      </c>
      <c r="N2295">
        <v>186</v>
      </c>
      <c r="O2295">
        <v>82</v>
      </c>
      <c r="P2295" s="16">
        <v>1600000</v>
      </c>
      <c r="Q2295" t="str">
        <f>IF(Table6[[#This Row],[Value]]&gt;=20000000,"out of budget",IF(Table6[[#This Row],[Value]]&gt;10000000,"negotiable",IF(Table6[[#This Row],[Value]]&lt;=10000000,"on the radar")))</f>
        <v>on the radar</v>
      </c>
    </row>
    <row r="2296" spans="11:17" x14ac:dyDescent="0.25">
      <c r="K2296" t="s">
        <v>2054</v>
      </c>
      <c r="L2296">
        <v>27</v>
      </c>
      <c r="M2296">
        <v>77</v>
      </c>
      <c r="N2296">
        <v>173</v>
      </c>
      <c r="O2296">
        <v>68</v>
      </c>
      <c r="P2296" s="16">
        <v>10000000</v>
      </c>
      <c r="Q2296" t="str">
        <f>IF(Table6[[#This Row],[Value]]&gt;=20000000,"out of budget",IF(Table6[[#This Row],[Value]]&gt;10000000,"negotiable",IF(Table6[[#This Row],[Value]]&lt;=10000000,"on the radar")))</f>
        <v>on the radar</v>
      </c>
    </row>
    <row r="2297" spans="11:17" x14ac:dyDescent="0.25">
      <c r="K2297" t="s">
        <v>2055</v>
      </c>
      <c r="L2297">
        <v>26</v>
      </c>
      <c r="M2297">
        <v>75</v>
      </c>
      <c r="N2297">
        <v>181</v>
      </c>
      <c r="O2297">
        <v>75</v>
      </c>
      <c r="P2297" s="16">
        <v>4400000</v>
      </c>
      <c r="Q2297" t="str">
        <f>IF(Table6[[#This Row],[Value]]&gt;=20000000,"out of budget",IF(Table6[[#This Row],[Value]]&gt;10000000,"negotiable",IF(Table6[[#This Row],[Value]]&lt;=10000000,"on the radar")))</f>
        <v>on the radar</v>
      </c>
    </row>
    <row r="2298" spans="11:17" x14ac:dyDescent="0.25">
      <c r="K2298" t="s">
        <v>2056</v>
      </c>
      <c r="L2298">
        <v>23</v>
      </c>
      <c r="M2298">
        <v>70</v>
      </c>
      <c r="N2298">
        <v>183</v>
      </c>
      <c r="O2298">
        <v>73</v>
      </c>
      <c r="P2298" s="16">
        <v>2300000</v>
      </c>
      <c r="Q2298" t="str">
        <f>IF(Table6[[#This Row],[Value]]&gt;=20000000,"out of budget",IF(Table6[[#This Row],[Value]]&gt;10000000,"negotiable",IF(Table6[[#This Row],[Value]]&lt;=10000000,"on the radar")))</f>
        <v>on the radar</v>
      </c>
    </row>
    <row r="2299" spans="11:17" x14ac:dyDescent="0.25">
      <c r="K2299" t="s">
        <v>2057</v>
      </c>
      <c r="L2299">
        <v>22</v>
      </c>
      <c r="M2299">
        <v>68</v>
      </c>
      <c r="N2299">
        <v>182</v>
      </c>
      <c r="O2299">
        <v>75</v>
      </c>
      <c r="P2299" s="16">
        <v>2500000</v>
      </c>
      <c r="Q2299" t="str">
        <f>IF(Table6[[#This Row],[Value]]&gt;=20000000,"out of budget",IF(Table6[[#This Row],[Value]]&gt;10000000,"negotiable",IF(Table6[[#This Row],[Value]]&lt;=10000000,"on the radar")))</f>
        <v>on the radar</v>
      </c>
    </row>
    <row r="2300" spans="11:17" x14ac:dyDescent="0.25">
      <c r="K2300" t="s">
        <v>2058</v>
      </c>
      <c r="L2300">
        <v>21</v>
      </c>
      <c r="M2300">
        <v>72</v>
      </c>
      <c r="N2300">
        <v>179</v>
      </c>
      <c r="O2300">
        <v>69</v>
      </c>
      <c r="P2300" s="16">
        <v>3800000</v>
      </c>
      <c r="Q2300" t="str">
        <f>IF(Table6[[#This Row],[Value]]&gt;=20000000,"out of budget",IF(Table6[[#This Row],[Value]]&gt;10000000,"negotiable",IF(Table6[[#This Row],[Value]]&lt;=10000000,"on the radar")))</f>
        <v>on the radar</v>
      </c>
    </row>
    <row r="2301" spans="11:17" x14ac:dyDescent="0.25">
      <c r="K2301" t="s">
        <v>2059</v>
      </c>
      <c r="L2301">
        <v>20</v>
      </c>
      <c r="M2301">
        <v>67</v>
      </c>
      <c r="N2301">
        <v>180</v>
      </c>
      <c r="O2301">
        <v>65</v>
      </c>
      <c r="P2301" s="16">
        <v>2300000</v>
      </c>
      <c r="Q2301" t="str">
        <f>IF(Table6[[#This Row],[Value]]&gt;=20000000,"out of budget",IF(Table6[[#This Row],[Value]]&gt;10000000,"negotiable",IF(Table6[[#This Row],[Value]]&lt;=10000000,"on the radar")))</f>
        <v>on the radar</v>
      </c>
    </row>
    <row r="2302" spans="11:17" x14ac:dyDescent="0.25">
      <c r="K2302" t="s">
        <v>2060</v>
      </c>
      <c r="L2302">
        <v>20</v>
      </c>
      <c r="M2302">
        <v>69</v>
      </c>
      <c r="N2302">
        <v>168</v>
      </c>
      <c r="O2302">
        <v>60</v>
      </c>
      <c r="P2302" s="16">
        <v>2600000</v>
      </c>
      <c r="Q2302" t="str">
        <f>IF(Table6[[#This Row],[Value]]&gt;=20000000,"out of budget",IF(Table6[[#This Row],[Value]]&gt;10000000,"negotiable",IF(Table6[[#This Row],[Value]]&lt;=10000000,"on the radar")))</f>
        <v>on the radar</v>
      </c>
    </row>
    <row r="2303" spans="11:17" x14ac:dyDescent="0.25">
      <c r="K2303" t="s">
        <v>2061</v>
      </c>
      <c r="L2303">
        <v>21</v>
      </c>
      <c r="M2303">
        <v>70</v>
      </c>
      <c r="N2303">
        <v>180</v>
      </c>
      <c r="O2303">
        <v>76</v>
      </c>
      <c r="P2303" s="16">
        <v>3700000</v>
      </c>
      <c r="Q2303" t="str">
        <f>IF(Table6[[#This Row],[Value]]&gt;=20000000,"out of budget",IF(Table6[[#This Row],[Value]]&gt;10000000,"negotiable",IF(Table6[[#This Row],[Value]]&lt;=10000000,"on the radar")))</f>
        <v>on the radar</v>
      </c>
    </row>
    <row r="2304" spans="11:17" x14ac:dyDescent="0.25">
      <c r="K2304" t="s">
        <v>2062</v>
      </c>
      <c r="L2304">
        <v>21</v>
      </c>
      <c r="M2304">
        <v>74</v>
      </c>
      <c r="N2304">
        <v>188</v>
      </c>
      <c r="O2304">
        <v>75</v>
      </c>
      <c r="P2304" s="16">
        <v>7000000</v>
      </c>
      <c r="Q2304" t="str">
        <f>IF(Table6[[#This Row],[Value]]&gt;=20000000,"out of budget",IF(Table6[[#This Row],[Value]]&gt;10000000,"negotiable",IF(Table6[[#This Row],[Value]]&lt;=10000000,"on the radar")))</f>
        <v>on the radar</v>
      </c>
    </row>
    <row r="2305" spans="11:17" x14ac:dyDescent="0.25">
      <c r="K2305" t="s">
        <v>2063</v>
      </c>
      <c r="L2305">
        <v>20</v>
      </c>
      <c r="M2305">
        <v>65</v>
      </c>
      <c r="N2305">
        <v>187</v>
      </c>
      <c r="O2305">
        <v>85</v>
      </c>
      <c r="P2305" s="16">
        <v>1700000</v>
      </c>
      <c r="Q2305" t="str">
        <f>IF(Table6[[#This Row],[Value]]&gt;=20000000,"out of budget",IF(Table6[[#This Row],[Value]]&gt;10000000,"negotiable",IF(Table6[[#This Row],[Value]]&lt;=10000000,"on the radar")))</f>
        <v>on the radar</v>
      </c>
    </row>
    <row r="2306" spans="11:17" x14ac:dyDescent="0.25">
      <c r="K2306" t="s">
        <v>2064</v>
      </c>
      <c r="L2306">
        <v>21</v>
      </c>
      <c r="M2306">
        <v>71</v>
      </c>
      <c r="N2306">
        <v>181</v>
      </c>
      <c r="O2306">
        <v>82</v>
      </c>
      <c r="P2306" s="16">
        <v>4000000</v>
      </c>
      <c r="Q2306" t="str">
        <f>IF(Table6[[#This Row],[Value]]&gt;=20000000,"out of budget",IF(Table6[[#This Row],[Value]]&gt;10000000,"negotiable",IF(Table6[[#This Row],[Value]]&lt;=10000000,"on the radar")))</f>
        <v>on the radar</v>
      </c>
    </row>
    <row r="2307" spans="11:17" x14ac:dyDescent="0.25">
      <c r="K2307" t="s">
        <v>2065</v>
      </c>
      <c r="L2307">
        <v>21</v>
      </c>
      <c r="M2307">
        <v>73</v>
      </c>
      <c r="N2307">
        <v>170</v>
      </c>
      <c r="O2307">
        <v>67</v>
      </c>
      <c r="P2307" s="16">
        <v>6000000</v>
      </c>
      <c r="Q2307" t="str">
        <f>IF(Table6[[#This Row],[Value]]&gt;=20000000,"out of budget",IF(Table6[[#This Row],[Value]]&gt;10000000,"negotiable",IF(Table6[[#This Row],[Value]]&lt;=10000000,"on the radar")))</f>
        <v>on the radar</v>
      </c>
    </row>
    <row r="2308" spans="11:17" x14ac:dyDescent="0.25">
      <c r="K2308" t="s">
        <v>1657</v>
      </c>
      <c r="L2308">
        <v>19</v>
      </c>
      <c r="M2308">
        <v>65</v>
      </c>
      <c r="N2308">
        <v>182</v>
      </c>
      <c r="O2308">
        <v>69</v>
      </c>
      <c r="P2308" s="16">
        <v>1600000</v>
      </c>
      <c r="Q2308" t="str">
        <f>IF(Table6[[#This Row],[Value]]&gt;=20000000,"out of budget",IF(Table6[[#This Row],[Value]]&gt;10000000,"negotiable",IF(Table6[[#This Row],[Value]]&lt;=10000000,"on the radar")))</f>
        <v>on the radar</v>
      </c>
    </row>
    <row r="2309" spans="11:17" x14ac:dyDescent="0.25">
      <c r="K2309" t="s">
        <v>2066</v>
      </c>
      <c r="L2309">
        <v>22</v>
      </c>
      <c r="M2309">
        <v>72</v>
      </c>
      <c r="N2309">
        <v>197</v>
      </c>
      <c r="O2309">
        <v>97</v>
      </c>
      <c r="P2309" s="16">
        <v>3800000</v>
      </c>
      <c r="Q2309" t="str">
        <f>IF(Table6[[#This Row],[Value]]&gt;=20000000,"out of budget",IF(Table6[[#This Row],[Value]]&gt;10000000,"negotiable",IF(Table6[[#This Row],[Value]]&lt;=10000000,"on the radar")))</f>
        <v>on the radar</v>
      </c>
    </row>
    <row r="2310" spans="11:17" x14ac:dyDescent="0.25">
      <c r="K2310" t="s">
        <v>2067</v>
      </c>
      <c r="L2310">
        <v>23</v>
      </c>
      <c r="M2310">
        <v>72</v>
      </c>
      <c r="N2310">
        <v>178</v>
      </c>
      <c r="O2310">
        <v>63</v>
      </c>
      <c r="P2310" s="16">
        <v>3500000</v>
      </c>
      <c r="Q2310" t="str">
        <f>IF(Table6[[#This Row],[Value]]&gt;=20000000,"out of budget",IF(Table6[[#This Row],[Value]]&gt;10000000,"negotiable",IF(Table6[[#This Row],[Value]]&lt;=10000000,"on the radar")))</f>
        <v>on the radar</v>
      </c>
    </row>
    <row r="2311" spans="11:17" x14ac:dyDescent="0.25">
      <c r="K2311" t="s">
        <v>2068</v>
      </c>
      <c r="L2311">
        <v>23</v>
      </c>
      <c r="M2311">
        <v>71</v>
      </c>
      <c r="N2311">
        <v>188</v>
      </c>
      <c r="O2311">
        <v>78</v>
      </c>
      <c r="P2311" s="16">
        <v>3900000</v>
      </c>
      <c r="Q2311" t="str">
        <f>IF(Table6[[#This Row],[Value]]&gt;=20000000,"out of budget",IF(Table6[[#This Row],[Value]]&gt;10000000,"negotiable",IF(Table6[[#This Row],[Value]]&lt;=10000000,"on the radar")))</f>
        <v>on the radar</v>
      </c>
    </row>
    <row r="2312" spans="11:17" x14ac:dyDescent="0.25">
      <c r="K2312" t="s">
        <v>2069</v>
      </c>
      <c r="L2312">
        <v>22</v>
      </c>
      <c r="M2312">
        <v>75</v>
      </c>
      <c r="N2312">
        <v>168</v>
      </c>
      <c r="O2312">
        <v>64</v>
      </c>
      <c r="P2312" s="16">
        <v>8500000</v>
      </c>
      <c r="Q2312" t="str">
        <f>IF(Table6[[#This Row],[Value]]&gt;=20000000,"out of budget",IF(Table6[[#This Row],[Value]]&gt;10000000,"negotiable",IF(Table6[[#This Row],[Value]]&lt;=10000000,"on the radar")))</f>
        <v>on the radar</v>
      </c>
    </row>
    <row r="2313" spans="11:17" x14ac:dyDescent="0.25">
      <c r="K2313" t="s">
        <v>1662</v>
      </c>
      <c r="L2313">
        <v>22</v>
      </c>
      <c r="M2313">
        <v>74</v>
      </c>
      <c r="N2313">
        <v>186</v>
      </c>
      <c r="O2313">
        <v>78</v>
      </c>
      <c r="P2313" s="16">
        <v>9000000</v>
      </c>
      <c r="Q2313" t="str">
        <f>IF(Table6[[#This Row],[Value]]&gt;=20000000,"out of budget",IF(Table6[[#This Row],[Value]]&gt;10000000,"negotiable",IF(Table6[[#This Row],[Value]]&lt;=10000000,"on the radar")))</f>
        <v>on the radar</v>
      </c>
    </row>
    <row r="2314" spans="11:17" x14ac:dyDescent="0.25">
      <c r="K2314" t="s">
        <v>2070</v>
      </c>
      <c r="L2314">
        <v>26</v>
      </c>
      <c r="M2314">
        <v>75</v>
      </c>
      <c r="N2314">
        <v>176</v>
      </c>
      <c r="O2314">
        <v>66</v>
      </c>
      <c r="P2314" s="16">
        <v>6500000</v>
      </c>
      <c r="Q2314" t="str">
        <f>IF(Table6[[#This Row],[Value]]&gt;=20000000,"out of budget",IF(Table6[[#This Row],[Value]]&gt;10000000,"negotiable",IF(Table6[[#This Row],[Value]]&lt;=10000000,"on the radar")))</f>
        <v>on the radar</v>
      </c>
    </row>
    <row r="2315" spans="11:17" x14ac:dyDescent="0.25">
      <c r="K2315" t="s">
        <v>2071</v>
      </c>
      <c r="L2315">
        <v>20</v>
      </c>
      <c r="M2315">
        <v>72</v>
      </c>
      <c r="N2315">
        <v>185</v>
      </c>
      <c r="O2315">
        <v>73</v>
      </c>
      <c r="P2315" s="16">
        <v>4600000</v>
      </c>
      <c r="Q2315" t="str">
        <f>IF(Table6[[#This Row],[Value]]&gt;=20000000,"out of budget",IF(Table6[[#This Row],[Value]]&gt;10000000,"negotiable",IF(Table6[[#This Row],[Value]]&lt;=10000000,"on the radar")))</f>
        <v>on the radar</v>
      </c>
    </row>
    <row r="2316" spans="11:17" x14ac:dyDescent="0.25">
      <c r="K2316" t="s">
        <v>2072</v>
      </c>
      <c r="L2316">
        <v>23</v>
      </c>
      <c r="M2316">
        <v>69</v>
      </c>
      <c r="N2316">
        <v>183</v>
      </c>
      <c r="O2316">
        <v>79</v>
      </c>
      <c r="P2316" s="16">
        <v>3100000</v>
      </c>
      <c r="Q2316" t="str">
        <f>IF(Table6[[#This Row],[Value]]&gt;=20000000,"out of budget",IF(Table6[[#This Row],[Value]]&gt;10000000,"negotiable",IF(Table6[[#This Row],[Value]]&lt;=10000000,"on the radar")))</f>
        <v>on the radar</v>
      </c>
    </row>
    <row r="2317" spans="11:17" x14ac:dyDescent="0.25">
      <c r="K2317" t="s">
        <v>2073</v>
      </c>
      <c r="L2317">
        <v>21</v>
      </c>
      <c r="M2317">
        <v>74</v>
      </c>
      <c r="N2317">
        <v>185</v>
      </c>
      <c r="O2317">
        <v>81</v>
      </c>
      <c r="P2317" s="16">
        <v>9500000</v>
      </c>
      <c r="Q2317" t="str">
        <f>IF(Table6[[#This Row],[Value]]&gt;=20000000,"out of budget",IF(Table6[[#This Row],[Value]]&gt;10000000,"negotiable",IF(Table6[[#This Row],[Value]]&lt;=10000000,"on the radar")))</f>
        <v>on the radar</v>
      </c>
    </row>
    <row r="2318" spans="11:17" x14ac:dyDescent="0.25">
      <c r="K2318" t="s">
        <v>2074</v>
      </c>
      <c r="L2318">
        <v>20</v>
      </c>
      <c r="M2318">
        <v>72</v>
      </c>
      <c r="N2318">
        <v>180</v>
      </c>
      <c r="O2318">
        <v>70</v>
      </c>
      <c r="P2318" s="16">
        <v>5000000</v>
      </c>
      <c r="Q2318" t="str">
        <f>IF(Table6[[#This Row],[Value]]&gt;=20000000,"out of budget",IF(Table6[[#This Row],[Value]]&gt;10000000,"negotiable",IF(Table6[[#This Row],[Value]]&lt;=10000000,"on the radar")))</f>
        <v>on the radar</v>
      </c>
    </row>
    <row r="2319" spans="11:17" x14ac:dyDescent="0.25">
      <c r="K2319" t="s">
        <v>1666</v>
      </c>
      <c r="L2319">
        <v>22</v>
      </c>
      <c r="M2319">
        <v>67</v>
      </c>
      <c r="N2319">
        <v>184</v>
      </c>
      <c r="O2319">
        <v>80</v>
      </c>
      <c r="P2319" s="16">
        <v>1400000</v>
      </c>
      <c r="Q2319" t="str">
        <f>IF(Table6[[#This Row],[Value]]&gt;=20000000,"out of budget",IF(Table6[[#This Row],[Value]]&gt;10000000,"negotiable",IF(Table6[[#This Row],[Value]]&lt;=10000000,"on the radar")))</f>
        <v>on the radar</v>
      </c>
    </row>
    <row r="2320" spans="11:17" x14ac:dyDescent="0.25">
      <c r="K2320" t="s">
        <v>2075</v>
      </c>
      <c r="L2320">
        <v>20</v>
      </c>
      <c r="M2320">
        <v>68</v>
      </c>
      <c r="N2320">
        <v>194</v>
      </c>
      <c r="O2320">
        <v>90</v>
      </c>
      <c r="P2320" s="16">
        <v>2700000</v>
      </c>
      <c r="Q2320" t="str">
        <f>IF(Table6[[#This Row],[Value]]&gt;=20000000,"out of budget",IF(Table6[[#This Row],[Value]]&gt;10000000,"negotiable",IF(Table6[[#This Row],[Value]]&lt;=10000000,"on the radar")))</f>
        <v>on the radar</v>
      </c>
    </row>
    <row r="2321" spans="11:17" x14ac:dyDescent="0.25">
      <c r="K2321" t="s">
        <v>2076</v>
      </c>
      <c r="L2321">
        <v>22</v>
      </c>
      <c r="M2321">
        <v>73</v>
      </c>
      <c r="N2321">
        <v>188</v>
      </c>
      <c r="O2321">
        <v>74</v>
      </c>
      <c r="P2321" s="16">
        <v>4900000</v>
      </c>
      <c r="Q2321" t="str">
        <f>IF(Table6[[#This Row],[Value]]&gt;=20000000,"out of budget",IF(Table6[[#This Row],[Value]]&gt;10000000,"negotiable",IF(Table6[[#This Row],[Value]]&lt;=10000000,"on the radar")))</f>
        <v>on the radar</v>
      </c>
    </row>
    <row r="2322" spans="11:17" x14ac:dyDescent="0.25">
      <c r="K2322" t="s">
        <v>2077</v>
      </c>
      <c r="L2322">
        <v>26</v>
      </c>
      <c r="M2322">
        <v>75</v>
      </c>
      <c r="N2322">
        <v>183</v>
      </c>
      <c r="O2322">
        <v>79</v>
      </c>
      <c r="P2322" s="16">
        <v>6000000</v>
      </c>
      <c r="Q2322" t="str">
        <f>IF(Table6[[#This Row],[Value]]&gt;=20000000,"out of budget",IF(Table6[[#This Row],[Value]]&gt;10000000,"negotiable",IF(Table6[[#This Row],[Value]]&lt;=10000000,"on the radar")))</f>
        <v>on the radar</v>
      </c>
    </row>
    <row r="2323" spans="11:17" x14ac:dyDescent="0.25">
      <c r="K2323" t="s">
        <v>2078</v>
      </c>
      <c r="L2323">
        <v>22</v>
      </c>
      <c r="M2323">
        <v>65</v>
      </c>
      <c r="N2323">
        <v>185</v>
      </c>
      <c r="O2323">
        <v>77</v>
      </c>
      <c r="P2323" s="16">
        <v>1600000</v>
      </c>
      <c r="Q2323" t="str">
        <f>IF(Table6[[#This Row],[Value]]&gt;=20000000,"out of budget",IF(Table6[[#This Row],[Value]]&gt;10000000,"negotiable",IF(Table6[[#This Row],[Value]]&lt;=10000000,"on the radar")))</f>
        <v>on the radar</v>
      </c>
    </row>
    <row r="2324" spans="11:17" x14ac:dyDescent="0.25">
      <c r="K2324" t="s">
        <v>2079</v>
      </c>
      <c r="L2324">
        <v>21</v>
      </c>
      <c r="M2324">
        <v>69</v>
      </c>
      <c r="N2324">
        <v>174</v>
      </c>
      <c r="O2324">
        <v>70</v>
      </c>
      <c r="P2324" s="16">
        <v>3000000</v>
      </c>
      <c r="Q2324" t="str">
        <f>IF(Table6[[#This Row],[Value]]&gt;=20000000,"out of budget",IF(Table6[[#This Row],[Value]]&gt;10000000,"negotiable",IF(Table6[[#This Row],[Value]]&lt;=10000000,"on the radar")))</f>
        <v>on the radar</v>
      </c>
    </row>
    <row r="2325" spans="11:17" x14ac:dyDescent="0.25">
      <c r="K2325" t="s">
        <v>2080</v>
      </c>
      <c r="L2325">
        <v>20</v>
      </c>
      <c r="M2325">
        <v>61</v>
      </c>
      <c r="N2325">
        <v>180</v>
      </c>
      <c r="O2325">
        <v>70</v>
      </c>
      <c r="P2325" s="16">
        <v>850000</v>
      </c>
      <c r="Q2325" t="str">
        <f>IF(Table6[[#This Row],[Value]]&gt;=20000000,"out of budget",IF(Table6[[#This Row],[Value]]&gt;10000000,"negotiable",IF(Table6[[#This Row],[Value]]&lt;=10000000,"on the radar")))</f>
        <v>on the radar</v>
      </c>
    </row>
    <row r="2326" spans="11:17" x14ac:dyDescent="0.25">
      <c r="K2326" t="s">
        <v>2081</v>
      </c>
      <c r="L2326">
        <v>20</v>
      </c>
      <c r="M2326">
        <v>67</v>
      </c>
      <c r="N2326">
        <v>183</v>
      </c>
      <c r="O2326">
        <v>72</v>
      </c>
      <c r="P2326" s="16">
        <v>2100000</v>
      </c>
      <c r="Q2326" t="str">
        <f>IF(Table6[[#This Row],[Value]]&gt;=20000000,"out of budget",IF(Table6[[#This Row],[Value]]&gt;10000000,"negotiable",IF(Table6[[#This Row],[Value]]&lt;=10000000,"on the radar")))</f>
        <v>on the radar</v>
      </c>
    </row>
    <row r="2327" spans="11:17" x14ac:dyDescent="0.25">
      <c r="K2327" t="s">
        <v>2082</v>
      </c>
      <c r="L2327">
        <v>19</v>
      </c>
      <c r="M2327">
        <v>68</v>
      </c>
      <c r="N2327">
        <v>180</v>
      </c>
      <c r="O2327">
        <v>73</v>
      </c>
      <c r="P2327" s="16">
        <v>2900000</v>
      </c>
      <c r="Q2327" t="str">
        <f>IF(Table6[[#This Row],[Value]]&gt;=20000000,"out of budget",IF(Table6[[#This Row],[Value]]&gt;10000000,"negotiable",IF(Table6[[#This Row],[Value]]&lt;=10000000,"on the radar")))</f>
        <v>on the radar</v>
      </c>
    </row>
    <row r="2328" spans="11:17" x14ac:dyDescent="0.25">
      <c r="K2328" t="s">
        <v>2083</v>
      </c>
      <c r="L2328">
        <v>19</v>
      </c>
      <c r="M2328">
        <v>60</v>
      </c>
      <c r="N2328">
        <v>181</v>
      </c>
      <c r="O2328">
        <v>73</v>
      </c>
      <c r="P2328" s="16">
        <v>550000</v>
      </c>
      <c r="Q2328" t="str">
        <f>IF(Table6[[#This Row],[Value]]&gt;=20000000,"out of budget",IF(Table6[[#This Row],[Value]]&gt;10000000,"negotiable",IF(Table6[[#This Row],[Value]]&lt;=10000000,"on the radar")))</f>
        <v>on the radar</v>
      </c>
    </row>
    <row r="2329" spans="11:17" x14ac:dyDescent="0.25">
      <c r="K2329" t="s">
        <v>2084</v>
      </c>
      <c r="L2329">
        <v>20</v>
      </c>
      <c r="M2329">
        <v>67</v>
      </c>
      <c r="N2329">
        <v>172</v>
      </c>
      <c r="O2329">
        <v>64</v>
      </c>
      <c r="P2329" s="16">
        <v>2500000</v>
      </c>
      <c r="Q2329" t="str">
        <f>IF(Table6[[#This Row],[Value]]&gt;=20000000,"out of budget",IF(Table6[[#This Row],[Value]]&gt;10000000,"negotiable",IF(Table6[[#This Row],[Value]]&lt;=10000000,"on the radar")))</f>
        <v>on the radar</v>
      </c>
    </row>
    <row r="2330" spans="11:17" x14ac:dyDescent="0.25">
      <c r="K2330" t="s">
        <v>2085</v>
      </c>
      <c r="L2330">
        <v>19</v>
      </c>
      <c r="M2330">
        <v>67</v>
      </c>
      <c r="N2330">
        <v>181</v>
      </c>
      <c r="O2330">
        <v>70</v>
      </c>
      <c r="P2330" s="16">
        <v>2300000</v>
      </c>
      <c r="Q2330" t="str">
        <f>IF(Table6[[#This Row],[Value]]&gt;=20000000,"out of budget",IF(Table6[[#This Row],[Value]]&gt;10000000,"negotiable",IF(Table6[[#This Row],[Value]]&lt;=10000000,"on the radar")))</f>
        <v>on the radar</v>
      </c>
    </row>
    <row r="2331" spans="11:17" x14ac:dyDescent="0.25">
      <c r="K2331" t="s">
        <v>2086</v>
      </c>
      <c r="L2331">
        <v>20</v>
      </c>
      <c r="M2331">
        <v>63</v>
      </c>
      <c r="N2331">
        <v>185</v>
      </c>
      <c r="O2331">
        <v>81</v>
      </c>
      <c r="P2331" s="16">
        <v>1000000</v>
      </c>
      <c r="Q2331" t="str">
        <f>IF(Table6[[#This Row],[Value]]&gt;=20000000,"out of budget",IF(Table6[[#This Row],[Value]]&gt;10000000,"negotiable",IF(Table6[[#This Row],[Value]]&lt;=10000000,"on the radar")))</f>
        <v>on the radar</v>
      </c>
    </row>
    <row r="2332" spans="11:17" x14ac:dyDescent="0.25">
      <c r="K2332" t="s">
        <v>2087</v>
      </c>
      <c r="L2332">
        <v>20</v>
      </c>
      <c r="M2332">
        <v>67</v>
      </c>
      <c r="N2332">
        <v>174</v>
      </c>
      <c r="O2332">
        <v>70</v>
      </c>
      <c r="P2332" s="16">
        <v>2100000</v>
      </c>
      <c r="Q2332" t="str">
        <f>IF(Table6[[#This Row],[Value]]&gt;=20000000,"out of budget",IF(Table6[[#This Row],[Value]]&gt;10000000,"negotiable",IF(Table6[[#This Row],[Value]]&lt;=10000000,"on the radar")))</f>
        <v>on the radar</v>
      </c>
    </row>
    <row r="2333" spans="11:17" x14ac:dyDescent="0.25">
      <c r="K2333" t="s">
        <v>2088</v>
      </c>
      <c r="L2333">
        <v>23</v>
      </c>
      <c r="M2333">
        <v>72</v>
      </c>
      <c r="N2333">
        <v>179</v>
      </c>
      <c r="O2333">
        <v>75</v>
      </c>
      <c r="P2333" s="16">
        <v>3100000</v>
      </c>
      <c r="Q2333" t="str">
        <f>IF(Table6[[#This Row],[Value]]&gt;=20000000,"out of budget",IF(Table6[[#This Row],[Value]]&gt;10000000,"negotiable",IF(Table6[[#This Row],[Value]]&lt;=10000000,"on the radar")))</f>
        <v>on the radar</v>
      </c>
    </row>
    <row r="2334" spans="11:17" x14ac:dyDescent="0.25">
      <c r="K2334" t="s">
        <v>2089</v>
      </c>
      <c r="L2334">
        <v>20</v>
      </c>
      <c r="M2334">
        <v>68</v>
      </c>
      <c r="N2334">
        <v>178</v>
      </c>
      <c r="O2334">
        <v>68</v>
      </c>
      <c r="P2334" s="16">
        <v>2800000</v>
      </c>
      <c r="Q2334" t="str">
        <f>IF(Table6[[#This Row],[Value]]&gt;=20000000,"out of budget",IF(Table6[[#This Row],[Value]]&gt;10000000,"negotiable",IF(Table6[[#This Row],[Value]]&lt;=10000000,"on the radar")))</f>
        <v>on the radar</v>
      </c>
    </row>
    <row r="2335" spans="11:17" x14ac:dyDescent="0.25">
      <c r="K2335" t="s">
        <v>2090</v>
      </c>
      <c r="L2335">
        <v>21</v>
      </c>
      <c r="M2335">
        <v>70</v>
      </c>
      <c r="N2335">
        <v>184</v>
      </c>
      <c r="O2335">
        <v>73</v>
      </c>
      <c r="P2335" s="16">
        <v>3400000</v>
      </c>
      <c r="Q2335" t="str">
        <f>IF(Table6[[#This Row],[Value]]&gt;=20000000,"out of budget",IF(Table6[[#This Row],[Value]]&gt;10000000,"negotiable",IF(Table6[[#This Row],[Value]]&lt;=10000000,"on the radar")))</f>
        <v>on the radar</v>
      </c>
    </row>
    <row r="2336" spans="11:17" x14ac:dyDescent="0.25">
      <c r="K2336" t="s">
        <v>2091</v>
      </c>
      <c r="L2336">
        <v>20</v>
      </c>
      <c r="M2336">
        <v>64</v>
      </c>
      <c r="N2336">
        <v>178</v>
      </c>
      <c r="O2336">
        <v>76</v>
      </c>
      <c r="P2336" s="16">
        <v>1300000</v>
      </c>
      <c r="Q2336" t="str">
        <f>IF(Table6[[#This Row],[Value]]&gt;=20000000,"out of budget",IF(Table6[[#This Row],[Value]]&gt;10000000,"negotiable",IF(Table6[[#This Row],[Value]]&lt;=10000000,"on the radar")))</f>
        <v>on the radar</v>
      </c>
    </row>
    <row r="2337" spans="11:17" x14ac:dyDescent="0.25">
      <c r="K2337" t="s">
        <v>2092</v>
      </c>
      <c r="L2337">
        <v>23</v>
      </c>
      <c r="M2337">
        <v>74</v>
      </c>
      <c r="N2337">
        <v>186</v>
      </c>
      <c r="O2337">
        <v>76</v>
      </c>
      <c r="P2337" s="16">
        <v>8500000</v>
      </c>
      <c r="Q2337" t="str">
        <f>IF(Table6[[#This Row],[Value]]&gt;=20000000,"out of budget",IF(Table6[[#This Row],[Value]]&gt;10000000,"negotiable",IF(Table6[[#This Row],[Value]]&lt;=10000000,"on the radar")))</f>
        <v>on the radar</v>
      </c>
    </row>
    <row r="2338" spans="11:17" x14ac:dyDescent="0.25">
      <c r="K2338" t="s">
        <v>2093</v>
      </c>
      <c r="L2338">
        <v>18</v>
      </c>
      <c r="M2338">
        <v>69</v>
      </c>
      <c r="N2338">
        <v>178</v>
      </c>
      <c r="O2338">
        <v>80</v>
      </c>
      <c r="P2338" s="16">
        <v>3100000</v>
      </c>
      <c r="Q2338" t="str">
        <f>IF(Table6[[#This Row],[Value]]&gt;=20000000,"out of budget",IF(Table6[[#This Row],[Value]]&gt;10000000,"negotiable",IF(Table6[[#This Row],[Value]]&lt;=10000000,"on the radar")))</f>
        <v>on the radar</v>
      </c>
    </row>
    <row r="2339" spans="11:17" x14ac:dyDescent="0.25">
      <c r="K2339" t="s">
        <v>2094</v>
      </c>
      <c r="L2339">
        <v>19</v>
      </c>
      <c r="M2339">
        <v>71</v>
      </c>
      <c r="N2339">
        <v>183</v>
      </c>
      <c r="O2339">
        <v>75</v>
      </c>
      <c r="P2339" s="16">
        <v>3900000</v>
      </c>
      <c r="Q2339" t="str">
        <f>IF(Table6[[#This Row],[Value]]&gt;=20000000,"out of budget",IF(Table6[[#This Row],[Value]]&gt;10000000,"negotiable",IF(Table6[[#This Row],[Value]]&lt;=10000000,"on the radar")))</f>
        <v>on the radar</v>
      </c>
    </row>
    <row r="2340" spans="11:17" x14ac:dyDescent="0.25">
      <c r="K2340" t="s">
        <v>2095</v>
      </c>
      <c r="L2340">
        <v>20</v>
      </c>
      <c r="M2340">
        <v>65</v>
      </c>
      <c r="N2340">
        <v>175</v>
      </c>
      <c r="O2340">
        <v>64</v>
      </c>
      <c r="P2340" s="16">
        <v>1700000</v>
      </c>
      <c r="Q2340" t="str">
        <f>IF(Table6[[#This Row],[Value]]&gt;=20000000,"out of budget",IF(Table6[[#This Row],[Value]]&gt;10000000,"negotiable",IF(Table6[[#This Row],[Value]]&lt;=10000000,"on the radar")))</f>
        <v>on the radar</v>
      </c>
    </row>
    <row r="2341" spans="11:17" x14ac:dyDescent="0.25">
      <c r="K2341" t="s">
        <v>2096</v>
      </c>
      <c r="L2341">
        <v>19</v>
      </c>
      <c r="M2341">
        <v>65</v>
      </c>
      <c r="N2341">
        <v>181</v>
      </c>
      <c r="O2341">
        <v>76</v>
      </c>
      <c r="P2341" s="16">
        <v>1600000</v>
      </c>
      <c r="Q2341" t="str">
        <f>IF(Table6[[#This Row],[Value]]&gt;=20000000,"out of budget",IF(Table6[[#This Row],[Value]]&gt;10000000,"negotiable",IF(Table6[[#This Row],[Value]]&lt;=10000000,"on the radar")))</f>
        <v>on the radar</v>
      </c>
    </row>
    <row r="2342" spans="11:17" x14ac:dyDescent="0.25">
      <c r="K2342" t="s">
        <v>2097</v>
      </c>
      <c r="L2342">
        <v>19</v>
      </c>
      <c r="M2342">
        <v>67</v>
      </c>
      <c r="N2342">
        <v>182</v>
      </c>
      <c r="O2342">
        <v>75</v>
      </c>
      <c r="P2342" s="16">
        <v>2400000</v>
      </c>
      <c r="Q2342" t="str">
        <f>IF(Table6[[#This Row],[Value]]&gt;=20000000,"out of budget",IF(Table6[[#This Row],[Value]]&gt;10000000,"negotiable",IF(Table6[[#This Row],[Value]]&lt;=10000000,"on the radar")))</f>
        <v>on the radar</v>
      </c>
    </row>
    <row r="2343" spans="11:17" x14ac:dyDescent="0.25">
      <c r="K2343" t="s">
        <v>2098</v>
      </c>
      <c r="L2343">
        <v>22</v>
      </c>
      <c r="M2343">
        <v>73</v>
      </c>
      <c r="N2343">
        <v>177</v>
      </c>
      <c r="O2343">
        <v>66</v>
      </c>
      <c r="P2343" s="16">
        <v>7000000</v>
      </c>
      <c r="Q2343" t="str">
        <f>IF(Table6[[#This Row],[Value]]&gt;=20000000,"out of budget",IF(Table6[[#This Row],[Value]]&gt;10000000,"negotiable",IF(Table6[[#This Row],[Value]]&lt;=10000000,"on the radar")))</f>
        <v>on the radar</v>
      </c>
    </row>
    <row r="2344" spans="11:17" x14ac:dyDescent="0.25">
      <c r="K2344" t="s">
        <v>2099</v>
      </c>
      <c r="L2344">
        <v>20</v>
      </c>
      <c r="M2344">
        <v>60</v>
      </c>
      <c r="N2344">
        <v>188</v>
      </c>
      <c r="O2344">
        <v>73</v>
      </c>
      <c r="P2344" s="16">
        <v>550000</v>
      </c>
      <c r="Q2344" t="str">
        <f>IF(Table6[[#This Row],[Value]]&gt;=20000000,"out of budget",IF(Table6[[#This Row],[Value]]&gt;10000000,"negotiable",IF(Table6[[#This Row],[Value]]&lt;=10000000,"on the radar")))</f>
        <v>on the radar</v>
      </c>
    </row>
    <row r="2345" spans="11:17" x14ac:dyDescent="0.25">
      <c r="K2345" t="s">
        <v>2100</v>
      </c>
      <c r="L2345">
        <v>23</v>
      </c>
      <c r="M2345">
        <v>63</v>
      </c>
      <c r="N2345">
        <v>188</v>
      </c>
      <c r="O2345">
        <v>87</v>
      </c>
      <c r="P2345" s="16">
        <v>925000</v>
      </c>
      <c r="Q2345" t="str">
        <f>IF(Table6[[#This Row],[Value]]&gt;=20000000,"out of budget",IF(Table6[[#This Row],[Value]]&gt;10000000,"negotiable",IF(Table6[[#This Row],[Value]]&lt;=10000000,"on the radar")))</f>
        <v>on the radar</v>
      </c>
    </row>
    <row r="2346" spans="11:17" x14ac:dyDescent="0.25">
      <c r="K2346" t="s">
        <v>2101</v>
      </c>
      <c r="L2346">
        <v>23</v>
      </c>
      <c r="M2346">
        <v>71</v>
      </c>
      <c r="N2346">
        <v>180</v>
      </c>
      <c r="O2346">
        <v>68</v>
      </c>
      <c r="P2346" s="16">
        <v>2600000</v>
      </c>
      <c r="Q2346" t="str">
        <f>IF(Table6[[#This Row],[Value]]&gt;=20000000,"out of budget",IF(Table6[[#This Row],[Value]]&gt;10000000,"negotiable",IF(Table6[[#This Row],[Value]]&lt;=10000000,"on the radar")))</f>
        <v>on the radar</v>
      </c>
    </row>
    <row r="2347" spans="11:17" x14ac:dyDescent="0.25">
      <c r="K2347" t="s">
        <v>2102</v>
      </c>
      <c r="L2347">
        <v>22</v>
      </c>
      <c r="M2347">
        <v>69</v>
      </c>
      <c r="N2347">
        <v>178</v>
      </c>
      <c r="O2347">
        <v>73</v>
      </c>
      <c r="P2347" s="16">
        <v>2000000</v>
      </c>
      <c r="Q2347" t="str">
        <f>IF(Table6[[#This Row],[Value]]&gt;=20000000,"out of budget",IF(Table6[[#This Row],[Value]]&gt;10000000,"negotiable",IF(Table6[[#This Row],[Value]]&lt;=10000000,"on the radar")))</f>
        <v>on the radar</v>
      </c>
    </row>
    <row r="2348" spans="11:17" x14ac:dyDescent="0.25">
      <c r="K2348" t="s">
        <v>2103</v>
      </c>
      <c r="L2348">
        <v>23</v>
      </c>
      <c r="M2348">
        <v>72</v>
      </c>
      <c r="N2348">
        <v>181</v>
      </c>
      <c r="O2348">
        <v>70</v>
      </c>
      <c r="P2348" s="16">
        <v>3500000</v>
      </c>
      <c r="Q2348" t="str">
        <f>IF(Table6[[#This Row],[Value]]&gt;=20000000,"out of budget",IF(Table6[[#This Row],[Value]]&gt;10000000,"negotiable",IF(Table6[[#This Row],[Value]]&lt;=10000000,"on the radar")))</f>
        <v>on the radar</v>
      </c>
    </row>
    <row r="2349" spans="11:17" x14ac:dyDescent="0.25">
      <c r="K2349" t="s">
        <v>2104</v>
      </c>
      <c r="L2349">
        <v>23</v>
      </c>
      <c r="M2349">
        <v>71</v>
      </c>
      <c r="N2349">
        <v>180</v>
      </c>
      <c r="O2349">
        <v>71</v>
      </c>
      <c r="P2349" s="16">
        <v>3000000</v>
      </c>
      <c r="Q2349" t="str">
        <f>IF(Table6[[#This Row],[Value]]&gt;=20000000,"out of budget",IF(Table6[[#This Row],[Value]]&gt;10000000,"negotiable",IF(Table6[[#This Row],[Value]]&lt;=10000000,"on the radar")))</f>
        <v>on the radar</v>
      </c>
    </row>
    <row r="2350" spans="11:17" x14ac:dyDescent="0.25">
      <c r="K2350" t="s">
        <v>2105</v>
      </c>
      <c r="L2350">
        <v>22</v>
      </c>
      <c r="M2350">
        <v>67</v>
      </c>
      <c r="N2350">
        <v>187</v>
      </c>
      <c r="O2350">
        <v>86</v>
      </c>
      <c r="P2350" s="16">
        <v>2100000</v>
      </c>
      <c r="Q2350" t="str">
        <f>IF(Table6[[#This Row],[Value]]&gt;=20000000,"out of budget",IF(Table6[[#This Row],[Value]]&gt;10000000,"negotiable",IF(Table6[[#This Row],[Value]]&lt;=10000000,"on the radar")))</f>
        <v>on the radar</v>
      </c>
    </row>
    <row r="2351" spans="11:17" x14ac:dyDescent="0.25">
      <c r="K2351" t="s">
        <v>2106</v>
      </c>
      <c r="L2351">
        <v>21</v>
      </c>
      <c r="M2351">
        <v>67</v>
      </c>
      <c r="N2351">
        <v>168</v>
      </c>
      <c r="O2351">
        <v>60</v>
      </c>
      <c r="P2351" s="16">
        <v>2200000</v>
      </c>
      <c r="Q2351" t="str">
        <f>IF(Table6[[#This Row],[Value]]&gt;=20000000,"out of budget",IF(Table6[[#This Row],[Value]]&gt;10000000,"negotiable",IF(Table6[[#This Row],[Value]]&lt;=10000000,"on the radar")))</f>
        <v>on the radar</v>
      </c>
    </row>
    <row r="2352" spans="11:17" x14ac:dyDescent="0.25">
      <c r="K2352" t="s">
        <v>2107</v>
      </c>
      <c r="L2352">
        <v>24</v>
      </c>
      <c r="M2352">
        <v>72</v>
      </c>
      <c r="N2352">
        <v>185</v>
      </c>
      <c r="O2352">
        <v>76</v>
      </c>
      <c r="P2352" s="16">
        <v>3400000</v>
      </c>
      <c r="Q2352" t="str">
        <f>IF(Table6[[#This Row],[Value]]&gt;=20000000,"out of budget",IF(Table6[[#This Row],[Value]]&gt;10000000,"negotiable",IF(Table6[[#This Row],[Value]]&lt;=10000000,"on the radar")))</f>
        <v>on the radar</v>
      </c>
    </row>
    <row r="2353" spans="11:17" x14ac:dyDescent="0.25">
      <c r="K2353" t="s">
        <v>2108</v>
      </c>
      <c r="L2353">
        <v>22</v>
      </c>
      <c r="M2353">
        <v>70</v>
      </c>
      <c r="N2353">
        <v>185</v>
      </c>
      <c r="O2353">
        <v>83</v>
      </c>
      <c r="P2353" s="16">
        <v>3300000</v>
      </c>
      <c r="Q2353" t="str">
        <f>IF(Table6[[#This Row],[Value]]&gt;=20000000,"out of budget",IF(Table6[[#This Row],[Value]]&gt;10000000,"negotiable",IF(Table6[[#This Row],[Value]]&lt;=10000000,"on the radar")))</f>
        <v>on the radar</v>
      </c>
    </row>
    <row r="2354" spans="11:17" x14ac:dyDescent="0.25">
      <c r="K2354" t="s">
        <v>2109</v>
      </c>
      <c r="L2354">
        <v>22</v>
      </c>
      <c r="M2354">
        <v>66</v>
      </c>
      <c r="N2354">
        <v>189</v>
      </c>
      <c r="O2354">
        <v>76</v>
      </c>
      <c r="P2354" s="16">
        <v>1900000</v>
      </c>
      <c r="Q2354" t="str">
        <f>IF(Table6[[#This Row],[Value]]&gt;=20000000,"out of budget",IF(Table6[[#This Row],[Value]]&gt;10000000,"negotiable",IF(Table6[[#This Row],[Value]]&lt;=10000000,"on the radar")))</f>
        <v>on the radar</v>
      </c>
    </row>
    <row r="2355" spans="11:17" x14ac:dyDescent="0.25">
      <c r="K2355" t="s">
        <v>2110</v>
      </c>
      <c r="L2355">
        <v>21</v>
      </c>
      <c r="M2355">
        <v>67</v>
      </c>
      <c r="N2355">
        <v>187</v>
      </c>
      <c r="O2355">
        <v>84</v>
      </c>
      <c r="P2355" s="16">
        <v>1900000</v>
      </c>
      <c r="Q2355" t="str">
        <f>IF(Table6[[#This Row],[Value]]&gt;=20000000,"out of budget",IF(Table6[[#This Row],[Value]]&gt;10000000,"negotiable",IF(Table6[[#This Row],[Value]]&lt;=10000000,"on the radar")))</f>
        <v>on the radar</v>
      </c>
    </row>
    <row r="2356" spans="11:17" x14ac:dyDescent="0.25">
      <c r="K2356" t="s">
        <v>2111</v>
      </c>
      <c r="L2356">
        <v>23</v>
      </c>
      <c r="M2356">
        <v>70</v>
      </c>
      <c r="N2356">
        <v>185</v>
      </c>
      <c r="O2356">
        <v>73</v>
      </c>
      <c r="P2356" s="16">
        <v>2500000</v>
      </c>
      <c r="Q2356" t="str">
        <f>IF(Table6[[#This Row],[Value]]&gt;=20000000,"out of budget",IF(Table6[[#This Row],[Value]]&gt;10000000,"negotiable",IF(Table6[[#This Row],[Value]]&lt;=10000000,"on the radar")))</f>
        <v>on the radar</v>
      </c>
    </row>
    <row r="2357" spans="11:17" x14ac:dyDescent="0.25">
      <c r="K2357" t="s">
        <v>2112</v>
      </c>
      <c r="L2357">
        <v>27</v>
      </c>
      <c r="M2357">
        <v>75</v>
      </c>
      <c r="N2357">
        <v>174</v>
      </c>
      <c r="O2357">
        <v>79</v>
      </c>
      <c r="P2357" s="16">
        <v>6000000</v>
      </c>
      <c r="Q2357" t="str">
        <f>IF(Table6[[#This Row],[Value]]&gt;=20000000,"out of budget",IF(Table6[[#This Row],[Value]]&gt;10000000,"negotiable",IF(Table6[[#This Row],[Value]]&lt;=10000000,"on the radar")))</f>
        <v>on the radar</v>
      </c>
    </row>
    <row r="2358" spans="11:17" x14ac:dyDescent="0.25">
      <c r="K2358" t="s">
        <v>2113</v>
      </c>
      <c r="L2358">
        <v>22</v>
      </c>
      <c r="M2358">
        <v>69</v>
      </c>
      <c r="N2358">
        <v>169</v>
      </c>
      <c r="O2358">
        <v>58</v>
      </c>
      <c r="P2358" s="16">
        <v>3100000</v>
      </c>
      <c r="Q2358" t="str">
        <f>IF(Table6[[#This Row],[Value]]&gt;=20000000,"out of budget",IF(Table6[[#This Row],[Value]]&gt;10000000,"negotiable",IF(Table6[[#This Row],[Value]]&lt;=10000000,"on the radar")))</f>
        <v>on the radar</v>
      </c>
    </row>
    <row r="2359" spans="11:17" x14ac:dyDescent="0.25">
      <c r="K2359" t="s">
        <v>2114</v>
      </c>
      <c r="L2359">
        <v>26</v>
      </c>
      <c r="M2359">
        <v>75</v>
      </c>
      <c r="N2359">
        <v>182</v>
      </c>
      <c r="O2359">
        <v>71</v>
      </c>
      <c r="P2359" s="16">
        <v>6000000</v>
      </c>
      <c r="Q2359" t="str">
        <f>IF(Table6[[#This Row],[Value]]&gt;=20000000,"out of budget",IF(Table6[[#This Row],[Value]]&gt;10000000,"negotiable",IF(Table6[[#This Row],[Value]]&lt;=10000000,"on the radar")))</f>
        <v>on the radar</v>
      </c>
    </row>
    <row r="2360" spans="11:17" x14ac:dyDescent="0.25">
      <c r="K2360" t="s">
        <v>2115</v>
      </c>
      <c r="L2360">
        <v>23</v>
      </c>
      <c r="M2360">
        <v>75</v>
      </c>
      <c r="N2360">
        <v>181</v>
      </c>
      <c r="O2360">
        <v>78</v>
      </c>
      <c r="P2360" s="16">
        <v>10500000</v>
      </c>
      <c r="Q2360" t="str">
        <f>IF(Table6[[#This Row],[Value]]&gt;=20000000,"out of budget",IF(Table6[[#This Row],[Value]]&gt;10000000,"negotiable",IF(Table6[[#This Row],[Value]]&lt;=10000000,"on the radar")))</f>
        <v>negotiable</v>
      </c>
    </row>
    <row r="2361" spans="11:17" x14ac:dyDescent="0.25">
      <c r="K2361" t="s">
        <v>2116</v>
      </c>
      <c r="L2361">
        <v>23</v>
      </c>
      <c r="M2361">
        <v>71</v>
      </c>
      <c r="N2361">
        <v>178</v>
      </c>
      <c r="O2361">
        <v>69</v>
      </c>
      <c r="P2361" s="16">
        <v>2800000</v>
      </c>
      <c r="Q2361" t="str">
        <f>IF(Table6[[#This Row],[Value]]&gt;=20000000,"out of budget",IF(Table6[[#This Row],[Value]]&gt;10000000,"negotiable",IF(Table6[[#This Row],[Value]]&lt;=10000000,"on the radar")))</f>
        <v>on the radar</v>
      </c>
    </row>
    <row r="2362" spans="11:17" x14ac:dyDescent="0.25">
      <c r="K2362" t="s">
        <v>2117</v>
      </c>
      <c r="L2362">
        <v>21</v>
      </c>
      <c r="M2362">
        <v>69</v>
      </c>
      <c r="N2362">
        <v>180</v>
      </c>
      <c r="O2362">
        <v>72</v>
      </c>
      <c r="P2362" s="16">
        <v>2600000</v>
      </c>
      <c r="Q2362" t="str">
        <f>IF(Table6[[#This Row],[Value]]&gt;=20000000,"out of budget",IF(Table6[[#This Row],[Value]]&gt;10000000,"negotiable",IF(Table6[[#This Row],[Value]]&lt;=10000000,"on the radar")))</f>
        <v>on the radar</v>
      </c>
    </row>
    <row r="2363" spans="11:17" x14ac:dyDescent="0.25">
      <c r="K2363" t="s">
        <v>2118</v>
      </c>
      <c r="L2363">
        <v>22</v>
      </c>
      <c r="M2363">
        <v>68</v>
      </c>
      <c r="N2363">
        <v>178</v>
      </c>
      <c r="O2363">
        <v>70</v>
      </c>
      <c r="P2363" s="16">
        <v>2700000</v>
      </c>
      <c r="Q2363" t="str">
        <f>IF(Table6[[#This Row],[Value]]&gt;=20000000,"out of budget",IF(Table6[[#This Row],[Value]]&gt;10000000,"negotiable",IF(Table6[[#This Row],[Value]]&lt;=10000000,"on the radar")))</f>
        <v>on the radar</v>
      </c>
    </row>
    <row r="2364" spans="11:17" x14ac:dyDescent="0.25">
      <c r="K2364" t="s">
        <v>2119</v>
      </c>
      <c r="L2364">
        <v>24</v>
      </c>
      <c r="M2364">
        <v>71</v>
      </c>
      <c r="N2364">
        <v>188</v>
      </c>
      <c r="O2364">
        <v>76</v>
      </c>
      <c r="P2364" s="16">
        <v>3200000</v>
      </c>
      <c r="Q2364" t="str">
        <f>IF(Table6[[#This Row],[Value]]&gt;=20000000,"out of budget",IF(Table6[[#This Row],[Value]]&gt;10000000,"negotiable",IF(Table6[[#This Row],[Value]]&lt;=10000000,"on the radar")))</f>
        <v>on the radar</v>
      </c>
    </row>
    <row r="2365" spans="11:17" x14ac:dyDescent="0.25">
      <c r="K2365" t="s">
        <v>2120</v>
      </c>
      <c r="L2365">
        <v>23</v>
      </c>
      <c r="M2365">
        <v>73</v>
      </c>
      <c r="N2365">
        <v>183</v>
      </c>
      <c r="O2365">
        <v>74</v>
      </c>
      <c r="P2365" s="16">
        <v>3600000</v>
      </c>
      <c r="Q2365" t="str">
        <f>IF(Table6[[#This Row],[Value]]&gt;=20000000,"out of budget",IF(Table6[[#This Row],[Value]]&gt;10000000,"negotiable",IF(Table6[[#This Row],[Value]]&lt;=10000000,"on the radar")))</f>
        <v>on the radar</v>
      </c>
    </row>
    <row r="2366" spans="11:17" x14ac:dyDescent="0.25">
      <c r="K2366" t="s">
        <v>2121</v>
      </c>
      <c r="L2366">
        <v>21</v>
      </c>
      <c r="M2366">
        <v>75</v>
      </c>
      <c r="N2366">
        <v>179</v>
      </c>
      <c r="O2366">
        <v>70</v>
      </c>
      <c r="P2366" s="16">
        <v>8500000</v>
      </c>
      <c r="Q2366" t="str">
        <f>IF(Table6[[#This Row],[Value]]&gt;=20000000,"out of budget",IF(Table6[[#This Row],[Value]]&gt;10000000,"negotiable",IF(Table6[[#This Row],[Value]]&lt;=10000000,"on the radar")))</f>
        <v>on the radar</v>
      </c>
    </row>
    <row r="2367" spans="11:17" x14ac:dyDescent="0.25">
      <c r="K2367" t="s">
        <v>2122</v>
      </c>
      <c r="L2367">
        <v>21</v>
      </c>
      <c r="M2367">
        <v>64</v>
      </c>
      <c r="N2367">
        <v>198</v>
      </c>
      <c r="O2367">
        <v>87</v>
      </c>
      <c r="P2367" s="16">
        <v>1100000</v>
      </c>
      <c r="Q2367" t="str">
        <f>IF(Table6[[#This Row],[Value]]&gt;=20000000,"out of budget",IF(Table6[[#This Row],[Value]]&gt;10000000,"negotiable",IF(Table6[[#This Row],[Value]]&lt;=10000000,"on the radar")))</f>
        <v>on the radar</v>
      </c>
    </row>
    <row r="2368" spans="11:17" x14ac:dyDescent="0.25">
      <c r="K2368" t="s">
        <v>2123</v>
      </c>
      <c r="L2368">
        <v>21</v>
      </c>
      <c r="M2368">
        <v>72</v>
      </c>
      <c r="N2368">
        <v>175</v>
      </c>
      <c r="O2368">
        <v>70</v>
      </c>
      <c r="P2368" s="16">
        <v>5500000</v>
      </c>
      <c r="Q2368" t="str">
        <f>IF(Table6[[#This Row],[Value]]&gt;=20000000,"out of budget",IF(Table6[[#This Row],[Value]]&gt;10000000,"negotiable",IF(Table6[[#This Row],[Value]]&lt;=10000000,"on the radar")))</f>
        <v>on the radar</v>
      </c>
    </row>
    <row r="2369" spans="11:17" x14ac:dyDescent="0.25">
      <c r="K2369" t="s">
        <v>2124</v>
      </c>
      <c r="L2369">
        <v>19</v>
      </c>
      <c r="M2369">
        <v>65</v>
      </c>
      <c r="N2369">
        <v>177</v>
      </c>
      <c r="O2369">
        <v>68</v>
      </c>
      <c r="P2369" s="16">
        <v>1600000</v>
      </c>
      <c r="Q2369" t="str">
        <f>IF(Table6[[#This Row],[Value]]&gt;=20000000,"out of budget",IF(Table6[[#This Row],[Value]]&gt;10000000,"negotiable",IF(Table6[[#This Row],[Value]]&lt;=10000000,"on the radar")))</f>
        <v>on the radar</v>
      </c>
    </row>
    <row r="2370" spans="11:17" x14ac:dyDescent="0.25">
      <c r="K2370" t="s">
        <v>1632</v>
      </c>
      <c r="L2370">
        <v>24</v>
      </c>
      <c r="M2370">
        <v>76</v>
      </c>
      <c r="N2370">
        <v>175</v>
      </c>
      <c r="O2370">
        <v>76</v>
      </c>
      <c r="P2370" s="16">
        <v>10000000</v>
      </c>
      <c r="Q2370" t="str">
        <f>IF(Table6[[#This Row],[Value]]&gt;=20000000,"out of budget",IF(Table6[[#This Row],[Value]]&gt;10000000,"negotiable",IF(Table6[[#This Row],[Value]]&lt;=10000000,"on the radar")))</f>
        <v>on the radar</v>
      </c>
    </row>
    <row r="2371" spans="11:17" x14ac:dyDescent="0.25">
      <c r="K2371" t="s">
        <v>2125</v>
      </c>
      <c r="L2371">
        <v>22</v>
      </c>
      <c r="M2371">
        <v>67</v>
      </c>
      <c r="N2371">
        <v>178</v>
      </c>
      <c r="O2371">
        <v>68</v>
      </c>
      <c r="P2371" s="16">
        <v>1500000</v>
      </c>
      <c r="Q2371" t="str">
        <f>IF(Table6[[#This Row],[Value]]&gt;=20000000,"out of budget",IF(Table6[[#This Row],[Value]]&gt;10000000,"negotiable",IF(Table6[[#This Row],[Value]]&lt;=10000000,"on the radar")))</f>
        <v>on the radar</v>
      </c>
    </row>
    <row r="2372" spans="11:17" x14ac:dyDescent="0.25">
      <c r="K2372" t="s">
        <v>2126</v>
      </c>
      <c r="L2372">
        <v>22</v>
      </c>
      <c r="M2372">
        <v>65</v>
      </c>
      <c r="N2372">
        <v>189</v>
      </c>
      <c r="O2372">
        <v>77</v>
      </c>
      <c r="P2372" s="16">
        <v>1400000</v>
      </c>
      <c r="Q2372" t="str">
        <f>IF(Table6[[#This Row],[Value]]&gt;=20000000,"out of budget",IF(Table6[[#This Row],[Value]]&gt;10000000,"negotiable",IF(Table6[[#This Row],[Value]]&lt;=10000000,"on the radar")))</f>
        <v>on the radar</v>
      </c>
    </row>
    <row r="2373" spans="11:17" x14ac:dyDescent="0.25">
      <c r="K2373" t="s">
        <v>2127</v>
      </c>
      <c r="L2373">
        <v>20</v>
      </c>
      <c r="M2373">
        <v>70</v>
      </c>
      <c r="N2373">
        <v>181</v>
      </c>
      <c r="O2373">
        <v>72</v>
      </c>
      <c r="P2373" s="16">
        <v>3200000</v>
      </c>
      <c r="Q2373" t="str">
        <f>IF(Table6[[#This Row],[Value]]&gt;=20000000,"out of budget",IF(Table6[[#This Row],[Value]]&gt;10000000,"negotiable",IF(Table6[[#This Row],[Value]]&lt;=10000000,"on the radar")))</f>
        <v>on the radar</v>
      </c>
    </row>
    <row r="2374" spans="11:17" x14ac:dyDescent="0.25">
      <c r="K2374" t="s">
        <v>2128</v>
      </c>
      <c r="L2374">
        <v>23</v>
      </c>
      <c r="M2374">
        <v>66</v>
      </c>
      <c r="N2374">
        <v>184</v>
      </c>
      <c r="O2374">
        <v>79</v>
      </c>
      <c r="P2374" s="16">
        <v>1900000</v>
      </c>
      <c r="Q2374" t="str">
        <f>IF(Table6[[#This Row],[Value]]&gt;=20000000,"out of budget",IF(Table6[[#This Row],[Value]]&gt;10000000,"negotiable",IF(Table6[[#This Row],[Value]]&lt;=10000000,"on the radar")))</f>
        <v>on the radar</v>
      </c>
    </row>
    <row r="2375" spans="11:17" x14ac:dyDescent="0.25">
      <c r="K2375" t="s">
        <v>2129</v>
      </c>
      <c r="L2375">
        <v>27</v>
      </c>
      <c r="M2375">
        <v>73</v>
      </c>
      <c r="N2375">
        <v>178</v>
      </c>
      <c r="O2375">
        <v>74</v>
      </c>
      <c r="P2375" s="16">
        <v>2900000</v>
      </c>
      <c r="Q2375" t="str">
        <f>IF(Table6[[#This Row],[Value]]&gt;=20000000,"out of budget",IF(Table6[[#This Row],[Value]]&gt;10000000,"negotiable",IF(Table6[[#This Row],[Value]]&lt;=10000000,"on the radar")))</f>
        <v>on the radar</v>
      </c>
    </row>
    <row r="2376" spans="11:17" x14ac:dyDescent="0.25">
      <c r="K2376" t="s">
        <v>2130</v>
      </c>
      <c r="L2376">
        <v>24</v>
      </c>
      <c r="M2376">
        <v>65</v>
      </c>
      <c r="N2376">
        <v>189</v>
      </c>
      <c r="O2376">
        <v>90</v>
      </c>
      <c r="P2376" s="16">
        <v>1100000</v>
      </c>
      <c r="Q2376" t="str">
        <f>IF(Table6[[#This Row],[Value]]&gt;=20000000,"out of budget",IF(Table6[[#This Row],[Value]]&gt;10000000,"negotiable",IF(Table6[[#This Row],[Value]]&lt;=10000000,"on the radar")))</f>
        <v>on the radar</v>
      </c>
    </row>
    <row r="2377" spans="11:17" x14ac:dyDescent="0.25">
      <c r="K2377" t="s">
        <v>2131</v>
      </c>
      <c r="L2377">
        <v>22</v>
      </c>
      <c r="M2377">
        <v>66</v>
      </c>
      <c r="N2377">
        <v>181</v>
      </c>
      <c r="O2377">
        <v>69</v>
      </c>
      <c r="P2377" s="16">
        <v>2100000</v>
      </c>
      <c r="Q2377" t="str">
        <f>IF(Table6[[#This Row],[Value]]&gt;=20000000,"out of budget",IF(Table6[[#This Row],[Value]]&gt;10000000,"negotiable",IF(Table6[[#This Row],[Value]]&lt;=10000000,"on the radar")))</f>
        <v>on the radar</v>
      </c>
    </row>
    <row r="2378" spans="11:17" x14ac:dyDescent="0.25">
      <c r="K2378" t="s">
        <v>2132</v>
      </c>
      <c r="L2378">
        <v>20</v>
      </c>
      <c r="M2378">
        <v>62</v>
      </c>
      <c r="N2378">
        <v>180</v>
      </c>
      <c r="O2378">
        <v>65</v>
      </c>
      <c r="P2378" s="16">
        <v>950000</v>
      </c>
      <c r="Q2378" t="str">
        <f>IF(Table6[[#This Row],[Value]]&gt;=20000000,"out of budget",IF(Table6[[#This Row],[Value]]&gt;10000000,"negotiable",IF(Table6[[#This Row],[Value]]&lt;=10000000,"on the radar")))</f>
        <v>on the radar</v>
      </c>
    </row>
    <row r="2379" spans="11:17" x14ac:dyDescent="0.25">
      <c r="K2379" t="s">
        <v>2133</v>
      </c>
      <c r="L2379">
        <v>21</v>
      </c>
      <c r="M2379">
        <v>63</v>
      </c>
      <c r="N2379">
        <v>191</v>
      </c>
      <c r="O2379">
        <v>79</v>
      </c>
      <c r="P2379" s="16">
        <v>1000000</v>
      </c>
      <c r="Q2379" t="str">
        <f>IF(Table6[[#This Row],[Value]]&gt;=20000000,"out of budget",IF(Table6[[#This Row],[Value]]&gt;10000000,"negotiable",IF(Table6[[#This Row],[Value]]&lt;=10000000,"on the radar")))</f>
        <v>on the radar</v>
      </c>
    </row>
    <row r="2380" spans="11:17" x14ac:dyDescent="0.25">
      <c r="K2380" t="s">
        <v>2134</v>
      </c>
      <c r="L2380">
        <v>23</v>
      </c>
      <c r="M2380">
        <v>70</v>
      </c>
      <c r="N2380">
        <v>187</v>
      </c>
      <c r="O2380">
        <v>76</v>
      </c>
      <c r="P2380" s="16">
        <v>2500000</v>
      </c>
      <c r="Q2380" t="str">
        <f>IF(Table6[[#This Row],[Value]]&gt;=20000000,"out of budget",IF(Table6[[#This Row],[Value]]&gt;10000000,"negotiable",IF(Table6[[#This Row],[Value]]&lt;=10000000,"on the radar")))</f>
        <v>on the radar</v>
      </c>
    </row>
    <row r="2381" spans="11:17" x14ac:dyDescent="0.25">
      <c r="K2381" t="s">
        <v>1634</v>
      </c>
      <c r="L2381">
        <v>21</v>
      </c>
      <c r="M2381">
        <v>73</v>
      </c>
      <c r="N2381">
        <v>186</v>
      </c>
      <c r="O2381">
        <v>70</v>
      </c>
      <c r="P2381" s="16">
        <v>7000000</v>
      </c>
      <c r="Q2381" t="str">
        <f>IF(Table6[[#This Row],[Value]]&gt;=20000000,"out of budget",IF(Table6[[#This Row],[Value]]&gt;10000000,"negotiable",IF(Table6[[#This Row],[Value]]&lt;=10000000,"on the radar")))</f>
        <v>on the radar</v>
      </c>
    </row>
    <row r="2382" spans="11:17" x14ac:dyDescent="0.25">
      <c r="K2382" t="s">
        <v>2135</v>
      </c>
      <c r="L2382">
        <v>20</v>
      </c>
      <c r="M2382">
        <v>72</v>
      </c>
      <c r="N2382">
        <v>180</v>
      </c>
      <c r="O2382">
        <v>80</v>
      </c>
      <c r="P2382" s="16">
        <v>5000000</v>
      </c>
      <c r="Q2382" t="str">
        <f>IF(Table6[[#This Row],[Value]]&gt;=20000000,"out of budget",IF(Table6[[#This Row],[Value]]&gt;10000000,"negotiable",IF(Table6[[#This Row],[Value]]&lt;=10000000,"on the radar")))</f>
        <v>on the radar</v>
      </c>
    </row>
    <row r="2383" spans="11:17" x14ac:dyDescent="0.25">
      <c r="K2383" t="s">
        <v>2136</v>
      </c>
      <c r="L2383">
        <v>22</v>
      </c>
      <c r="M2383">
        <v>69</v>
      </c>
      <c r="N2383">
        <v>183</v>
      </c>
      <c r="O2383">
        <v>79</v>
      </c>
      <c r="P2383" s="16">
        <v>2300000</v>
      </c>
      <c r="Q2383" t="str">
        <f>IF(Table6[[#This Row],[Value]]&gt;=20000000,"out of budget",IF(Table6[[#This Row],[Value]]&gt;10000000,"negotiable",IF(Table6[[#This Row],[Value]]&lt;=10000000,"on the radar")))</f>
        <v>on the radar</v>
      </c>
    </row>
    <row r="2384" spans="11:17" x14ac:dyDescent="0.25">
      <c r="K2384" t="s">
        <v>2137</v>
      </c>
      <c r="L2384">
        <v>21</v>
      </c>
      <c r="M2384">
        <v>65</v>
      </c>
      <c r="N2384">
        <v>184</v>
      </c>
      <c r="O2384">
        <v>78</v>
      </c>
      <c r="P2384" s="16">
        <v>1200000</v>
      </c>
      <c r="Q2384" t="str">
        <f>IF(Table6[[#This Row],[Value]]&gt;=20000000,"out of budget",IF(Table6[[#This Row],[Value]]&gt;10000000,"negotiable",IF(Table6[[#This Row],[Value]]&lt;=10000000,"on the radar")))</f>
        <v>on the radar</v>
      </c>
    </row>
    <row r="2385" spans="11:17" x14ac:dyDescent="0.25">
      <c r="K2385" t="s">
        <v>2138</v>
      </c>
      <c r="L2385">
        <v>21</v>
      </c>
      <c r="M2385">
        <v>65</v>
      </c>
      <c r="N2385">
        <v>172</v>
      </c>
      <c r="O2385">
        <v>70</v>
      </c>
      <c r="P2385" s="16">
        <v>1600000</v>
      </c>
      <c r="Q2385" t="str">
        <f>IF(Table6[[#This Row],[Value]]&gt;=20000000,"out of budget",IF(Table6[[#This Row],[Value]]&gt;10000000,"negotiable",IF(Table6[[#This Row],[Value]]&lt;=10000000,"on the radar")))</f>
        <v>on the radar</v>
      </c>
    </row>
    <row r="2386" spans="11:17" x14ac:dyDescent="0.25">
      <c r="K2386" t="s">
        <v>2139</v>
      </c>
      <c r="L2386">
        <v>28</v>
      </c>
      <c r="M2386">
        <v>74</v>
      </c>
      <c r="N2386">
        <v>176</v>
      </c>
      <c r="O2386">
        <v>69</v>
      </c>
      <c r="P2386" s="16">
        <v>3700000</v>
      </c>
      <c r="Q2386" t="str">
        <f>IF(Table6[[#This Row],[Value]]&gt;=20000000,"out of budget",IF(Table6[[#This Row],[Value]]&gt;10000000,"negotiable",IF(Table6[[#This Row],[Value]]&lt;=10000000,"on the radar")))</f>
        <v>on the radar</v>
      </c>
    </row>
    <row r="2387" spans="11:17" x14ac:dyDescent="0.25">
      <c r="K2387" t="s">
        <v>2140</v>
      </c>
      <c r="L2387">
        <v>22</v>
      </c>
      <c r="M2387">
        <v>60</v>
      </c>
      <c r="N2387">
        <v>168</v>
      </c>
      <c r="O2387">
        <v>56</v>
      </c>
      <c r="P2387" s="16">
        <v>500000</v>
      </c>
      <c r="Q2387" t="str">
        <f>IF(Table6[[#This Row],[Value]]&gt;=20000000,"out of budget",IF(Table6[[#This Row],[Value]]&gt;10000000,"negotiable",IF(Table6[[#This Row],[Value]]&lt;=10000000,"on the radar")))</f>
        <v>on the radar</v>
      </c>
    </row>
    <row r="2388" spans="11:17" x14ac:dyDescent="0.25">
      <c r="K2388" t="s">
        <v>2141</v>
      </c>
      <c r="L2388">
        <v>22</v>
      </c>
      <c r="M2388">
        <v>73</v>
      </c>
      <c r="N2388">
        <v>180</v>
      </c>
      <c r="O2388">
        <v>77</v>
      </c>
      <c r="P2388" s="16">
        <v>6500000</v>
      </c>
      <c r="Q2388" t="str">
        <f>IF(Table6[[#This Row],[Value]]&gt;=20000000,"out of budget",IF(Table6[[#This Row],[Value]]&gt;10000000,"negotiable",IF(Table6[[#This Row],[Value]]&lt;=10000000,"on the radar")))</f>
        <v>on the radar</v>
      </c>
    </row>
    <row r="2389" spans="11:17" x14ac:dyDescent="0.25">
      <c r="K2389" t="s">
        <v>2142</v>
      </c>
      <c r="L2389">
        <v>20</v>
      </c>
      <c r="M2389">
        <v>65</v>
      </c>
      <c r="N2389">
        <v>186</v>
      </c>
      <c r="O2389">
        <v>74</v>
      </c>
      <c r="P2389" s="16">
        <v>1600000</v>
      </c>
      <c r="Q2389" t="str">
        <f>IF(Table6[[#This Row],[Value]]&gt;=20000000,"out of budget",IF(Table6[[#This Row],[Value]]&gt;10000000,"negotiable",IF(Table6[[#This Row],[Value]]&lt;=10000000,"on the radar")))</f>
        <v>on the radar</v>
      </c>
    </row>
    <row r="2390" spans="11:17" x14ac:dyDescent="0.25">
      <c r="K2390" t="s">
        <v>2143</v>
      </c>
      <c r="L2390">
        <v>22</v>
      </c>
      <c r="M2390">
        <v>67</v>
      </c>
      <c r="N2390">
        <v>188</v>
      </c>
      <c r="O2390">
        <v>80</v>
      </c>
      <c r="P2390" s="16">
        <v>2300000</v>
      </c>
      <c r="Q2390" t="str">
        <f>IF(Table6[[#This Row],[Value]]&gt;=20000000,"out of budget",IF(Table6[[#This Row],[Value]]&gt;10000000,"negotiable",IF(Table6[[#This Row],[Value]]&lt;=10000000,"on the radar")))</f>
        <v>on the radar</v>
      </c>
    </row>
    <row r="2391" spans="11:17" x14ac:dyDescent="0.25">
      <c r="K2391" t="s">
        <v>2144</v>
      </c>
      <c r="L2391">
        <v>21</v>
      </c>
      <c r="M2391">
        <v>73</v>
      </c>
      <c r="N2391">
        <v>173</v>
      </c>
      <c r="O2391">
        <v>72</v>
      </c>
      <c r="P2391" s="16">
        <v>7000000</v>
      </c>
      <c r="Q2391" t="str">
        <f>IF(Table6[[#This Row],[Value]]&gt;=20000000,"out of budget",IF(Table6[[#This Row],[Value]]&gt;10000000,"negotiable",IF(Table6[[#This Row],[Value]]&lt;=10000000,"on the radar")))</f>
        <v>on the radar</v>
      </c>
    </row>
    <row r="2392" spans="11:17" x14ac:dyDescent="0.25">
      <c r="K2392" t="s">
        <v>2145</v>
      </c>
      <c r="L2392">
        <v>20</v>
      </c>
      <c r="M2392">
        <v>66</v>
      </c>
      <c r="N2392">
        <v>172</v>
      </c>
      <c r="O2392">
        <v>64</v>
      </c>
      <c r="P2392" s="16">
        <v>1900000</v>
      </c>
      <c r="Q2392" t="str">
        <f>IF(Table6[[#This Row],[Value]]&gt;=20000000,"out of budget",IF(Table6[[#This Row],[Value]]&gt;10000000,"negotiable",IF(Table6[[#This Row],[Value]]&lt;=10000000,"on the radar")))</f>
        <v>on the radar</v>
      </c>
    </row>
    <row r="2393" spans="11:17" x14ac:dyDescent="0.25">
      <c r="K2393" t="s">
        <v>2146</v>
      </c>
      <c r="L2393">
        <v>20</v>
      </c>
      <c r="M2393">
        <v>67</v>
      </c>
      <c r="N2393">
        <v>192</v>
      </c>
      <c r="O2393">
        <v>78</v>
      </c>
      <c r="P2393" s="16">
        <v>2100000</v>
      </c>
      <c r="Q2393" t="str">
        <f>IF(Table6[[#This Row],[Value]]&gt;=20000000,"out of budget",IF(Table6[[#This Row],[Value]]&gt;10000000,"negotiable",IF(Table6[[#This Row],[Value]]&lt;=10000000,"on the radar")))</f>
        <v>on the radar</v>
      </c>
    </row>
    <row r="2394" spans="11:17" x14ac:dyDescent="0.25">
      <c r="K2394" t="s">
        <v>2147</v>
      </c>
      <c r="L2394">
        <v>23</v>
      </c>
      <c r="M2394">
        <v>66</v>
      </c>
      <c r="N2394">
        <v>186</v>
      </c>
      <c r="O2394">
        <v>80</v>
      </c>
      <c r="P2394" s="16">
        <v>2100000</v>
      </c>
      <c r="Q2394" t="str">
        <f>IF(Table6[[#This Row],[Value]]&gt;=20000000,"out of budget",IF(Table6[[#This Row],[Value]]&gt;10000000,"negotiable",IF(Table6[[#This Row],[Value]]&lt;=10000000,"on the radar")))</f>
        <v>on the radar</v>
      </c>
    </row>
    <row r="2395" spans="11:17" x14ac:dyDescent="0.25">
      <c r="K2395" t="s">
        <v>2148</v>
      </c>
      <c r="L2395">
        <v>22</v>
      </c>
      <c r="M2395">
        <v>73</v>
      </c>
      <c r="N2395">
        <v>190</v>
      </c>
      <c r="O2395">
        <v>80</v>
      </c>
      <c r="P2395" s="16">
        <v>5500000</v>
      </c>
      <c r="Q2395" t="str">
        <f>IF(Table6[[#This Row],[Value]]&gt;=20000000,"out of budget",IF(Table6[[#This Row],[Value]]&gt;10000000,"negotiable",IF(Table6[[#This Row],[Value]]&lt;=10000000,"on the radar")))</f>
        <v>on the radar</v>
      </c>
    </row>
    <row r="2396" spans="11:17" x14ac:dyDescent="0.25">
      <c r="K2396" t="s">
        <v>2149</v>
      </c>
      <c r="L2396">
        <v>20</v>
      </c>
      <c r="M2396">
        <v>67</v>
      </c>
      <c r="N2396">
        <v>182</v>
      </c>
      <c r="O2396">
        <v>77</v>
      </c>
      <c r="P2396" s="16">
        <v>2300000</v>
      </c>
      <c r="Q2396" t="str">
        <f>IF(Table6[[#This Row],[Value]]&gt;=20000000,"out of budget",IF(Table6[[#This Row],[Value]]&gt;10000000,"negotiable",IF(Table6[[#This Row],[Value]]&lt;=10000000,"on the radar")))</f>
        <v>on the radar</v>
      </c>
    </row>
    <row r="2397" spans="11:17" x14ac:dyDescent="0.25">
      <c r="K2397" t="s">
        <v>2150</v>
      </c>
      <c r="L2397">
        <v>21</v>
      </c>
      <c r="M2397">
        <v>72</v>
      </c>
      <c r="N2397">
        <v>183</v>
      </c>
      <c r="O2397">
        <v>75</v>
      </c>
      <c r="P2397" s="16">
        <v>5000000</v>
      </c>
      <c r="Q2397" t="str">
        <f>IF(Table6[[#This Row],[Value]]&gt;=20000000,"out of budget",IF(Table6[[#This Row],[Value]]&gt;10000000,"negotiable",IF(Table6[[#This Row],[Value]]&lt;=10000000,"on the radar")))</f>
        <v>on the radar</v>
      </c>
    </row>
    <row r="2398" spans="11:17" x14ac:dyDescent="0.25">
      <c r="K2398" t="s">
        <v>2151</v>
      </c>
      <c r="L2398">
        <v>23</v>
      </c>
      <c r="M2398">
        <v>74</v>
      </c>
      <c r="N2398">
        <v>178</v>
      </c>
      <c r="O2398">
        <v>71</v>
      </c>
      <c r="P2398" s="16">
        <v>6500000</v>
      </c>
      <c r="Q2398" t="str">
        <f>IF(Table6[[#This Row],[Value]]&gt;=20000000,"out of budget",IF(Table6[[#This Row],[Value]]&gt;10000000,"negotiable",IF(Table6[[#This Row],[Value]]&lt;=10000000,"on the radar")))</f>
        <v>on the radar</v>
      </c>
    </row>
    <row r="2399" spans="11:17" x14ac:dyDescent="0.25">
      <c r="K2399" t="s">
        <v>2152</v>
      </c>
      <c r="L2399">
        <v>24</v>
      </c>
      <c r="M2399">
        <v>71</v>
      </c>
      <c r="N2399">
        <v>190</v>
      </c>
      <c r="O2399">
        <v>78</v>
      </c>
      <c r="P2399" s="16">
        <v>2400000</v>
      </c>
      <c r="Q2399" t="str">
        <f>IF(Table6[[#This Row],[Value]]&gt;=20000000,"out of budget",IF(Table6[[#This Row],[Value]]&gt;10000000,"negotiable",IF(Table6[[#This Row],[Value]]&lt;=10000000,"on the radar")))</f>
        <v>on the radar</v>
      </c>
    </row>
    <row r="2400" spans="11:17" x14ac:dyDescent="0.25">
      <c r="K2400" t="s">
        <v>2153</v>
      </c>
      <c r="L2400">
        <v>19</v>
      </c>
      <c r="M2400">
        <v>62</v>
      </c>
      <c r="N2400">
        <v>171</v>
      </c>
      <c r="O2400">
        <v>65</v>
      </c>
      <c r="P2400" s="16">
        <v>950000</v>
      </c>
      <c r="Q2400" t="str">
        <f>IF(Table6[[#This Row],[Value]]&gt;=20000000,"out of budget",IF(Table6[[#This Row],[Value]]&gt;10000000,"negotiable",IF(Table6[[#This Row],[Value]]&lt;=10000000,"on the radar")))</f>
        <v>on the radar</v>
      </c>
    </row>
    <row r="2401" spans="11:17" x14ac:dyDescent="0.25">
      <c r="K2401" t="s">
        <v>2154</v>
      </c>
      <c r="L2401">
        <v>20</v>
      </c>
      <c r="M2401">
        <v>66</v>
      </c>
      <c r="N2401">
        <v>177</v>
      </c>
      <c r="O2401">
        <v>73</v>
      </c>
      <c r="P2401" s="16">
        <v>1800000</v>
      </c>
      <c r="Q2401" t="str">
        <f>IF(Table6[[#This Row],[Value]]&gt;=20000000,"out of budget",IF(Table6[[#This Row],[Value]]&gt;10000000,"negotiable",IF(Table6[[#This Row],[Value]]&lt;=10000000,"on the radar")))</f>
        <v>on the radar</v>
      </c>
    </row>
    <row r="2402" spans="11:17" x14ac:dyDescent="0.25">
      <c r="K2402" t="s">
        <v>1699</v>
      </c>
      <c r="L2402">
        <v>22</v>
      </c>
      <c r="M2402">
        <v>58</v>
      </c>
      <c r="N2402">
        <v>185</v>
      </c>
      <c r="O2402">
        <v>76</v>
      </c>
      <c r="P2402" s="16">
        <v>400000</v>
      </c>
      <c r="Q2402" t="str">
        <f>IF(Table6[[#This Row],[Value]]&gt;=20000000,"out of budget",IF(Table6[[#This Row],[Value]]&gt;10000000,"negotiable",IF(Table6[[#This Row],[Value]]&lt;=10000000,"on the radar")))</f>
        <v>on the radar</v>
      </c>
    </row>
    <row r="2403" spans="11:17" x14ac:dyDescent="0.25">
      <c r="K2403" t="s">
        <v>2155</v>
      </c>
      <c r="L2403">
        <v>23</v>
      </c>
      <c r="M2403">
        <v>71</v>
      </c>
      <c r="N2403">
        <v>168</v>
      </c>
      <c r="O2403">
        <v>69</v>
      </c>
      <c r="P2403" s="16">
        <v>2900000</v>
      </c>
      <c r="Q2403" t="str">
        <f>IF(Table6[[#This Row],[Value]]&gt;=20000000,"out of budget",IF(Table6[[#This Row],[Value]]&gt;10000000,"negotiable",IF(Table6[[#This Row],[Value]]&lt;=10000000,"on the radar")))</f>
        <v>on the radar</v>
      </c>
    </row>
    <row r="2404" spans="11:17" x14ac:dyDescent="0.25">
      <c r="K2404" t="s">
        <v>2156</v>
      </c>
      <c r="L2404">
        <v>24</v>
      </c>
      <c r="M2404">
        <v>74</v>
      </c>
      <c r="N2404">
        <v>191</v>
      </c>
      <c r="O2404">
        <v>83</v>
      </c>
      <c r="P2404" s="16">
        <v>5500000</v>
      </c>
      <c r="Q2404" t="str">
        <f>IF(Table6[[#This Row],[Value]]&gt;=20000000,"out of budget",IF(Table6[[#This Row],[Value]]&gt;10000000,"negotiable",IF(Table6[[#This Row],[Value]]&lt;=10000000,"on the radar")))</f>
        <v>on the radar</v>
      </c>
    </row>
    <row r="2405" spans="11:17" x14ac:dyDescent="0.25">
      <c r="K2405" t="s">
        <v>2157</v>
      </c>
      <c r="L2405">
        <v>22</v>
      </c>
      <c r="M2405">
        <v>61</v>
      </c>
      <c r="N2405">
        <v>191</v>
      </c>
      <c r="O2405">
        <v>91</v>
      </c>
      <c r="P2405" s="16">
        <v>700000</v>
      </c>
      <c r="Q2405" t="str">
        <f>IF(Table6[[#This Row],[Value]]&gt;=20000000,"out of budget",IF(Table6[[#This Row],[Value]]&gt;10000000,"negotiable",IF(Table6[[#This Row],[Value]]&lt;=10000000,"on the radar")))</f>
        <v>on the radar</v>
      </c>
    </row>
    <row r="2406" spans="11:17" x14ac:dyDescent="0.25">
      <c r="K2406" t="s">
        <v>2158</v>
      </c>
      <c r="L2406">
        <v>22</v>
      </c>
      <c r="M2406">
        <v>66</v>
      </c>
      <c r="N2406">
        <v>178</v>
      </c>
      <c r="O2406">
        <v>76</v>
      </c>
      <c r="P2406" s="16">
        <v>1200000</v>
      </c>
      <c r="Q2406" t="str">
        <f>IF(Table6[[#This Row],[Value]]&gt;=20000000,"out of budget",IF(Table6[[#This Row],[Value]]&gt;10000000,"negotiable",IF(Table6[[#This Row],[Value]]&lt;=10000000,"on the radar")))</f>
        <v>on the radar</v>
      </c>
    </row>
    <row r="2407" spans="11:17" x14ac:dyDescent="0.25">
      <c r="K2407" t="s">
        <v>2159</v>
      </c>
      <c r="L2407">
        <v>22</v>
      </c>
      <c r="M2407">
        <v>64</v>
      </c>
      <c r="N2407">
        <v>175</v>
      </c>
      <c r="O2407">
        <v>63</v>
      </c>
      <c r="P2407" s="16">
        <v>1300000</v>
      </c>
      <c r="Q2407" t="str">
        <f>IF(Table6[[#This Row],[Value]]&gt;=20000000,"out of budget",IF(Table6[[#This Row],[Value]]&gt;10000000,"negotiable",IF(Table6[[#This Row],[Value]]&lt;=10000000,"on the radar")))</f>
        <v>on the radar</v>
      </c>
    </row>
    <row r="2408" spans="11:17" x14ac:dyDescent="0.25">
      <c r="K2408" t="s">
        <v>2160</v>
      </c>
      <c r="L2408">
        <v>22</v>
      </c>
      <c r="M2408">
        <v>69</v>
      </c>
      <c r="N2408">
        <v>188</v>
      </c>
      <c r="O2408">
        <v>75</v>
      </c>
      <c r="P2408" s="16">
        <v>3100000</v>
      </c>
      <c r="Q2408" t="str">
        <f>IF(Table6[[#This Row],[Value]]&gt;=20000000,"out of budget",IF(Table6[[#This Row],[Value]]&gt;10000000,"negotiable",IF(Table6[[#This Row],[Value]]&lt;=10000000,"on the radar")))</f>
        <v>on the radar</v>
      </c>
    </row>
    <row r="2409" spans="11:17" x14ac:dyDescent="0.25">
      <c r="K2409" t="s">
        <v>2161</v>
      </c>
      <c r="L2409">
        <v>23</v>
      </c>
      <c r="M2409">
        <v>69</v>
      </c>
      <c r="N2409">
        <v>195</v>
      </c>
      <c r="O2409">
        <v>85</v>
      </c>
      <c r="P2409" s="16">
        <v>2000000</v>
      </c>
      <c r="Q2409" t="str">
        <f>IF(Table6[[#This Row],[Value]]&gt;=20000000,"out of budget",IF(Table6[[#This Row],[Value]]&gt;10000000,"negotiable",IF(Table6[[#This Row],[Value]]&lt;=10000000,"on the radar")))</f>
        <v>on the radar</v>
      </c>
    </row>
    <row r="2410" spans="11:17" x14ac:dyDescent="0.25">
      <c r="K2410" t="s">
        <v>1704</v>
      </c>
      <c r="L2410">
        <v>22</v>
      </c>
      <c r="M2410">
        <v>72</v>
      </c>
      <c r="N2410">
        <v>191</v>
      </c>
      <c r="O2410">
        <v>78</v>
      </c>
      <c r="P2410" s="16">
        <v>4800000</v>
      </c>
      <c r="Q2410" t="str">
        <f>IF(Table6[[#This Row],[Value]]&gt;=20000000,"out of budget",IF(Table6[[#This Row],[Value]]&gt;10000000,"negotiable",IF(Table6[[#This Row],[Value]]&lt;=10000000,"on the radar")))</f>
        <v>on the radar</v>
      </c>
    </row>
    <row r="2411" spans="11:17" x14ac:dyDescent="0.25">
      <c r="K2411" t="s">
        <v>2162</v>
      </c>
      <c r="L2411">
        <v>24</v>
      </c>
      <c r="M2411">
        <v>70</v>
      </c>
      <c r="N2411">
        <v>186</v>
      </c>
      <c r="O2411">
        <v>82</v>
      </c>
      <c r="P2411" s="16">
        <v>2000000</v>
      </c>
      <c r="Q2411" t="str">
        <f>IF(Table6[[#This Row],[Value]]&gt;=20000000,"out of budget",IF(Table6[[#This Row],[Value]]&gt;10000000,"negotiable",IF(Table6[[#This Row],[Value]]&lt;=10000000,"on the radar")))</f>
        <v>on the radar</v>
      </c>
    </row>
    <row r="2412" spans="11:17" x14ac:dyDescent="0.25">
      <c r="K2412" t="s">
        <v>2163</v>
      </c>
      <c r="L2412">
        <v>23</v>
      </c>
      <c r="M2412">
        <v>70</v>
      </c>
      <c r="N2412">
        <v>180</v>
      </c>
      <c r="O2412">
        <v>67</v>
      </c>
      <c r="P2412" s="16">
        <v>2400000</v>
      </c>
      <c r="Q2412" t="str">
        <f>IF(Table6[[#This Row],[Value]]&gt;=20000000,"out of budget",IF(Table6[[#This Row],[Value]]&gt;10000000,"negotiable",IF(Table6[[#This Row],[Value]]&lt;=10000000,"on the radar")))</f>
        <v>on the radar</v>
      </c>
    </row>
    <row r="2413" spans="11:17" x14ac:dyDescent="0.25">
      <c r="K2413" t="s">
        <v>1382</v>
      </c>
      <c r="L2413">
        <v>23</v>
      </c>
      <c r="M2413">
        <v>69</v>
      </c>
      <c r="N2413">
        <v>167</v>
      </c>
      <c r="O2413">
        <v>64</v>
      </c>
      <c r="P2413" s="16">
        <v>2100000</v>
      </c>
      <c r="Q2413" t="str">
        <f>IF(Table6[[#This Row],[Value]]&gt;=20000000,"out of budget",IF(Table6[[#This Row],[Value]]&gt;10000000,"negotiable",IF(Table6[[#This Row],[Value]]&lt;=10000000,"on the radar")))</f>
        <v>on the radar</v>
      </c>
    </row>
    <row r="2414" spans="11:17" x14ac:dyDescent="0.25">
      <c r="K2414" t="s">
        <v>2164</v>
      </c>
      <c r="L2414">
        <v>22</v>
      </c>
      <c r="M2414">
        <v>72</v>
      </c>
      <c r="N2414">
        <v>182</v>
      </c>
      <c r="O2414">
        <v>73</v>
      </c>
      <c r="P2414" s="16">
        <v>5000000</v>
      </c>
      <c r="Q2414" t="str">
        <f>IF(Table6[[#This Row],[Value]]&gt;=20000000,"out of budget",IF(Table6[[#This Row],[Value]]&gt;10000000,"negotiable",IF(Table6[[#This Row],[Value]]&lt;=10000000,"on the radar")))</f>
        <v>on the radar</v>
      </c>
    </row>
    <row r="2415" spans="11:17" x14ac:dyDescent="0.25">
      <c r="K2415" t="s">
        <v>2165</v>
      </c>
      <c r="L2415">
        <v>23</v>
      </c>
      <c r="M2415">
        <v>69</v>
      </c>
      <c r="N2415">
        <v>180</v>
      </c>
      <c r="O2415">
        <v>74</v>
      </c>
      <c r="P2415" s="16">
        <v>2800000</v>
      </c>
      <c r="Q2415" t="str">
        <f>IF(Table6[[#This Row],[Value]]&gt;=20000000,"out of budget",IF(Table6[[#This Row],[Value]]&gt;10000000,"negotiable",IF(Table6[[#This Row],[Value]]&lt;=10000000,"on the radar")))</f>
        <v>on the radar</v>
      </c>
    </row>
    <row r="2416" spans="11:17" x14ac:dyDescent="0.25">
      <c r="K2416" t="s">
        <v>1707</v>
      </c>
      <c r="L2416">
        <v>23</v>
      </c>
      <c r="M2416">
        <v>68</v>
      </c>
      <c r="N2416">
        <v>188</v>
      </c>
      <c r="O2416">
        <v>78</v>
      </c>
      <c r="P2416" s="16">
        <v>1700000</v>
      </c>
      <c r="Q2416" t="str">
        <f>IF(Table6[[#This Row],[Value]]&gt;=20000000,"out of budget",IF(Table6[[#This Row],[Value]]&gt;10000000,"negotiable",IF(Table6[[#This Row],[Value]]&lt;=10000000,"on the radar")))</f>
        <v>on the radar</v>
      </c>
    </row>
    <row r="2417" spans="11:17" x14ac:dyDescent="0.25">
      <c r="K2417" t="s">
        <v>2166</v>
      </c>
      <c r="L2417">
        <v>23</v>
      </c>
      <c r="M2417">
        <v>70</v>
      </c>
      <c r="N2417">
        <v>206</v>
      </c>
      <c r="O2417">
        <v>85</v>
      </c>
      <c r="P2417" s="16">
        <v>2000000</v>
      </c>
      <c r="Q2417" t="str">
        <f>IF(Table6[[#This Row],[Value]]&gt;=20000000,"out of budget",IF(Table6[[#This Row],[Value]]&gt;10000000,"negotiable",IF(Table6[[#This Row],[Value]]&lt;=10000000,"on the radar")))</f>
        <v>on the radar</v>
      </c>
    </row>
    <row r="2418" spans="11:17" x14ac:dyDescent="0.25">
      <c r="K2418" t="s">
        <v>2167</v>
      </c>
      <c r="L2418">
        <v>23</v>
      </c>
      <c r="M2418">
        <v>61</v>
      </c>
      <c r="N2418">
        <v>192</v>
      </c>
      <c r="O2418">
        <v>90</v>
      </c>
      <c r="P2418" s="16">
        <v>550000</v>
      </c>
      <c r="Q2418" t="str">
        <f>IF(Table6[[#This Row],[Value]]&gt;=20000000,"out of budget",IF(Table6[[#This Row],[Value]]&gt;10000000,"negotiable",IF(Table6[[#This Row],[Value]]&lt;=10000000,"on the radar")))</f>
        <v>on the radar</v>
      </c>
    </row>
    <row r="2419" spans="11:17" x14ac:dyDescent="0.25">
      <c r="K2419" t="s">
        <v>2168</v>
      </c>
      <c r="L2419">
        <v>23</v>
      </c>
      <c r="M2419">
        <v>67</v>
      </c>
      <c r="N2419">
        <v>182</v>
      </c>
      <c r="O2419">
        <v>73</v>
      </c>
      <c r="P2419" s="16">
        <v>1600000</v>
      </c>
      <c r="Q2419" t="str">
        <f>IF(Table6[[#This Row],[Value]]&gt;=20000000,"out of budget",IF(Table6[[#This Row],[Value]]&gt;10000000,"negotiable",IF(Table6[[#This Row],[Value]]&lt;=10000000,"on the radar")))</f>
        <v>on the radar</v>
      </c>
    </row>
    <row r="2420" spans="11:17" x14ac:dyDescent="0.25">
      <c r="K2420" t="s">
        <v>2169</v>
      </c>
      <c r="L2420">
        <v>22</v>
      </c>
      <c r="M2420">
        <v>65</v>
      </c>
      <c r="N2420">
        <v>178</v>
      </c>
      <c r="O2420">
        <v>74</v>
      </c>
      <c r="P2420" s="16">
        <v>1600000</v>
      </c>
      <c r="Q2420" t="str">
        <f>IF(Table6[[#This Row],[Value]]&gt;=20000000,"out of budget",IF(Table6[[#This Row],[Value]]&gt;10000000,"negotiable",IF(Table6[[#This Row],[Value]]&lt;=10000000,"on the radar")))</f>
        <v>on the radar</v>
      </c>
    </row>
    <row r="2421" spans="11:17" x14ac:dyDescent="0.25">
      <c r="K2421" t="s">
        <v>2170</v>
      </c>
      <c r="L2421">
        <v>25</v>
      </c>
      <c r="M2421">
        <v>66</v>
      </c>
      <c r="N2421">
        <v>179</v>
      </c>
      <c r="O2421">
        <v>78</v>
      </c>
      <c r="P2421" s="16">
        <v>1100000</v>
      </c>
      <c r="Q2421" t="str">
        <f>IF(Table6[[#This Row],[Value]]&gt;=20000000,"out of budget",IF(Table6[[#This Row],[Value]]&gt;10000000,"negotiable",IF(Table6[[#This Row],[Value]]&lt;=10000000,"on the radar")))</f>
        <v>on the radar</v>
      </c>
    </row>
    <row r="2422" spans="11:17" x14ac:dyDescent="0.25">
      <c r="K2422" t="s">
        <v>2171</v>
      </c>
      <c r="L2422">
        <v>23</v>
      </c>
      <c r="M2422">
        <v>73</v>
      </c>
      <c r="N2422">
        <v>191</v>
      </c>
      <c r="O2422">
        <v>82</v>
      </c>
      <c r="P2422" s="16">
        <v>4400000</v>
      </c>
      <c r="Q2422" t="str">
        <f>IF(Table6[[#This Row],[Value]]&gt;=20000000,"out of budget",IF(Table6[[#This Row],[Value]]&gt;10000000,"negotiable",IF(Table6[[#This Row],[Value]]&lt;=10000000,"on the radar")))</f>
        <v>on the radar</v>
      </c>
    </row>
    <row r="2423" spans="11:17" x14ac:dyDescent="0.25">
      <c r="K2423" t="s">
        <v>2172</v>
      </c>
      <c r="L2423">
        <v>23</v>
      </c>
      <c r="M2423">
        <v>63</v>
      </c>
      <c r="N2423">
        <v>186</v>
      </c>
      <c r="O2423">
        <v>84</v>
      </c>
      <c r="P2423" s="16">
        <v>600000</v>
      </c>
      <c r="Q2423" t="str">
        <f>IF(Table6[[#This Row],[Value]]&gt;=20000000,"out of budget",IF(Table6[[#This Row],[Value]]&gt;10000000,"negotiable",IF(Table6[[#This Row],[Value]]&lt;=10000000,"on the radar")))</f>
        <v>on the radar</v>
      </c>
    </row>
    <row r="2424" spans="11:17" x14ac:dyDescent="0.25">
      <c r="K2424" t="s">
        <v>2173</v>
      </c>
      <c r="L2424">
        <v>23</v>
      </c>
      <c r="M2424">
        <v>61</v>
      </c>
      <c r="N2424">
        <v>175</v>
      </c>
      <c r="O2424">
        <v>69</v>
      </c>
      <c r="P2424" s="16">
        <v>475000</v>
      </c>
      <c r="Q2424" t="str">
        <f>IF(Table6[[#This Row],[Value]]&gt;=20000000,"out of budget",IF(Table6[[#This Row],[Value]]&gt;10000000,"negotiable",IF(Table6[[#This Row],[Value]]&lt;=10000000,"on the radar")))</f>
        <v>on the radar</v>
      </c>
    </row>
    <row r="2425" spans="11:17" x14ac:dyDescent="0.25">
      <c r="K2425" t="s">
        <v>2174</v>
      </c>
      <c r="L2425">
        <v>26</v>
      </c>
      <c r="M2425">
        <v>69</v>
      </c>
      <c r="N2425">
        <v>196</v>
      </c>
      <c r="O2425">
        <v>94</v>
      </c>
      <c r="P2425" s="16">
        <v>1700000</v>
      </c>
      <c r="Q2425" t="str">
        <f>IF(Table6[[#This Row],[Value]]&gt;=20000000,"out of budget",IF(Table6[[#This Row],[Value]]&gt;10000000,"negotiable",IF(Table6[[#This Row],[Value]]&lt;=10000000,"on the radar")))</f>
        <v>on the radar</v>
      </c>
    </row>
    <row r="2426" spans="11:17" x14ac:dyDescent="0.25">
      <c r="K2426" t="s">
        <v>2175</v>
      </c>
      <c r="L2426">
        <v>24</v>
      </c>
      <c r="M2426">
        <v>72</v>
      </c>
      <c r="N2426">
        <v>185</v>
      </c>
      <c r="O2426">
        <v>72</v>
      </c>
      <c r="P2426" s="16">
        <v>4400000</v>
      </c>
      <c r="Q2426" t="str">
        <f>IF(Table6[[#This Row],[Value]]&gt;=20000000,"out of budget",IF(Table6[[#This Row],[Value]]&gt;10000000,"negotiable",IF(Table6[[#This Row],[Value]]&lt;=10000000,"on the radar")))</f>
        <v>on the radar</v>
      </c>
    </row>
    <row r="2427" spans="11:17" x14ac:dyDescent="0.25">
      <c r="K2427" t="s">
        <v>2176</v>
      </c>
      <c r="L2427">
        <v>24</v>
      </c>
      <c r="M2427">
        <v>77</v>
      </c>
      <c r="N2427">
        <v>178</v>
      </c>
      <c r="O2427">
        <v>72</v>
      </c>
      <c r="P2427" s="16">
        <v>16000000</v>
      </c>
      <c r="Q2427" t="str">
        <f>IF(Table6[[#This Row],[Value]]&gt;=20000000,"out of budget",IF(Table6[[#This Row],[Value]]&gt;10000000,"negotiable",IF(Table6[[#This Row],[Value]]&lt;=10000000,"on the radar")))</f>
        <v>negotiable</v>
      </c>
    </row>
    <row r="2428" spans="11:17" x14ac:dyDescent="0.25">
      <c r="K2428" t="s">
        <v>2177</v>
      </c>
      <c r="L2428">
        <v>30</v>
      </c>
      <c r="M2428">
        <v>75</v>
      </c>
      <c r="N2428">
        <v>188</v>
      </c>
      <c r="O2428">
        <v>85</v>
      </c>
      <c r="P2428" s="16">
        <v>5500000</v>
      </c>
      <c r="Q2428" t="str">
        <f>IF(Table6[[#This Row],[Value]]&gt;=20000000,"out of budget",IF(Table6[[#This Row],[Value]]&gt;10000000,"negotiable",IF(Table6[[#This Row],[Value]]&lt;=10000000,"on the radar")))</f>
        <v>on the radar</v>
      </c>
    </row>
    <row r="2429" spans="11:17" x14ac:dyDescent="0.25">
      <c r="K2429" t="s">
        <v>2178</v>
      </c>
      <c r="L2429">
        <v>23</v>
      </c>
      <c r="M2429">
        <v>70</v>
      </c>
      <c r="N2429">
        <v>188</v>
      </c>
      <c r="O2429">
        <v>81</v>
      </c>
      <c r="P2429" s="16">
        <v>3000000</v>
      </c>
      <c r="Q2429" t="str">
        <f>IF(Table6[[#This Row],[Value]]&gt;=20000000,"out of budget",IF(Table6[[#This Row],[Value]]&gt;10000000,"negotiable",IF(Table6[[#This Row],[Value]]&lt;=10000000,"on the radar")))</f>
        <v>on the radar</v>
      </c>
    </row>
    <row r="2430" spans="11:17" x14ac:dyDescent="0.25">
      <c r="K2430" t="s">
        <v>2179</v>
      </c>
      <c r="L2430">
        <v>25</v>
      </c>
      <c r="M2430">
        <v>76</v>
      </c>
      <c r="N2430">
        <v>177</v>
      </c>
      <c r="O2430">
        <v>69</v>
      </c>
      <c r="P2430" s="16">
        <v>10000000</v>
      </c>
      <c r="Q2430" t="str">
        <f>IF(Table6[[#This Row],[Value]]&gt;=20000000,"out of budget",IF(Table6[[#This Row],[Value]]&gt;10000000,"negotiable",IF(Table6[[#This Row],[Value]]&lt;=10000000,"on the radar")))</f>
        <v>on the radar</v>
      </c>
    </row>
    <row r="2431" spans="11:17" x14ac:dyDescent="0.25">
      <c r="K2431" t="s">
        <v>2180</v>
      </c>
      <c r="L2431">
        <v>21</v>
      </c>
      <c r="M2431">
        <v>62</v>
      </c>
      <c r="N2431">
        <v>178</v>
      </c>
      <c r="O2431">
        <v>67</v>
      </c>
      <c r="P2431" s="16">
        <v>900000</v>
      </c>
      <c r="Q2431" t="str">
        <f>IF(Table6[[#This Row],[Value]]&gt;=20000000,"out of budget",IF(Table6[[#This Row],[Value]]&gt;10000000,"negotiable",IF(Table6[[#This Row],[Value]]&lt;=10000000,"on the radar")))</f>
        <v>on the radar</v>
      </c>
    </row>
    <row r="2432" spans="11:17" x14ac:dyDescent="0.25">
      <c r="K2432" t="s">
        <v>2181</v>
      </c>
      <c r="L2432">
        <v>23</v>
      </c>
      <c r="M2432">
        <v>71</v>
      </c>
      <c r="N2432">
        <v>183</v>
      </c>
      <c r="O2432">
        <v>73</v>
      </c>
      <c r="P2432" s="16">
        <v>3600000</v>
      </c>
      <c r="Q2432" t="str">
        <f>IF(Table6[[#This Row],[Value]]&gt;=20000000,"out of budget",IF(Table6[[#This Row],[Value]]&gt;10000000,"negotiable",IF(Table6[[#This Row],[Value]]&lt;=10000000,"on the radar")))</f>
        <v>on the radar</v>
      </c>
    </row>
    <row r="2433" spans="11:17" x14ac:dyDescent="0.25">
      <c r="K2433" t="s">
        <v>2182</v>
      </c>
      <c r="L2433">
        <v>25</v>
      </c>
      <c r="M2433">
        <v>75</v>
      </c>
      <c r="N2433">
        <v>168</v>
      </c>
      <c r="O2433">
        <v>70</v>
      </c>
      <c r="P2433" s="16">
        <v>7500000</v>
      </c>
      <c r="Q2433" t="str">
        <f>IF(Table6[[#This Row],[Value]]&gt;=20000000,"out of budget",IF(Table6[[#This Row],[Value]]&gt;10000000,"negotiable",IF(Table6[[#This Row],[Value]]&lt;=10000000,"on the radar")))</f>
        <v>on the radar</v>
      </c>
    </row>
    <row r="2434" spans="11:17" x14ac:dyDescent="0.25">
      <c r="K2434" t="s">
        <v>1390</v>
      </c>
      <c r="L2434">
        <v>24</v>
      </c>
      <c r="M2434">
        <v>76</v>
      </c>
      <c r="N2434">
        <v>191</v>
      </c>
      <c r="O2434">
        <v>85</v>
      </c>
      <c r="P2434" s="16">
        <v>10000000</v>
      </c>
      <c r="Q2434" t="str">
        <f>IF(Table6[[#This Row],[Value]]&gt;=20000000,"out of budget",IF(Table6[[#This Row],[Value]]&gt;10000000,"negotiable",IF(Table6[[#This Row],[Value]]&lt;=10000000,"on the radar")))</f>
        <v>on the radar</v>
      </c>
    </row>
    <row r="2435" spans="11:17" x14ac:dyDescent="0.25">
      <c r="K2435" t="s">
        <v>2183</v>
      </c>
      <c r="L2435">
        <v>23</v>
      </c>
      <c r="M2435">
        <v>70</v>
      </c>
      <c r="N2435">
        <v>182</v>
      </c>
      <c r="O2435">
        <v>72</v>
      </c>
      <c r="P2435" s="16">
        <v>3300000</v>
      </c>
      <c r="Q2435" t="str">
        <f>IF(Table6[[#This Row],[Value]]&gt;=20000000,"out of budget",IF(Table6[[#This Row],[Value]]&gt;10000000,"negotiable",IF(Table6[[#This Row],[Value]]&lt;=10000000,"on the radar")))</f>
        <v>on the radar</v>
      </c>
    </row>
    <row r="2436" spans="11:17" x14ac:dyDescent="0.25">
      <c r="K2436" t="s">
        <v>2184</v>
      </c>
      <c r="L2436">
        <v>25</v>
      </c>
      <c r="M2436">
        <v>76</v>
      </c>
      <c r="N2436">
        <v>185</v>
      </c>
      <c r="O2436">
        <v>74</v>
      </c>
      <c r="P2436" s="16">
        <v>10000000</v>
      </c>
      <c r="Q2436" t="str">
        <f>IF(Table6[[#This Row],[Value]]&gt;=20000000,"out of budget",IF(Table6[[#This Row],[Value]]&gt;10000000,"negotiable",IF(Table6[[#This Row],[Value]]&lt;=10000000,"on the radar")))</f>
        <v>on the radar</v>
      </c>
    </row>
    <row r="2437" spans="11:17" x14ac:dyDescent="0.25">
      <c r="K2437" t="s">
        <v>2185</v>
      </c>
      <c r="L2437">
        <v>24</v>
      </c>
      <c r="M2437">
        <v>66</v>
      </c>
      <c r="N2437">
        <v>179</v>
      </c>
      <c r="O2437">
        <v>70</v>
      </c>
      <c r="P2437" s="16">
        <v>1200000</v>
      </c>
      <c r="Q2437" t="str">
        <f>IF(Table6[[#This Row],[Value]]&gt;=20000000,"out of budget",IF(Table6[[#This Row],[Value]]&gt;10000000,"negotiable",IF(Table6[[#This Row],[Value]]&lt;=10000000,"on the radar")))</f>
        <v>on the radar</v>
      </c>
    </row>
    <row r="2438" spans="11:17" x14ac:dyDescent="0.25">
      <c r="K2438" t="s">
        <v>2186</v>
      </c>
      <c r="L2438">
        <v>21</v>
      </c>
      <c r="M2438">
        <v>67</v>
      </c>
      <c r="N2438">
        <v>175</v>
      </c>
      <c r="O2438">
        <v>71</v>
      </c>
      <c r="P2438" s="16">
        <v>2300000</v>
      </c>
      <c r="Q2438" t="str">
        <f>IF(Table6[[#This Row],[Value]]&gt;=20000000,"out of budget",IF(Table6[[#This Row],[Value]]&gt;10000000,"negotiable",IF(Table6[[#This Row],[Value]]&lt;=10000000,"on the radar")))</f>
        <v>on the radar</v>
      </c>
    </row>
    <row r="2439" spans="11:17" x14ac:dyDescent="0.25">
      <c r="K2439" t="s">
        <v>2187</v>
      </c>
      <c r="L2439">
        <v>23</v>
      </c>
      <c r="M2439">
        <v>75</v>
      </c>
      <c r="N2439">
        <v>169</v>
      </c>
      <c r="O2439">
        <v>68</v>
      </c>
      <c r="P2439" s="16">
        <v>10500000</v>
      </c>
      <c r="Q2439" t="str">
        <f>IF(Table6[[#This Row],[Value]]&gt;=20000000,"out of budget",IF(Table6[[#This Row],[Value]]&gt;10000000,"negotiable",IF(Table6[[#This Row],[Value]]&lt;=10000000,"on the radar")))</f>
        <v>negotiable</v>
      </c>
    </row>
    <row r="2440" spans="11:17" x14ac:dyDescent="0.25">
      <c r="K2440" t="s">
        <v>2188</v>
      </c>
      <c r="L2440">
        <v>20</v>
      </c>
      <c r="M2440">
        <v>72</v>
      </c>
      <c r="N2440">
        <v>189</v>
      </c>
      <c r="O2440">
        <v>73</v>
      </c>
      <c r="P2440" s="16">
        <v>2900000</v>
      </c>
      <c r="Q2440" t="str">
        <f>IF(Table6[[#This Row],[Value]]&gt;=20000000,"out of budget",IF(Table6[[#This Row],[Value]]&gt;10000000,"negotiable",IF(Table6[[#This Row],[Value]]&lt;=10000000,"on the radar")))</f>
        <v>on the radar</v>
      </c>
    </row>
    <row r="2441" spans="11:17" x14ac:dyDescent="0.25">
      <c r="K2441" t="s">
        <v>2189</v>
      </c>
      <c r="L2441">
        <v>21</v>
      </c>
      <c r="M2441">
        <v>70</v>
      </c>
      <c r="N2441">
        <v>178</v>
      </c>
      <c r="O2441">
        <v>71</v>
      </c>
      <c r="P2441" s="16">
        <v>3900000</v>
      </c>
      <c r="Q2441" t="str">
        <f>IF(Table6[[#This Row],[Value]]&gt;=20000000,"out of budget",IF(Table6[[#This Row],[Value]]&gt;10000000,"negotiable",IF(Table6[[#This Row],[Value]]&lt;=10000000,"on the radar")))</f>
        <v>on the radar</v>
      </c>
    </row>
    <row r="2442" spans="11:17" x14ac:dyDescent="0.25">
      <c r="K2442" t="s">
        <v>2190</v>
      </c>
      <c r="L2442">
        <v>21</v>
      </c>
      <c r="M2442">
        <v>62</v>
      </c>
      <c r="N2442">
        <v>178</v>
      </c>
      <c r="O2442">
        <v>66</v>
      </c>
      <c r="P2442" s="16">
        <v>850000</v>
      </c>
      <c r="Q2442" t="str">
        <f>IF(Table6[[#This Row],[Value]]&gt;=20000000,"out of budget",IF(Table6[[#This Row],[Value]]&gt;10000000,"negotiable",IF(Table6[[#This Row],[Value]]&lt;=10000000,"on the radar")))</f>
        <v>on the radar</v>
      </c>
    </row>
    <row r="2443" spans="11:17" x14ac:dyDescent="0.25">
      <c r="K2443" t="s">
        <v>2191</v>
      </c>
      <c r="L2443">
        <v>20</v>
      </c>
      <c r="M2443">
        <v>60</v>
      </c>
      <c r="N2443">
        <v>168</v>
      </c>
      <c r="O2443">
        <v>62</v>
      </c>
      <c r="P2443" s="16">
        <v>525000</v>
      </c>
      <c r="Q2443" t="str">
        <f>IF(Table6[[#This Row],[Value]]&gt;=20000000,"out of budget",IF(Table6[[#This Row],[Value]]&gt;10000000,"negotiable",IF(Table6[[#This Row],[Value]]&lt;=10000000,"on the radar")))</f>
        <v>on the radar</v>
      </c>
    </row>
    <row r="2444" spans="11:17" x14ac:dyDescent="0.25">
      <c r="K2444" t="s">
        <v>2192</v>
      </c>
      <c r="L2444">
        <v>22</v>
      </c>
      <c r="M2444">
        <v>75</v>
      </c>
      <c r="N2444">
        <v>175</v>
      </c>
      <c r="O2444">
        <v>67</v>
      </c>
      <c r="P2444" s="16">
        <v>12500000</v>
      </c>
      <c r="Q2444" t="str">
        <f>IF(Table6[[#This Row],[Value]]&gt;=20000000,"out of budget",IF(Table6[[#This Row],[Value]]&gt;10000000,"negotiable",IF(Table6[[#This Row],[Value]]&lt;=10000000,"on the radar")))</f>
        <v>negotiable</v>
      </c>
    </row>
    <row r="2445" spans="11:17" x14ac:dyDescent="0.25">
      <c r="K2445" t="s">
        <v>2193</v>
      </c>
      <c r="L2445">
        <v>21</v>
      </c>
      <c r="M2445">
        <v>67</v>
      </c>
      <c r="N2445">
        <v>173</v>
      </c>
      <c r="O2445">
        <v>75</v>
      </c>
      <c r="P2445" s="16">
        <v>2300000</v>
      </c>
      <c r="Q2445" t="str">
        <f>IF(Table6[[#This Row],[Value]]&gt;=20000000,"out of budget",IF(Table6[[#This Row],[Value]]&gt;10000000,"negotiable",IF(Table6[[#This Row],[Value]]&lt;=10000000,"on the radar")))</f>
        <v>on the radar</v>
      </c>
    </row>
    <row r="2446" spans="11:17" x14ac:dyDescent="0.25">
      <c r="K2446" t="s">
        <v>2194</v>
      </c>
      <c r="L2446">
        <v>21</v>
      </c>
      <c r="M2446">
        <v>66</v>
      </c>
      <c r="N2446">
        <v>198</v>
      </c>
      <c r="O2446">
        <v>90</v>
      </c>
      <c r="P2446" s="16">
        <v>1400000</v>
      </c>
      <c r="Q2446" t="str">
        <f>IF(Table6[[#This Row],[Value]]&gt;=20000000,"out of budget",IF(Table6[[#This Row],[Value]]&gt;10000000,"negotiable",IF(Table6[[#This Row],[Value]]&lt;=10000000,"on the radar")))</f>
        <v>on the radar</v>
      </c>
    </row>
    <row r="2447" spans="11:17" x14ac:dyDescent="0.25">
      <c r="K2447" t="s">
        <v>2195</v>
      </c>
      <c r="L2447">
        <v>23</v>
      </c>
      <c r="M2447">
        <v>71</v>
      </c>
      <c r="N2447">
        <v>185</v>
      </c>
      <c r="O2447">
        <v>81</v>
      </c>
      <c r="P2447" s="16">
        <v>2600000</v>
      </c>
      <c r="Q2447" t="str">
        <f>IF(Table6[[#This Row],[Value]]&gt;=20000000,"out of budget",IF(Table6[[#This Row],[Value]]&gt;10000000,"negotiable",IF(Table6[[#This Row],[Value]]&lt;=10000000,"on the radar")))</f>
        <v>on the radar</v>
      </c>
    </row>
    <row r="2448" spans="11:17" x14ac:dyDescent="0.25">
      <c r="K2448" t="s">
        <v>1718</v>
      </c>
      <c r="L2448">
        <v>25</v>
      </c>
      <c r="M2448">
        <v>74</v>
      </c>
      <c r="N2448">
        <v>173</v>
      </c>
      <c r="O2448">
        <v>68</v>
      </c>
      <c r="P2448" s="16">
        <v>5000000</v>
      </c>
      <c r="Q2448" t="str">
        <f>IF(Table6[[#This Row],[Value]]&gt;=20000000,"out of budget",IF(Table6[[#This Row],[Value]]&gt;10000000,"negotiable",IF(Table6[[#This Row],[Value]]&lt;=10000000,"on the radar")))</f>
        <v>on the radar</v>
      </c>
    </row>
    <row r="2449" spans="11:17" x14ac:dyDescent="0.25">
      <c r="K2449" t="s">
        <v>2196</v>
      </c>
      <c r="L2449">
        <v>24</v>
      </c>
      <c r="M2449">
        <v>76</v>
      </c>
      <c r="N2449">
        <v>180</v>
      </c>
      <c r="O2449">
        <v>70</v>
      </c>
      <c r="P2449" s="16">
        <v>11500000</v>
      </c>
      <c r="Q2449" t="str">
        <f>IF(Table6[[#This Row],[Value]]&gt;=20000000,"out of budget",IF(Table6[[#This Row],[Value]]&gt;10000000,"negotiable",IF(Table6[[#This Row],[Value]]&lt;=10000000,"on the radar")))</f>
        <v>negotiable</v>
      </c>
    </row>
    <row r="2450" spans="11:17" x14ac:dyDescent="0.25">
      <c r="K2450" t="s">
        <v>2197</v>
      </c>
      <c r="L2450">
        <v>26</v>
      </c>
      <c r="M2450">
        <v>72</v>
      </c>
      <c r="N2450">
        <v>178</v>
      </c>
      <c r="O2450">
        <v>77</v>
      </c>
      <c r="P2450" s="16">
        <v>2800000</v>
      </c>
      <c r="Q2450" t="str">
        <f>IF(Table6[[#This Row],[Value]]&gt;=20000000,"out of budget",IF(Table6[[#This Row],[Value]]&gt;10000000,"negotiable",IF(Table6[[#This Row],[Value]]&lt;=10000000,"on the radar")))</f>
        <v>on the radar</v>
      </c>
    </row>
    <row r="2451" spans="11:17" x14ac:dyDescent="0.25">
      <c r="K2451" t="s">
        <v>2198</v>
      </c>
      <c r="L2451">
        <v>25</v>
      </c>
      <c r="M2451">
        <v>81</v>
      </c>
      <c r="N2451">
        <v>192</v>
      </c>
      <c r="O2451">
        <v>82</v>
      </c>
      <c r="P2451" s="16">
        <v>26500000</v>
      </c>
      <c r="Q2451" t="str">
        <f>IF(Table6[[#This Row],[Value]]&gt;=20000000,"out of budget",IF(Table6[[#This Row],[Value]]&gt;10000000,"negotiable",IF(Table6[[#This Row],[Value]]&lt;=10000000,"on the radar")))</f>
        <v>out of budget</v>
      </c>
    </row>
    <row r="2452" spans="11:17" x14ac:dyDescent="0.25">
      <c r="K2452" t="s">
        <v>2199</v>
      </c>
      <c r="L2452">
        <v>22</v>
      </c>
      <c r="M2452">
        <v>69</v>
      </c>
      <c r="N2452">
        <v>180</v>
      </c>
      <c r="O2452">
        <v>73</v>
      </c>
      <c r="P2452" s="16">
        <v>3000000</v>
      </c>
      <c r="Q2452" t="str">
        <f>IF(Table6[[#This Row],[Value]]&gt;=20000000,"out of budget",IF(Table6[[#This Row],[Value]]&gt;10000000,"negotiable",IF(Table6[[#This Row],[Value]]&lt;=10000000,"on the radar")))</f>
        <v>on the radar</v>
      </c>
    </row>
    <row r="2453" spans="11:17" x14ac:dyDescent="0.25">
      <c r="K2453" t="s">
        <v>1720</v>
      </c>
      <c r="L2453">
        <v>21</v>
      </c>
      <c r="M2453">
        <v>66</v>
      </c>
      <c r="N2453">
        <v>196</v>
      </c>
      <c r="O2453">
        <v>84</v>
      </c>
      <c r="P2453" s="16">
        <v>1700000</v>
      </c>
      <c r="Q2453" t="str">
        <f>IF(Table6[[#This Row],[Value]]&gt;=20000000,"out of budget",IF(Table6[[#This Row],[Value]]&gt;10000000,"negotiable",IF(Table6[[#This Row],[Value]]&lt;=10000000,"on the radar")))</f>
        <v>on the radar</v>
      </c>
    </row>
    <row r="2454" spans="11:17" x14ac:dyDescent="0.25">
      <c r="K2454" t="s">
        <v>2200</v>
      </c>
      <c r="L2454">
        <v>23</v>
      </c>
      <c r="M2454">
        <v>66</v>
      </c>
      <c r="N2454">
        <v>201</v>
      </c>
      <c r="O2454">
        <v>85</v>
      </c>
      <c r="P2454" s="16">
        <v>0</v>
      </c>
      <c r="Q2454" t="str">
        <f>IF(Table6[[#This Row],[Value]]&gt;=20000000,"out of budget",IF(Table6[[#This Row],[Value]]&gt;10000000,"negotiable",IF(Table6[[#This Row],[Value]]&lt;=10000000,"on the radar")))</f>
        <v>on the radar</v>
      </c>
    </row>
    <row r="2455" spans="11:17" x14ac:dyDescent="0.25">
      <c r="K2455" t="s">
        <v>2201</v>
      </c>
      <c r="L2455">
        <v>25</v>
      </c>
      <c r="M2455">
        <v>74</v>
      </c>
      <c r="N2455">
        <v>175</v>
      </c>
      <c r="O2455">
        <v>68</v>
      </c>
      <c r="P2455" s="16">
        <v>5000000</v>
      </c>
      <c r="Q2455" t="str">
        <f>IF(Table6[[#This Row],[Value]]&gt;=20000000,"out of budget",IF(Table6[[#This Row],[Value]]&gt;10000000,"negotiable",IF(Table6[[#This Row],[Value]]&lt;=10000000,"on the radar")))</f>
        <v>on the radar</v>
      </c>
    </row>
    <row r="2456" spans="11:17" x14ac:dyDescent="0.25">
      <c r="K2456" t="s">
        <v>1722</v>
      </c>
      <c r="L2456">
        <v>22</v>
      </c>
      <c r="M2456">
        <v>68</v>
      </c>
      <c r="N2456">
        <v>186</v>
      </c>
      <c r="O2456">
        <v>81</v>
      </c>
      <c r="P2456" s="16">
        <v>2600000</v>
      </c>
      <c r="Q2456" t="str">
        <f>IF(Table6[[#This Row],[Value]]&gt;=20000000,"out of budget",IF(Table6[[#This Row],[Value]]&gt;10000000,"negotiable",IF(Table6[[#This Row],[Value]]&lt;=10000000,"on the radar")))</f>
        <v>on the radar</v>
      </c>
    </row>
    <row r="2457" spans="11:17" x14ac:dyDescent="0.25">
      <c r="K2457" t="s">
        <v>2202</v>
      </c>
      <c r="L2457">
        <v>23</v>
      </c>
      <c r="M2457">
        <v>72</v>
      </c>
      <c r="N2457">
        <v>175</v>
      </c>
      <c r="O2457">
        <v>70</v>
      </c>
      <c r="P2457" s="16">
        <v>5000000</v>
      </c>
      <c r="Q2457" t="str">
        <f>IF(Table6[[#This Row],[Value]]&gt;=20000000,"out of budget",IF(Table6[[#This Row],[Value]]&gt;10000000,"negotiable",IF(Table6[[#This Row],[Value]]&lt;=10000000,"on the radar")))</f>
        <v>on the radar</v>
      </c>
    </row>
    <row r="2458" spans="11:17" x14ac:dyDescent="0.25">
      <c r="K2458" t="s">
        <v>2203</v>
      </c>
      <c r="L2458">
        <v>22</v>
      </c>
      <c r="M2458">
        <v>75</v>
      </c>
      <c r="N2458">
        <v>190</v>
      </c>
      <c r="O2458">
        <v>86</v>
      </c>
      <c r="P2458" s="16">
        <v>8500000</v>
      </c>
      <c r="Q2458" t="str">
        <f>IF(Table6[[#This Row],[Value]]&gt;=20000000,"out of budget",IF(Table6[[#This Row],[Value]]&gt;10000000,"negotiable",IF(Table6[[#This Row],[Value]]&lt;=10000000,"on the radar")))</f>
        <v>on the radar</v>
      </c>
    </row>
    <row r="2459" spans="11:17" x14ac:dyDescent="0.25">
      <c r="K2459" t="s">
        <v>2204</v>
      </c>
      <c r="L2459">
        <v>25</v>
      </c>
      <c r="M2459">
        <v>72</v>
      </c>
      <c r="N2459">
        <v>182</v>
      </c>
      <c r="O2459">
        <v>68</v>
      </c>
      <c r="P2459" s="16">
        <v>2600000</v>
      </c>
      <c r="Q2459" t="str">
        <f>IF(Table6[[#This Row],[Value]]&gt;=20000000,"out of budget",IF(Table6[[#This Row],[Value]]&gt;10000000,"negotiable",IF(Table6[[#This Row],[Value]]&lt;=10000000,"on the radar")))</f>
        <v>on the radar</v>
      </c>
    </row>
    <row r="2460" spans="11:17" x14ac:dyDescent="0.25">
      <c r="K2460" t="s">
        <v>2205</v>
      </c>
      <c r="L2460">
        <v>22</v>
      </c>
      <c r="M2460">
        <v>77</v>
      </c>
      <c r="N2460">
        <v>175</v>
      </c>
      <c r="O2460">
        <v>67</v>
      </c>
      <c r="P2460" s="16">
        <v>11000000</v>
      </c>
      <c r="Q2460" t="str">
        <f>IF(Table6[[#This Row],[Value]]&gt;=20000000,"out of budget",IF(Table6[[#This Row],[Value]]&gt;10000000,"negotiable",IF(Table6[[#This Row],[Value]]&lt;=10000000,"on the radar")))</f>
        <v>negotiable</v>
      </c>
    </row>
    <row r="2461" spans="11:17" x14ac:dyDescent="0.25">
      <c r="K2461" t="s">
        <v>2206</v>
      </c>
      <c r="L2461">
        <v>22</v>
      </c>
      <c r="M2461">
        <v>67</v>
      </c>
      <c r="N2461">
        <v>169</v>
      </c>
      <c r="O2461">
        <v>65</v>
      </c>
      <c r="P2461" s="16">
        <v>1500000</v>
      </c>
      <c r="Q2461" t="str">
        <f>IF(Table6[[#This Row],[Value]]&gt;=20000000,"out of budget",IF(Table6[[#This Row],[Value]]&gt;10000000,"negotiable",IF(Table6[[#This Row],[Value]]&lt;=10000000,"on the radar")))</f>
        <v>on the radar</v>
      </c>
    </row>
    <row r="2462" spans="11:17" x14ac:dyDescent="0.25">
      <c r="K2462" t="s">
        <v>2207</v>
      </c>
      <c r="L2462">
        <v>25</v>
      </c>
      <c r="M2462">
        <v>72</v>
      </c>
      <c r="N2462">
        <v>189</v>
      </c>
      <c r="O2462">
        <v>82</v>
      </c>
      <c r="P2462" s="16">
        <v>3300000</v>
      </c>
      <c r="Q2462" t="str">
        <f>IF(Table6[[#This Row],[Value]]&gt;=20000000,"out of budget",IF(Table6[[#This Row],[Value]]&gt;10000000,"negotiable",IF(Table6[[#This Row],[Value]]&lt;=10000000,"on the radar")))</f>
        <v>on the radar</v>
      </c>
    </row>
    <row r="2463" spans="11:17" x14ac:dyDescent="0.25">
      <c r="K2463" t="s">
        <v>2208</v>
      </c>
      <c r="L2463">
        <v>26</v>
      </c>
      <c r="M2463">
        <v>80</v>
      </c>
      <c r="N2463">
        <v>184</v>
      </c>
      <c r="O2463">
        <v>78</v>
      </c>
      <c r="P2463" s="16">
        <v>23000000</v>
      </c>
      <c r="Q2463" t="str">
        <f>IF(Table6[[#This Row],[Value]]&gt;=20000000,"out of budget",IF(Table6[[#This Row],[Value]]&gt;10000000,"negotiable",IF(Table6[[#This Row],[Value]]&lt;=10000000,"on the radar")))</f>
        <v>out of budget</v>
      </c>
    </row>
    <row r="2464" spans="11:17" x14ac:dyDescent="0.25">
      <c r="K2464" t="s">
        <v>2209</v>
      </c>
      <c r="L2464">
        <v>26</v>
      </c>
      <c r="M2464">
        <v>64</v>
      </c>
      <c r="N2464">
        <v>179</v>
      </c>
      <c r="O2464">
        <v>69</v>
      </c>
      <c r="P2464" s="16">
        <v>675000</v>
      </c>
      <c r="Q2464" t="str">
        <f>IF(Table6[[#This Row],[Value]]&gt;=20000000,"out of budget",IF(Table6[[#This Row],[Value]]&gt;10000000,"negotiable",IF(Table6[[#This Row],[Value]]&lt;=10000000,"on the radar")))</f>
        <v>on the radar</v>
      </c>
    </row>
    <row r="2465" spans="11:17" x14ac:dyDescent="0.25">
      <c r="K2465" t="s">
        <v>2210</v>
      </c>
      <c r="L2465">
        <v>23</v>
      </c>
      <c r="M2465">
        <v>75</v>
      </c>
      <c r="N2465">
        <v>182</v>
      </c>
      <c r="O2465">
        <v>77</v>
      </c>
      <c r="P2465" s="16">
        <v>8500000</v>
      </c>
      <c r="Q2465" t="str">
        <f>IF(Table6[[#This Row],[Value]]&gt;=20000000,"out of budget",IF(Table6[[#This Row],[Value]]&gt;10000000,"negotiable",IF(Table6[[#This Row],[Value]]&lt;=10000000,"on the radar")))</f>
        <v>on the radar</v>
      </c>
    </row>
    <row r="2466" spans="11:17" x14ac:dyDescent="0.25">
      <c r="K2466" t="s">
        <v>2211</v>
      </c>
      <c r="L2466">
        <v>27</v>
      </c>
      <c r="M2466">
        <v>68</v>
      </c>
      <c r="N2466">
        <v>199</v>
      </c>
      <c r="O2466">
        <v>90</v>
      </c>
      <c r="P2466" s="16">
        <v>1300000</v>
      </c>
      <c r="Q2466" t="str">
        <f>IF(Table6[[#This Row],[Value]]&gt;=20000000,"out of budget",IF(Table6[[#This Row],[Value]]&gt;10000000,"negotiable",IF(Table6[[#This Row],[Value]]&lt;=10000000,"on the radar")))</f>
        <v>on the radar</v>
      </c>
    </row>
    <row r="2467" spans="11:17" x14ac:dyDescent="0.25">
      <c r="K2467" t="s">
        <v>2212</v>
      </c>
      <c r="L2467">
        <v>24</v>
      </c>
      <c r="M2467">
        <v>71</v>
      </c>
      <c r="N2467">
        <v>179</v>
      </c>
      <c r="O2467">
        <v>71</v>
      </c>
      <c r="P2467" s="16">
        <v>2600000</v>
      </c>
      <c r="Q2467" t="str">
        <f>IF(Table6[[#This Row],[Value]]&gt;=20000000,"out of budget",IF(Table6[[#This Row],[Value]]&gt;10000000,"negotiable",IF(Table6[[#This Row],[Value]]&lt;=10000000,"on the radar")))</f>
        <v>on the radar</v>
      </c>
    </row>
    <row r="2468" spans="11:17" x14ac:dyDescent="0.25">
      <c r="K2468" t="s">
        <v>2213</v>
      </c>
      <c r="L2468">
        <v>26</v>
      </c>
      <c r="M2468">
        <v>76</v>
      </c>
      <c r="N2468">
        <v>186</v>
      </c>
      <c r="O2468">
        <v>72</v>
      </c>
      <c r="P2468" s="16">
        <v>8000000</v>
      </c>
      <c r="Q2468" t="str">
        <f>IF(Table6[[#This Row],[Value]]&gt;=20000000,"out of budget",IF(Table6[[#This Row],[Value]]&gt;10000000,"negotiable",IF(Table6[[#This Row],[Value]]&lt;=10000000,"on the radar")))</f>
        <v>on the radar</v>
      </c>
    </row>
    <row r="2469" spans="11:17" x14ac:dyDescent="0.25">
      <c r="K2469" t="s">
        <v>1773</v>
      </c>
      <c r="L2469">
        <v>25</v>
      </c>
      <c r="M2469">
        <v>72</v>
      </c>
      <c r="N2469">
        <v>174</v>
      </c>
      <c r="O2469">
        <v>66</v>
      </c>
      <c r="P2469" s="16">
        <v>2600000</v>
      </c>
      <c r="Q2469" t="str">
        <f>IF(Table6[[#This Row],[Value]]&gt;=20000000,"out of budget",IF(Table6[[#This Row],[Value]]&gt;10000000,"negotiable",IF(Table6[[#This Row],[Value]]&lt;=10000000,"on the radar")))</f>
        <v>on the radar</v>
      </c>
    </row>
    <row r="2470" spans="11:17" x14ac:dyDescent="0.25">
      <c r="K2470" t="s">
        <v>1774</v>
      </c>
      <c r="L2470">
        <v>24</v>
      </c>
      <c r="M2470">
        <v>69</v>
      </c>
      <c r="N2470">
        <v>176</v>
      </c>
      <c r="O2470">
        <v>72</v>
      </c>
      <c r="P2470" s="16">
        <v>2100000</v>
      </c>
      <c r="Q2470" t="str">
        <f>IF(Table6[[#This Row],[Value]]&gt;=20000000,"out of budget",IF(Table6[[#This Row],[Value]]&gt;10000000,"negotiable",IF(Table6[[#This Row],[Value]]&lt;=10000000,"on the radar")))</f>
        <v>on the radar</v>
      </c>
    </row>
    <row r="2471" spans="11:17" x14ac:dyDescent="0.25">
      <c r="K2471" t="s">
        <v>2214</v>
      </c>
      <c r="L2471">
        <v>24</v>
      </c>
      <c r="M2471">
        <v>72</v>
      </c>
      <c r="N2471">
        <v>183</v>
      </c>
      <c r="O2471">
        <v>78</v>
      </c>
      <c r="P2471" s="16">
        <v>3200000</v>
      </c>
      <c r="Q2471" t="str">
        <f>IF(Table6[[#This Row],[Value]]&gt;=20000000,"out of budget",IF(Table6[[#This Row],[Value]]&gt;10000000,"negotiable",IF(Table6[[#This Row],[Value]]&lt;=10000000,"on the radar")))</f>
        <v>on the radar</v>
      </c>
    </row>
    <row r="2472" spans="11:17" x14ac:dyDescent="0.25">
      <c r="K2472" t="s">
        <v>2215</v>
      </c>
      <c r="L2472">
        <v>24</v>
      </c>
      <c r="M2472">
        <v>74</v>
      </c>
      <c r="N2472">
        <v>179</v>
      </c>
      <c r="O2472">
        <v>68</v>
      </c>
      <c r="P2472" s="16">
        <v>6000000</v>
      </c>
      <c r="Q2472" t="str">
        <f>IF(Table6[[#This Row],[Value]]&gt;=20000000,"out of budget",IF(Table6[[#This Row],[Value]]&gt;10000000,"negotiable",IF(Table6[[#This Row],[Value]]&lt;=10000000,"on the radar")))</f>
        <v>on the radar</v>
      </c>
    </row>
    <row r="2473" spans="11:17" x14ac:dyDescent="0.25">
      <c r="K2473" t="s">
        <v>2216</v>
      </c>
      <c r="L2473">
        <v>25</v>
      </c>
      <c r="M2473">
        <v>72</v>
      </c>
      <c r="N2473">
        <v>183</v>
      </c>
      <c r="O2473">
        <v>79</v>
      </c>
      <c r="P2473" s="16">
        <v>3000000</v>
      </c>
      <c r="Q2473" t="str">
        <f>IF(Table6[[#This Row],[Value]]&gt;=20000000,"out of budget",IF(Table6[[#This Row],[Value]]&gt;10000000,"negotiable",IF(Table6[[#This Row],[Value]]&lt;=10000000,"on the radar")))</f>
        <v>on the radar</v>
      </c>
    </row>
    <row r="2474" spans="11:17" x14ac:dyDescent="0.25">
      <c r="K2474" t="s">
        <v>2217</v>
      </c>
      <c r="L2474">
        <v>24</v>
      </c>
      <c r="M2474">
        <v>69</v>
      </c>
      <c r="N2474">
        <v>175</v>
      </c>
      <c r="O2474">
        <v>75</v>
      </c>
      <c r="P2474" s="16">
        <v>1900000</v>
      </c>
      <c r="Q2474" t="str">
        <f>IF(Table6[[#This Row],[Value]]&gt;=20000000,"out of budget",IF(Table6[[#This Row],[Value]]&gt;10000000,"negotiable",IF(Table6[[#This Row],[Value]]&lt;=10000000,"on the radar")))</f>
        <v>on the radar</v>
      </c>
    </row>
    <row r="2475" spans="11:17" x14ac:dyDescent="0.25">
      <c r="K2475" t="s">
        <v>2218</v>
      </c>
      <c r="L2475">
        <v>23</v>
      </c>
      <c r="M2475">
        <v>69</v>
      </c>
      <c r="N2475">
        <v>173</v>
      </c>
      <c r="O2475">
        <v>73</v>
      </c>
      <c r="P2475" s="16">
        <v>2100000</v>
      </c>
      <c r="Q2475" t="str">
        <f>IF(Table6[[#This Row],[Value]]&gt;=20000000,"out of budget",IF(Table6[[#This Row],[Value]]&gt;10000000,"negotiable",IF(Table6[[#This Row],[Value]]&lt;=10000000,"on the radar")))</f>
        <v>on the radar</v>
      </c>
    </row>
    <row r="2476" spans="11:17" x14ac:dyDescent="0.25">
      <c r="K2476" t="s">
        <v>2219</v>
      </c>
      <c r="L2476">
        <v>25</v>
      </c>
      <c r="M2476">
        <v>75</v>
      </c>
      <c r="N2476">
        <v>176</v>
      </c>
      <c r="O2476">
        <v>72</v>
      </c>
      <c r="P2476" s="16">
        <v>6500000</v>
      </c>
      <c r="Q2476" t="str">
        <f>IF(Table6[[#This Row],[Value]]&gt;=20000000,"out of budget",IF(Table6[[#This Row],[Value]]&gt;10000000,"negotiable",IF(Table6[[#This Row],[Value]]&lt;=10000000,"on the radar")))</f>
        <v>on the radar</v>
      </c>
    </row>
    <row r="2477" spans="11:17" x14ac:dyDescent="0.25">
      <c r="K2477" t="s">
        <v>2220</v>
      </c>
      <c r="L2477">
        <v>23</v>
      </c>
      <c r="M2477">
        <v>70</v>
      </c>
      <c r="N2477">
        <v>180</v>
      </c>
      <c r="O2477">
        <v>81</v>
      </c>
      <c r="P2477" s="16">
        <v>2100000</v>
      </c>
      <c r="Q2477" t="str">
        <f>IF(Table6[[#This Row],[Value]]&gt;=20000000,"out of budget",IF(Table6[[#This Row],[Value]]&gt;10000000,"negotiable",IF(Table6[[#This Row],[Value]]&lt;=10000000,"on the radar")))</f>
        <v>on the radar</v>
      </c>
    </row>
    <row r="2478" spans="11:17" x14ac:dyDescent="0.25">
      <c r="K2478" t="s">
        <v>2221</v>
      </c>
      <c r="L2478">
        <v>23</v>
      </c>
      <c r="M2478">
        <v>76</v>
      </c>
      <c r="N2478">
        <v>168</v>
      </c>
      <c r="O2478">
        <v>68</v>
      </c>
      <c r="P2478" s="16">
        <v>11000000</v>
      </c>
      <c r="Q2478" t="str">
        <f>IF(Table6[[#This Row],[Value]]&gt;=20000000,"out of budget",IF(Table6[[#This Row],[Value]]&gt;10000000,"negotiable",IF(Table6[[#This Row],[Value]]&lt;=10000000,"on the radar")))</f>
        <v>negotiable</v>
      </c>
    </row>
    <row r="2479" spans="11:17" x14ac:dyDescent="0.25">
      <c r="K2479" t="s">
        <v>2222</v>
      </c>
      <c r="L2479">
        <v>23</v>
      </c>
      <c r="M2479">
        <v>74</v>
      </c>
      <c r="N2479">
        <v>174</v>
      </c>
      <c r="O2479">
        <v>72</v>
      </c>
      <c r="P2479" s="16">
        <v>4400000</v>
      </c>
      <c r="Q2479" t="str">
        <f>IF(Table6[[#This Row],[Value]]&gt;=20000000,"out of budget",IF(Table6[[#This Row],[Value]]&gt;10000000,"negotiable",IF(Table6[[#This Row],[Value]]&lt;=10000000,"on the radar")))</f>
        <v>on the radar</v>
      </c>
    </row>
    <row r="2480" spans="11:17" x14ac:dyDescent="0.25">
      <c r="K2480" t="s">
        <v>2223</v>
      </c>
      <c r="L2480">
        <v>25</v>
      </c>
      <c r="M2480">
        <v>68</v>
      </c>
      <c r="N2480">
        <v>179</v>
      </c>
      <c r="O2480">
        <v>73</v>
      </c>
      <c r="P2480" s="16">
        <v>1400000</v>
      </c>
      <c r="Q2480" t="str">
        <f>IF(Table6[[#This Row],[Value]]&gt;=20000000,"out of budget",IF(Table6[[#This Row],[Value]]&gt;10000000,"negotiable",IF(Table6[[#This Row],[Value]]&lt;=10000000,"on the radar")))</f>
        <v>on the radar</v>
      </c>
    </row>
    <row r="2481" spans="11:17" x14ac:dyDescent="0.25">
      <c r="K2481" t="s">
        <v>2224</v>
      </c>
      <c r="L2481">
        <v>25</v>
      </c>
      <c r="M2481">
        <v>73</v>
      </c>
      <c r="N2481">
        <v>176</v>
      </c>
      <c r="O2481">
        <v>74</v>
      </c>
      <c r="P2481" s="16">
        <v>3700000</v>
      </c>
      <c r="Q2481" t="str">
        <f>IF(Table6[[#This Row],[Value]]&gt;=20000000,"out of budget",IF(Table6[[#This Row],[Value]]&gt;10000000,"negotiable",IF(Table6[[#This Row],[Value]]&lt;=10000000,"on the radar")))</f>
        <v>on the radar</v>
      </c>
    </row>
    <row r="2482" spans="11:17" x14ac:dyDescent="0.25">
      <c r="K2482" t="s">
        <v>1676</v>
      </c>
      <c r="L2482">
        <v>24</v>
      </c>
      <c r="M2482">
        <v>72</v>
      </c>
      <c r="N2482">
        <v>183</v>
      </c>
      <c r="O2482">
        <v>70</v>
      </c>
      <c r="P2482" s="16">
        <v>3200000</v>
      </c>
      <c r="Q2482" t="str">
        <f>IF(Table6[[#This Row],[Value]]&gt;=20000000,"out of budget",IF(Table6[[#This Row],[Value]]&gt;10000000,"negotiable",IF(Table6[[#This Row],[Value]]&lt;=10000000,"on the radar")))</f>
        <v>on the radar</v>
      </c>
    </row>
    <row r="2483" spans="11:17" x14ac:dyDescent="0.25">
      <c r="K2483" t="s">
        <v>2225</v>
      </c>
      <c r="L2483">
        <v>23</v>
      </c>
      <c r="M2483">
        <v>73</v>
      </c>
      <c r="N2483">
        <v>182</v>
      </c>
      <c r="O2483">
        <v>80</v>
      </c>
      <c r="P2483" s="16">
        <v>6500000</v>
      </c>
      <c r="Q2483" t="str">
        <f>IF(Table6[[#This Row],[Value]]&gt;=20000000,"out of budget",IF(Table6[[#This Row],[Value]]&gt;10000000,"negotiable",IF(Table6[[#This Row],[Value]]&lt;=10000000,"on the radar")))</f>
        <v>on the radar</v>
      </c>
    </row>
    <row r="2484" spans="11:17" x14ac:dyDescent="0.25">
      <c r="K2484" t="s">
        <v>2226</v>
      </c>
      <c r="L2484">
        <v>24</v>
      </c>
      <c r="M2484">
        <v>74</v>
      </c>
      <c r="N2484">
        <v>177</v>
      </c>
      <c r="O2484">
        <v>70</v>
      </c>
      <c r="P2484" s="16">
        <v>6000000</v>
      </c>
      <c r="Q2484" t="str">
        <f>IF(Table6[[#This Row],[Value]]&gt;=20000000,"out of budget",IF(Table6[[#This Row],[Value]]&gt;10000000,"negotiable",IF(Table6[[#This Row],[Value]]&lt;=10000000,"on the radar")))</f>
        <v>on the radar</v>
      </c>
    </row>
    <row r="2485" spans="11:17" x14ac:dyDescent="0.25">
      <c r="K2485" t="s">
        <v>2227</v>
      </c>
      <c r="L2485">
        <v>25</v>
      </c>
      <c r="M2485">
        <v>65</v>
      </c>
      <c r="N2485">
        <v>180</v>
      </c>
      <c r="O2485">
        <v>75</v>
      </c>
      <c r="P2485" s="16">
        <v>850000</v>
      </c>
      <c r="Q2485" t="str">
        <f>IF(Table6[[#This Row],[Value]]&gt;=20000000,"out of budget",IF(Table6[[#This Row],[Value]]&gt;10000000,"negotiable",IF(Table6[[#This Row],[Value]]&lt;=10000000,"on the radar")))</f>
        <v>on the radar</v>
      </c>
    </row>
    <row r="2486" spans="11:17" x14ac:dyDescent="0.25">
      <c r="K2486" t="s">
        <v>2228</v>
      </c>
      <c r="L2486">
        <v>26</v>
      </c>
      <c r="M2486">
        <v>76</v>
      </c>
      <c r="N2486">
        <v>186</v>
      </c>
      <c r="O2486">
        <v>84</v>
      </c>
      <c r="P2486" s="16">
        <v>9000000</v>
      </c>
      <c r="Q2486" t="str">
        <f>IF(Table6[[#This Row],[Value]]&gt;=20000000,"out of budget",IF(Table6[[#This Row],[Value]]&gt;10000000,"negotiable",IF(Table6[[#This Row],[Value]]&lt;=10000000,"on the radar")))</f>
        <v>on the radar</v>
      </c>
    </row>
    <row r="2487" spans="11:17" x14ac:dyDescent="0.25">
      <c r="K2487" t="s">
        <v>2229</v>
      </c>
      <c r="L2487">
        <v>25</v>
      </c>
      <c r="M2487">
        <v>76</v>
      </c>
      <c r="N2487">
        <v>195</v>
      </c>
      <c r="O2487">
        <v>85</v>
      </c>
      <c r="P2487" s="16">
        <v>9500000</v>
      </c>
      <c r="Q2487" t="str">
        <f>IF(Table6[[#This Row],[Value]]&gt;=20000000,"out of budget",IF(Table6[[#This Row],[Value]]&gt;10000000,"negotiable",IF(Table6[[#This Row],[Value]]&lt;=10000000,"on the radar")))</f>
        <v>on the radar</v>
      </c>
    </row>
    <row r="2488" spans="11:17" x14ac:dyDescent="0.25">
      <c r="K2488" t="s">
        <v>1682</v>
      </c>
      <c r="L2488">
        <v>24</v>
      </c>
      <c r="M2488">
        <v>74</v>
      </c>
      <c r="N2488">
        <v>185</v>
      </c>
      <c r="O2488">
        <v>84</v>
      </c>
      <c r="P2488" s="16">
        <v>5500000</v>
      </c>
      <c r="Q2488" t="str">
        <f>IF(Table6[[#This Row],[Value]]&gt;=20000000,"out of budget",IF(Table6[[#This Row],[Value]]&gt;10000000,"negotiable",IF(Table6[[#This Row],[Value]]&lt;=10000000,"on the radar")))</f>
        <v>on the radar</v>
      </c>
    </row>
    <row r="2489" spans="11:17" x14ac:dyDescent="0.25">
      <c r="K2489" t="s">
        <v>1683</v>
      </c>
      <c r="L2489">
        <v>26</v>
      </c>
      <c r="M2489">
        <v>70</v>
      </c>
      <c r="N2489">
        <v>170</v>
      </c>
      <c r="O2489">
        <v>70</v>
      </c>
      <c r="P2489" s="16">
        <v>1900000</v>
      </c>
      <c r="Q2489" t="str">
        <f>IF(Table6[[#This Row],[Value]]&gt;=20000000,"out of budget",IF(Table6[[#This Row],[Value]]&gt;10000000,"negotiable",IF(Table6[[#This Row],[Value]]&lt;=10000000,"on the radar")))</f>
        <v>on the radar</v>
      </c>
    </row>
    <row r="2490" spans="11:17" x14ac:dyDescent="0.25">
      <c r="K2490" t="s">
        <v>2230</v>
      </c>
      <c r="L2490">
        <v>28</v>
      </c>
      <c r="M2490">
        <v>78</v>
      </c>
      <c r="N2490">
        <v>189</v>
      </c>
      <c r="O2490">
        <v>78</v>
      </c>
      <c r="P2490" s="16">
        <v>14000000</v>
      </c>
      <c r="Q2490" t="str">
        <f>IF(Table6[[#This Row],[Value]]&gt;=20000000,"out of budget",IF(Table6[[#This Row],[Value]]&gt;10000000,"negotiable",IF(Table6[[#This Row],[Value]]&lt;=10000000,"on the radar")))</f>
        <v>negotiable</v>
      </c>
    </row>
    <row r="2491" spans="11:17" x14ac:dyDescent="0.25">
      <c r="K2491" t="s">
        <v>1369</v>
      </c>
      <c r="L2491">
        <v>24</v>
      </c>
      <c r="M2491">
        <v>72</v>
      </c>
      <c r="N2491">
        <v>182</v>
      </c>
      <c r="O2491">
        <v>72</v>
      </c>
      <c r="P2491" s="16">
        <v>3300000</v>
      </c>
      <c r="Q2491" t="str">
        <f>IF(Table6[[#This Row],[Value]]&gt;=20000000,"out of budget",IF(Table6[[#This Row],[Value]]&gt;10000000,"negotiable",IF(Table6[[#This Row],[Value]]&lt;=10000000,"on the radar")))</f>
        <v>on the radar</v>
      </c>
    </row>
    <row r="2492" spans="11:17" x14ac:dyDescent="0.25">
      <c r="K2492" t="s">
        <v>2231</v>
      </c>
      <c r="L2492">
        <v>22</v>
      </c>
      <c r="M2492">
        <v>71</v>
      </c>
      <c r="N2492">
        <v>182</v>
      </c>
      <c r="O2492">
        <v>76</v>
      </c>
      <c r="P2492" s="16">
        <v>4200000</v>
      </c>
      <c r="Q2492" t="str">
        <f>IF(Table6[[#This Row],[Value]]&gt;=20000000,"out of budget",IF(Table6[[#This Row],[Value]]&gt;10000000,"negotiable",IF(Table6[[#This Row],[Value]]&lt;=10000000,"on the radar")))</f>
        <v>on the radar</v>
      </c>
    </row>
    <row r="2493" spans="11:17" x14ac:dyDescent="0.25">
      <c r="K2493" t="s">
        <v>2232</v>
      </c>
      <c r="L2493">
        <v>23</v>
      </c>
      <c r="M2493">
        <v>71</v>
      </c>
      <c r="N2493">
        <v>181</v>
      </c>
      <c r="O2493">
        <v>74</v>
      </c>
      <c r="P2493" s="16">
        <v>3700000</v>
      </c>
      <c r="Q2493" t="str">
        <f>IF(Table6[[#This Row],[Value]]&gt;=20000000,"out of budget",IF(Table6[[#This Row],[Value]]&gt;10000000,"negotiable",IF(Table6[[#This Row],[Value]]&lt;=10000000,"on the radar")))</f>
        <v>on the radar</v>
      </c>
    </row>
    <row r="2494" spans="11:17" x14ac:dyDescent="0.25">
      <c r="K2494" t="s">
        <v>2233</v>
      </c>
      <c r="L2494">
        <v>23</v>
      </c>
      <c r="M2494">
        <v>66</v>
      </c>
      <c r="N2494">
        <v>174</v>
      </c>
      <c r="O2494">
        <v>68</v>
      </c>
      <c r="P2494" s="16">
        <v>1800000</v>
      </c>
      <c r="Q2494" t="str">
        <f>IF(Table6[[#This Row],[Value]]&gt;=20000000,"out of budget",IF(Table6[[#This Row],[Value]]&gt;10000000,"negotiable",IF(Table6[[#This Row],[Value]]&lt;=10000000,"on the radar")))</f>
        <v>on the radar</v>
      </c>
    </row>
    <row r="2495" spans="11:17" x14ac:dyDescent="0.25">
      <c r="K2495" t="s">
        <v>2234</v>
      </c>
      <c r="L2495">
        <v>25</v>
      </c>
      <c r="M2495">
        <v>71</v>
      </c>
      <c r="N2495">
        <v>172</v>
      </c>
      <c r="O2495">
        <v>72</v>
      </c>
      <c r="P2495" s="16">
        <v>2500000</v>
      </c>
      <c r="Q2495" t="str">
        <f>IF(Table6[[#This Row],[Value]]&gt;=20000000,"out of budget",IF(Table6[[#This Row],[Value]]&gt;10000000,"negotiable",IF(Table6[[#This Row],[Value]]&lt;=10000000,"on the radar")))</f>
        <v>on the radar</v>
      </c>
    </row>
    <row r="2496" spans="11:17" x14ac:dyDescent="0.25">
      <c r="K2496" t="s">
        <v>2235</v>
      </c>
      <c r="L2496">
        <v>26</v>
      </c>
      <c r="M2496">
        <v>73</v>
      </c>
      <c r="N2496">
        <v>177</v>
      </c>
      <c r="O2496">
        <v>68</v>
      </c>
      <c r="P2496" s="16">
        <v>3300000</v>
      </c>
      <c r="Q2496" t="str">
        <f>IF(Table6[[#This Row],[Value]]&gt;=20000000,"out of budget",IF(Table6[[#This Row],[Value]]&gt;10000000,"negotiable",IF(Table6[[#This Row],[Value]]&lt;=10000000,"on the radar")))</f>
        <v>on the radar</v>
      </c>
    </row>
    <row r="2497" spans="11:17" x14ac:dyDescent="0.25">
      <c r="K2497" t="s">
        <v>2236</v>
      </c>
      <c r="L2497">
        <v>26</v>
      </c>
      <c r="M2497">
        <v>76</v>
      </c>
      <c r="N2497">
        <v>180</v>
      </c>
      <c r="O2497">
        <v>79</v>
      </c>
      <c r="P2497" s="16">
        <v>8000000</v>
      </c>
      <c r="Q2497" t="str">
        <f>IF(Table6[[#This Row],[Value]]&gt;=20000000,"out of budget",IF(Table6[[#This Row],[Value]]&gt;10000000,"negotiable",IF(Table6[[#This Row],[Value]]&lt;=10000000,"on the radar")))</f>
        <v>on the radar</v>
      </c>
    </row>
    <row r="2498" spans="11:17" x14ac:dyDescent="0.25">
      <c r="K2498" t="s">
        <v>2237</v>
      </c>
      <c r="L2498">
        <v>25</v>
      </c>
      <c r="M2498">
        <v>71</v>
      </c>
      <c r="N2498">
        <v>173</v>
      </c>
      <c r="O2498">
        <v>65</v>
      </c>
      <c r="P2498" s="16">
        <v>2600000</v>
      </c>
      <c r="Q2498" t="str">
        <f>IF(Table6[[#This Row],[Value]]&gt;=20000000,"out of budget",IF(Table6[[#This Row],[Value]]&gt;10000000,"negotiable",IF(Table6[[#This Row],[Value]]&lt;=10000000,"on the radar")))</f>
        <v>on the radar</v>
      </c>
    </row>
    <row r="2499" spans="11:17" x14ac:dyDescent="0.25">
      <c r="K2499" t="s">
        <v>2238</v>
      </c>
      <c r="L2499">
        <v>21</v>
      </c>
      <c r="M2499">
        <v>73</v>
      </c>
      <c r="N2499">
        <v>177</v>
      </c>
      <c r="O2499">
        <v>80</v>
      </c>
      <c r="P2499" s="16">
        <v>7000000</v>
      </c>
      <c r="Q2499" t="str">
        <f>IF(Table6[[#This Row],[Value]]&gt;=20000000,"out of budget",IF(Table6[[#This Row],[Value]]&gt;10000000,"negotiable",IF(Table6[[#This Row],[Value]]&lt;=10000000,"on the radar")))</f>
        <v>on the radar</v>
      </c>
    </row>
    <row r="2500" spans="11:17" x14ac:dyDescent="0.25">
      <c r="K2500" t="s">
        <v>2239</v>
      </c>
      <c r="L2500">
        <v>24</v>
      </c>
      <c r="M2500">
        <v>70</v>
      </c>
      <c r="N2500">
        <v>177</v>
      </c>
      <c r="O2500">
        <v>68</v>
      </c>
      <c r="P2500" s="16">
        <v>2400000</v>
      </c>
      <c r="Q2500" t="str">
        <f>IF(Table6[[#This Row],[Value]]&gt;=20000000,"out of budget",IF(Table6[[#This Row],[Value]]&gt;10000000,"negotiable",IF(Table6[[#This Row],[Value]]&lt;=10000000,"on the radar")))</f>
        <v>on the radar</v>
      </c>
    </row>
    <row r="2501" spans="11:17" x14ac:dyDescent="0.25">
      <c r="K2501" t="s">
        <v>2240</v>
      </c>
      <c r="L2501">
        <v>25</v>
      </c>
      <c r="M2501">
        <v>70</v>
      </c>
      <c r="N2501">
        <v>183</v>
      </c>
      <c r="O2501">
        <v>78</v>
      </c>
      <c r="P2501" s="16">
        <v>2000000</v>
      </c>
      <c r="Q2501" t="str">
        <f>IF(Table6[[#This Row],[Value]]&gt;=20000000,"out of budget",IF(Table6[[#This Row],[Value]]&gt;10000000,"negotiable",IF(Table6[[#This Row],[Value]]&lt;=10000000,"on the radar")))</f>
        <v>on the radar</v>
      </c>
    </row>
    <row r="2502" spans="11:17" x14ac:dyDescent="0.25">
      <c r="K2502" t="s">
        <v>2241</v>
      </c>
      <c r="L2502">
        <v>23</v>
      </c>
      <c r="M2502">
        <v>73</v>
      </c>
      <c r="N2502">
        <v>175</v>
      </c>
      <c r="O2502">
        <v>70</v>
      </c>
      <c r="P2502" s="16">
        <v>4700000</v>
      </c>
      <c r="Q2502" t="str">
        <f>IF(Table6[[#This Row],[Value]]&gt;=20000000,"out of budget",IF(Table6[[#This Row],[Value]]&gt;10000000,"negotiable",IF(Table6[[#This Row],[Value]]&lt;=10000000,"on the radar")))</f>
        <v>on the radar</v>
      </c>
    </row>
    <row r="2503" spans="11:17" x14ac:dyDescent="0.25">
      <c r="K2503" t="s">
        <v>1687</v>
      </c>
      <c r="L2503">
        <v>26</v>
      </c>
      <c r="M2503">
        <v>78</v>
      </c>
      <c r="N2503">
        <v>185</v>
      </c>
      <c r="O2503">
        <v>82</v>
      </c>
      <c r="P2503" s="16">
        <v>17000000</v>
      </c>
      <c r="Q2503" t="str">
        <f>IF(Table6[[#This Row],[Value]]&gt;=20000000,"out of budget",IF(Table6[[#This Row],[Value]]&gt;10000000,"negotiable",IF(Table6[[#This Row],[Value]]&lt;=10000000,"on the radar")))</f>
        <v>negotiable</v>
      </c>
    </row>
    <row r="2504" spans="11:17" x14ac:dyDescent="0.25">
      <c r="K2504" t="s">
        <v>2242</v>
      </c>
      <c r="L2504">
        <v>23</v>
      </c>
      <c r="M2504">
        <v>73</v>
      </c>
      <c r="N2504">
        <v>178</v>
      </c>
      <c r="O2504">
        <v>78</v>
      </c>
      <c r="P2504" s="16">
        <v>4800000</v>
      </c>
      <c r="Q2504" t="str">
        <f>IF(Table6[[#This Row],[Value]]&gt;=20000000,"out of budget",IF(Table6[[#This Row],[Value]]&gt;10000000,"negotiable",IF(Table6[[#This Row],[Value]]&lt;=10000000,"on the radar")))</f>
        <v>on the radar</v>
      </c>
    </row>
    <row r="2505" spans="11:17" x14ac:dyDescent="0.25">
      <c r="K2505" t="s">
        <v>2243</v>
      </c>
      <c r="L2505">
        <v>27</v>
      </c>
      <c r="M2505">
        <v>72</v>
      </c>
      <c r="N2505">
        <v>193</v>
      </c>
      <c r="O2505">
        <v>83</v>
      </c>
      <c r="P2505" s="16">
        <v>2500000</v>
      </c>
      <c r="Q2505" t="str">
        <f>IF(Table6[[#This Row],[Value]]&gt;=20000000,"out of budget",IF(Table6[[#This Row],[Value]]&gt;10000000,"negotiable",IF(Table6[[#This Row],[Value]]&lt;=10000000,"on the radar")))</f>
        <v>on the radar</v>
      </c>
    </row>
    <row r="2506" spans="11:17" x14ac:dyDescent="0.25">
      <c r="K2506" t="s">
        <v>1691</v>
      </c>
      <c r="L2506">
        <v>24</v>
      </c>
      <c r="M2506">
        <v>69</v>
      </c>
      <c r="N2506">
        <v>181</v>
      </c>
      <c r="O2506">
        <v>70</v>
      </c>
      <c r="P2506" s="16">
        <v>1900000</v>
      </c>
      <c r="Q2506" t="str">
        <f>IF(Table6[[#This Row],[Value]]&gt;=20000000,"out of budget",IF(Table6[[#This Row],[Value]]&gt;10000000,"negotiable",IF(Table6[[#This Row],[Value]]&lt;=10000000,"on the radar")))</f>
        <v>on the radar</v>
      </c>
    </row>
    <row r="2507" spans="11:17" x14ac:dyDescent="0.25">
      <c r="K2507" t="s">
        <v>2244</v>
      </c>
      <c r="L2507">
        <v>25</v>
      </c>
      <c r="M2507">
        <v>71</v>
      </c>
      <c r="N2507">
        <v>172</v>
      </c>
      <c r="O2507">
        <v>68</v>
      </c>
      <c r="P2507" s="16">
        <v>2300000</v>
      </c>
      <c r="Q2507" t="str">
        <f>IF(Table6[[#This Row],[Value]]&gt;=20000000,"out of budget",IF(Table6[[#This Row],[Value]]&gt;10000000,"negotiable",IF(Table6[[#This Row],[Value]]&lt;=10000000,"on the radar")))</f>
        <v>on the radar</v>
      </c>
    </row>
    <row r="2508" spans="11:17" x14ac:dyDescent="0.25">
      <c r="K2508" t="s">
        <v>2245</v>
      </c>
      <c r="L2508">
        <v>24</v>
      </c>
      <c r="M2508">
        <v>66</v>
      </c>
      <c r="N2508">
        <v>186</v>
      </c>
      <c r="O2508">
        <v>85</v>
      </c>
      <c r="P2508" s="16">
        <v>1300000</v>
      </c>
      <c r="Q2508" t="str">
        <f>IF(Table6[[#This Row],[Value]]&gt;=20000000,"out of budget",IF(Table6[[#This Row],[Value]]&gt;10000000,"negotiable",IF(Table6[[#This Row],[Value]]&lt;=10000000,"on the radar")))</f>
        <v>on the radar</v>
      </c>
    </row>
    <row r="2509" spans="11:17" x14ac:dyDescent="0.25">
      <c r="K2509" t="s">
        <v>2246</v>
      </c>
      <c r="L2509">
        <v>23</v>
      </c>
      <c r="M2509">
        <v>67</v>
      </c>
      <c r="N2509">
        <v>185</v>
      </c>
      <c r="O2509">
        <v>80</v>
      </c>
      <c r="P2509" s="16">
        <v>1600000</v>
      </c>
      <c r="Q2509" t="str">
        <f>IF(Table6[[#This Row],[Value]]&gt;=20000000,"out of budget",IF(Table6[[#This Row],[Value]]&gt;10000000,"negotiable",IF(Table6[[#This Row],[Value]]&lt;=10000000,"on the radar")))</f>
        <v>on the radar</v>
      </c>
    </row>
    <row r="2510" spans="11:17" x14ac:dyDescent="0.25">
      <c r="K2510" t="s">
        <v>2247</v>
      </c>
      <c r="L2510">
        <v>25</v>
      </c>
      <c r="M2510">
        <v>70</v>
      </c>
      <c r="N2510">
        <v>172</v>
      </c>
      <c r="O2510">
        <v>68</v>
      </c>
      <c r="P2510" s="16">
        <v>1800000</v>
      </c>
      <c r="Q2510" t="str">
        <f>IF(Table6[[#This Row],[Value]]&gt;=20000000,"out of budget",IF(Table6[[#This Row],[Value]]&gt;10000000,"negotiable",IF(Table6[[#This Row],[Value]]&lt;=10000000,"on the radar")))</f>
        <v>on the radar</v>
      </c>
    </row>
    <row r="2511" spans="11:17" x14ac:dyDescent="0.25">
      <c r="K2511" t="s">
        <v>2248</v>
      </c>
      <c r="L2511">
        <v>24</v>
      </c>
      <c r="M2511">
        <v>75</v>
      </c>
      <c r="N2511">
        <v>190</v>
      </c>
      <c r="O2511">
        <v>86</v>
      </c>
      <c r="P2511" s="16">
        <v>7000000</v>
      </c>
      <c r="Q2511" t="str">
        <f>IF(Table6[[#This Row],[Value]]&gt;=20000000,"out of budget",IF(Table6[[#This Row],[Value]]&gt;10000000,"negotiable",IF(Table6[[#This Row],[Value]]&lt;=10000000,"on the radar")))</f>
        <v>on the radar</v>
      </c>
    </row>
    <row r="2512" spans="11:17" x14ac:dyDescent="0.25">
      <c r="K2512" t="s">
        <v>2249</v>
      </c>
      <c r="L2512">
        <v>25</v>
      </c>
      <c r="M2512">
        <v>74</v>
      </c>
      <c r="N2512">
        <v>178</v>
      </c>
      <c r="O2512">
        <v>70</v>
      </c>
      <c r="P2512" s="16">
        <v>4900000</v>
      </c>
      <c r="Q2512" t="str">
        <f>IF(Table6[[#This Row],[Value]]&gt;=20000000,"out of budget",IF(Table6[[#This Row],[Value]]&gt;10000000,"negotiable",IF(Table6[[#This Row],[Value]]&lt;=10000000,"on the radar")))</f>
        <v>on the radar</v>
      </c>
    </row>
    <row r="2513" spans="11:17" x14ac:dyDescent="0.25">
      <c r="K2513" t="s">
        <v>2250</v>
      </c>
      <c r="L2513">
        <v>25</v>
      </c>
      <c r="M2513">
        <v>68</v>
      </c>
      <c r="N2513">
        <v>188</v>
      </c>
      <c r="O2513">
        <v>79</v>
      </c>
      <c r="P2513" s="16">
        <v>1600000</v>
      </c>
      <c r="Q2513" t="str">
        <f>IF(Table6[[#This Row],[Value]]&gt;=20000000,"out of budget",IF(Table6[[#This Row],[Value]]&gt;10000000,"negotiable",IF(Table6[[#This Row],[Value]]&lt;=10000000,"on the radar")))</f>
        <v>on the radar</v>
      </c>
    </row>
    <row r="2514" spans="11:17" x14ac:dyDescent="0.25">
      <c r="K2514" t="s">
        <v>2251</v>
      </c>
      <c r="L2514">
        <v>25</v>
      </c>
      <c r="M2514">
        <v>73</v>
      </c>
      <c r="N2514">
        <v>188</v>
      </c>
      <c r="O2514">
        <v>76</v>
      </c>
      <c r="P2514" s="16">
        <v>4300000</v>
      </c>
      <c r="Q2514" t="str">
        <f>IF(Table6[[#This Row],[Value]]&gt;=20000000,"out of budget",IF(Table6[[#This Row],[Value]]&gt;10000000,"negotiable",IF(Table6[[#This Row],[Value]]&lt;=10000000,"on the radar")))</f>
        <v>on the radar</v>
      </c>
    </row>
    <row r="2515" spans="11:17" x14ac:dyDescent="0.25">
      <c r="K2515" t="s">
        <v>2252</v>
      </c>
      <c r="L2515">
        <v>27</v>
      </c>
      <c r="M2515">
        <v>76</v>
      </c>
      <c r="N2515">
        <v>176</v>
      </c>
      <c r="O2515">
        <v>75</v>
      </c>
      <c r="P2515" s="16">
        <v>7000000</v>
      </c>
      <c r="Q2515" t="str">
        <f>IF(Table6[[#This Row],[Value]]&gt;=20000000,"out of budget",IF(Table6[[#This Row],[Value]]&gt;10000000,"negotiable",IF(Table6[[#This Row],[Value]]&lt;=10000000,"on the radar")))</f>
        <v>on the radar</v>
      </c>
    </row>
    <row r="2516" spans="11:17" x14ac:dyDescent="0.25">
      <c r="K2516" t="s">
        <v>2253</v>
      </c>
      <c r="L2516">
        <v>25</v>
      </c>
      <c r="M2516">
        <v>75</v>
      </c>
      <c r="N2516">
        <v>170</v>
      </c>
      <c r="O2516">
        <v>66</v>
      </c>
      <c r="P2516" s="16">
        <v>6500000</v>
      </c>
      <c r="Q2516" t="str">
        <f>IF(Table6[[#This Row],[Value]]&gt;=20000000,"out of budget",IF(Table6[[#This Row],[Value]]&gt;10000000,"negotiable",IF(Table6[[#This Row],[Value]]&lt;=10000000,"on the radar")))</f>
        <v>on the radar</v>
      </c>
    </row>
    <row r="2517" spans="11:17" x14ac:dyDescent="0.25">
      <c r="K2517" t="s">
        <v>2254</v>
      </c>
      <c r="L2517">
        <v>24</v>
      </c>
      <c r="M2517">
        <v>70</v>
      </c>
      <c r="N2517">
        <v>182</v>
      </c>
      <c r="O2517">
        <v>73</v>
      </c>
      <c r="P2517" s="16">
        <v>2400000</v>
      </c>
      <c r="Q2517" t="str">
        <f>IF(Table6[[#This Row],[Value]]&gt;=20000000,"out of budget",IF(Table6[[#This Row],[Value]]&gt;10000000,"negotiable",IF(Table6[[#This Row],[Value]]&lt;=10000000,"on the radar")))</f>
        <v>on the radar</v>
      </c>
    </row>
    <row r="2518" spans="11:17" x14ac:dyDescent="0.25">
      <c r="K2518" t="s">
        <v>2255</v>
      </c>
      <c r="L2518">
        <v>26</v>
      </c>
      <c r="M2518">
        <v>74</v>
      </c>
      <c r="N2518">
        <v>185</v>
      </c>
      <c r="O2518">
        <v>84</v>
      </c>
      <c r="P2518" s="16">
        <v>4200000</v>
      </c>
      <c r="Q2518" t="str">
        <f>IF(Table6[[#This Row],[Value]]&gt;=20000000,"out of budget",IF(Table6[[#This Row],[Value]]&gt;10000000,"negotiable",IF(Table6[[#This Row],[Value]]&lt;=10000000,"on the radar")))</f>
        <v>on the radar</v>
      </c>
    </row>
    <row r="2519" spans="11:17" x14ac:dyDescent="0.25">
      <c r="K2519" t="s">
        <v>2256</v>
      </c>
      <c r="L2519">
        <v>28</v>
      </c>
      <c r="M2519">
        <v>77</v>
      </c>
      <c r="N2519">
        <v>175</v>
      </c>
      <c r="O2519">
        <v>67</v>
      </c>
      <c r="P2519" s="16">
        <v>10500000</v>
      </c>
      <c r="Q2519" t="str">
        <f>IF(Table6[[#This Row],[Value]]&gt;=20000000,"out of budget",IF(Table6[[#This Row],[Value]]&gt;10000000,"negotiable",IF(Table6[[#This Row],[Value]]&lt;=10000000,"on the radar")))</f>
        <v>negotiable</v>
      </c>
    </row>
    <row r="2520" spans="11:17" x14ac:dyDescent="0.25">
      <c r="K2520" t="s">
        <v>2257</v>
      </c>
      <c r="L2520">
        <v>22</v>
      </c>
      <c r="M2520">
        <v>70</v>
      </c>
      <c r="N2520">
        <v>184</v>
      </c>
      <c r="O2520">
        <v>82</v>
      </c>
      <c r="P2520" s="16">
        <v>3300000</v>
      </c>
      <c r="Q2520" t="str">
        <f>IF(Table6[[#This Row],[Value]]&gt;=20000000,"out of budget",IF(Table6[[#This Row],[Value]]&gt;10000000,"negotiable",IF(Table6[[#This Row],[Value]]&lt;=10000000,"on the radar")))</f>
        <v>on the radar</v>
      </c>
    </row>
    <row r="2521" spans="11:17" x14ac:dyDescent="0.25">
      <c r="K2521" t="s">
        <v>2258</v>
      </c>
      <c r="L2521">
        <v>27</v>
      </c>
      <c r="M2521">
        <v>73</v>
      </c>
      <c r="N2521">
        <v>175</v>
      </c>
      <c r="O2521">
        <v>69</v>
      </c>
      <c r="P2521" s="16">
        <v>3300000</v>
      </c>
      <c r="Q2521" t="str">
        <f>IF(Table6[[#This Row],[Value]]&gt;=20000000,"out of budget",IF(Table6[[#This Row],[Value]]&gt;10000000,"negotiable",IF(Table6[[#This Row],[Value]]&lt;=10000000,"on the radar")))</f>
        <v>on the radar</v>
      </c>
    </row>
    <row r="2522" spans="11:17" x14ac:dyDescent="0.25">
      <c r="K2522" t="s">
        <v>2259</v>
      </c>
      <c r="L2522">
        <v>25</v>
      </c>
      <c r="M2522">
        <v>77</v>
      </c>
      <c r="N2522">
        <v>197</v>
      </c>
      <c r="O2522">
        <v>98</v>
      </c>
      <c r="P2522" s="16">
        <v>12500000</v>
      </c>
      <c r="Q2522" t="str">
        <f>IF(Table6[[#This Row],[Value]]&gt;=20000000,"out of budget",IF(Table6[[#This Row],[Value]]&gt;10000000,"negotiable",IF(Table6[[#This Row],[Value]]&lt;=10000000,"on the radar")))</f>
        <v>negotiable</v>
      </c>
    </row>
    <row r="2523" spans="11:17" x14ac:dyDescent="0.25">
      <c r="K2523" t="s">
        <v>2260</v>
      </c>
      <c r="L2523">
        <v>26</v>
      </c>
      <c r="M2523">
        <v>67</v>
      </c>
      <c r="N2523">
        <v>170</v>
      </c>
      <c r="O2523">
        <v>75</v>
      </c>
      <c r="P2523" s="16">
        <v>1100000</v>
      </c>
      <c r="Q2523" t="str">
        <f>IF(Table6[[#This Row],[Value]]&gt;=20000000,"out of budget",IF(Table6[[#This Row],[Value]]&gt;10000000,"negotiable",IF(Table6[[#This Row],[Value]]&lt;=10000000,"on the radar")))</f>
        <v>on the radar</v>
      </c>
    </row>
    <row r="2524" spans="11:17" x14ac:dyDescent="0.25">
      <c r="K2524" t="s">
        <v>2261</v>
      </c>
      <c r="L2524">
        <v>25</v>
      </c>
      <c r="M2524">
        <v>73</v>
      </c>
      <c r="N2524">
        <v>169</v>
      </c>
      <c r="O2524">
        <v>60</v>
      </c>
      <c r="P2524" s="16">
        <v>3600000</v>
      </c>
      <c r="Q2524" t="str">
        <f>IF(Table6[[#This Row],[Value]]&gt;=20000000,"out of budget",IF(Table6[[#This Row],[Value]]&gt;10000000,"negotiable",IF(Table6[[#This Row],[Value]]&lt;=10000000,"on the radar")))</f>
        <v>on the radar</v>
      </c>
    </row>
    <row r="2525" spans="11:17" x14ac:dyDescent="0.25">
      <c r="K2525" t="s">
        <v>2262</v>
      </c>
      <c r="L2525">
        <v>25</v>
      </c>
      <c r="M2525">
        <v>79</v>
      </c>
      <c r="N2525">
        <v>187</v>
      </c>
      <c r="O2525">
        <v>77</v>
      </c>
      <c r="P2525" s="16">
        <v>21000000</v>
      </c>
      <c r="Q2525" t="str">
        <f>IF(Table6[[#This Row],[Value]]&gt;=20000000,"out of budget",IF(Table6[[#This Row],[Value]]&gt;10000000,"negotiable",IF(Table6[[#This Row],[Value]]&lt;=10000000,"on the radar")))</f>
        <v>out of budget</v>
      </c>
    </row>
    <row r="2526" spans="11:17" x14ac:dyDescent="0.25">
      <c r="K2526" t="s">
        <v>2263</v>
      </c>
      <c r="L2526">
        <v>27</v>
      </c>
      <c r="M2526">
        <v>78</v>
      </c>
      <c r="N2526">
        <v>172</v>
      </c>
      <c r="O2526">
        <v>65</v>
      </c>
      <c r="P2526" s="16">
        <v>15000000</v>
      </c>
      <c r="Q2526" t="str">
        <f>IF(Table6[[#This Row],[Value]]&gt;=20000000,"out of budget",IF(Table6[[#This Row],[Value]]&gt;10000000,"negotiable",IF(Table6[[#This Row],[Value]]&lt;=10000000,"on the radar")))</f>
        <v>negotiable</v>
      </c>
    </row>
    <row r="2527" spans="11:17" x14ac:dyDescent="0.25">
      <c r="K2527" t="s">
        <v>2264</v>
      </c>
      <c r="L2527">
        <v>25</v>
      </c>
      <c r="M2527">
        <v>72</v>
      </c>
      <c r="N2527">
        <v>190</v>
      </c>
      <c r="O2527">
        <v>83</v>
      </c>
      <c r="P2527" s="16">
        <v>3300000</v>
      </c>
      <c r="Q2527" t="str">
        <f>IF(Table6[[#This Row],[Value]]&gt;=20000000,"out of budget",IF(Table6[[#This Row],[Value]]&gt;10000000,"negotiable",IF(Table6[[#This Row],[Value]]&lt;=10000000,"on the radar")))</f>
        <v>on the radar</v>
      </c>
    </row>
    <row r="2528" spans="11:17" x14ac:dyDescent="0.25">
      <c r="K2528" t="s">
        <v>2265</v>
      </c>
      <c r="L2528">
        <v>24</v>
      </c>
      <c r="M2528">
        <v>76</v>
      </c>
      <c r="N2528">
        <v>178</v>
      </c>
      <c r="O2528">
        <v>68</v>
      </c>
      <c r="P2528" s="16">
        <v>10000000</v>
      </c>
      <c r="Q2528" t="str">
        <f>IF(Table6[[#This Row],[Value]]&gt;=20000000,"out of budget",IF(Table6[[#This Row],[Value]]&gt;10000000,"negotiable",IF(Table6[[#This Row],[Value]]&lt;=10000000,"on the radar")))</f>
        <v>on the radar</v>
      </c>
    </row>
    <row r="2529" spans="11:17" x14ac:dyDescent="0.25">
      <c r="K2529" t="s">
        <v>2266</v>
      </c>
      <c r="L2529">
        <v>26</v>
      </c>
      <c r="M2529">
        <v>68</v>
      </c>
      <c r="N2529">
        <v>174</v>
      </c>
      <c r="O2529">
        <v>75</v>
      </c>
      <c r="P2529" s="16">
        <v>1300000</v>
      </c>
      <c r="Q2529" t="str">
        <f>IF(Table6[[#This Row],[Value]]&gt;=20000000,"out of budget",IF(Table6[[#This Row],[Value]]&gt;10000000,"negotiable",IF(Table6[[#This Row],[Value]]&lt;=10000000,"on the radar")))</f>
        <v>on the radar</v>
      </c>
    </row>
    <row r="2530" spans="11:17" x14ac:dyDescent="0.25">
      <c r="K2530" t="s">
        <v>2267</v>
      </c>
      <c r="L2530">
        <v>26</v>
      </c>
      <c r="M2530">
        <v>72</v>
      </c>
      <c r="N2530">
        <v>174</v>
      </c>
      <c r="O2530">
        <v>69</v>
      </c>
      <c r="P2530" s="16">
        <v>2500000</v>
      </c>
      <c r="Q2530" t="str">
        <f>IF(Table6[[#This Row],[Value]]&gt;=20000000,"out of budget",IF(Table6[[#This Row],[Value]]&gt;10000000,"negotiable",IF(Table6[[#This Row],[Value]]&lt;=10000000,"on the radar")))</f>
        <v>on the radar</v>
      </c>
    </row>
    <row r="2531" spans="11:17" x14ac:dyDescent="0.25">
      <c r="K2531" t="s">
        <v>2268</v>
      </c>
      <c r="L2531">
        <v>25</v>
      </c>
      <c r="M2531">
        <v>74</v>
      </c>
      <c r="N2531">
        <v>171</v>
      </c>
      <c r="O2531">
        <v>64</v>
      </c>
      <c r="P2531" s="16">
        <v>5000000</v>
      </c>
      <c r="Q2531" t="str">
        <f>IF(Table6[[#This Row],[Value]]&gt;=20000000,"out of budget",IF(Table6[[#This Row],[Value]]&gt;10000000,"negotiable",IF(Table6[[#This Row],[Value]]&lt;=10000000,"on the radar")))</f>
        <v>on the radar</v>
      </c>
    </row>
    <row r="2532" spans="11:17" x14ac:dyDescent="0.25">
      <c r="K2532" t="s">
        <v>2269</v>
      </c>
      <c r="L2532">
        <v>26</v>
      </c>
      <c r="M2532">
        <v>75</v>
      </c>
      <c r="N2532">
        <v>180</v>
      </c>
      <c r="O2532">
        <v>67</v>
      </c>
      <c r="P2532" s="16">
        <v>9000000</v>
      </c>
      <c r="Q2532" t="str">
        <f>IF(Table6[[#This Row],[Value]]&gt;=20000000,"out of budget",IF(Table6[[#This Row],[Value]]&gt;10000000,"negotiable",IF(Table6[[#This Row],[Value]]&lt;=10000000,"on the radar")))</f>
        <v>on the radar</v>
      </c>
    </row>
    <row r="2533" spans="11:17" x14ac:dyDescent="0.25">
      <c r="K2533" t="s">
        <v>2270</v>
      </c>
      <c r="L2533">
        <v>26</v>
      </c>
      <c r="M2533">
        <v>66</v>
      </c>
      <c r="N2533">
        <v>191</v>
      </c>
      <c r="O2533">
        <v>93</v>
      </c>
      <c r="P2533" s="16">
        <v>1300000</v>
      </c>
      <c r="Q2533" t="str">
        <f>IF(Table6[[#This Row],[Value]]&gt;=20000000,"out of budget",IF(Table6[[#This Row],[Value]]&gt;10000000,"negotiable",IF(Table6[[#This Row],[Value]]&lt;=10000000,"on the radar")))</f>
        <v>on the radar</v>
      </c>
    </row>
    <row r="2534" spans="11:17" x14ac:dyDescent="0.25">
      <c r="K2534" t="s">
        <v>1754</v>
      </c>
      <c r="L2534">
        <v>25</v>
      </c>
      <c r="M2534">
        <v>73</v>
      </c>
      <c r="N2534">
        <v>190</v>
      </c>
      <c r="O2534">
        <v>80</v>
      </c>
      <c r="P2534" s="16">
        <v>3800000</v>
      </c>
      <c r="Q2534" t="str">
        <f>IF(Table6[[#This Row],[Value]]&gt;=20000000,"out of budget",IF(Table6[[#This Row],[Value]]&gt;10000000,"negotiable",IF(Table6[[#This Row],[Value]]&lt;=10000000,"on the radar")))</f>
        <v>on the radar</v>
      </c>
    </row>
    <row r="2535" spans="11:17" x14ac:dyDescent="0.25">
      <c r="K2535" t="s">
        <v>2271</v>
      </c>
      <c r="L2535">
        <v>32</v>
      </c>
      <c r="M2535">
        <v>76</v>
      </c>
      <c r="N2535">
        <v>173</v>
      </c>
      <c r="O2535">
        <v>72</v>
      </c>
      <c r="P2535" s="16">
        <v>6000000</v>
      </c>
      <c r="Q2535" t="str">
        <f>IF(Table6[[#This Row],[Value]]&gt;=20000000,"out of budget",IF(Table6[[#This Row],[Value]]&gt;10000000,"negotiable",IF(Table6[[#This Row],[Value]]&lt;=10000000,"on the radar")))</f>
        <v>on the radar</v>
      </c>
    </row>
    <row r="2536" spans="11:17" x14ac:dyDescent="0.25">
      <c r="K2536" t="s">
        <v>2272</v>
      </c>
      <c r="L2536">
        <v>23</v>
      </c>
      <c r="M2536">
        <v>70</v>
      </c>
      <c r="N2536">
        <v>180</v>
      </c>
      <c r="O2536">
        <v>81</v>
      </c>
      <c r="P2536" s="16">
        <v>3300000</v>
      </c>
      <c r="Q2536" t="str">
        <f>IF(Table6[[#This Row],[Value]]&gt;=20000000,"out of budget",IF(Table6[[#This Row],[Value]]&gt;10000000,"negotiable",IF(Table6[[#This Row],[Value]]&lt;=10000000,"on the radar")))</f>
        <v>on the radar</v>
      </c>
    </row>
    <row r="2537" spans="11:17" x14ac:dyDescent="0.25">
      <c r="K2537" t="s">
        <v>1756</v>
      </c>
      <c r="L2537">
        <v>24</v>
      </c>
      <c r="M2537">
        <v>74</v>
      </c>
      <c r="N2537">
        <v>181</v>
      </c>
      <c r="O2537">
        <v>71</v>
      </c>
      <c r="P2537" s="16">
        <v>6000000</v>
      </c>
      <c r="Q2537" t="str">
        <f>IF(Table6[[#This Row],[Value]]&gt;=20000000,"out of budget",IF(Table6[[#This Row],[Value]]&gt;10000000,"negotiable",IF(Table6[[#This Row],[Value]]&lt;=10000000,"on the radar")))</f>
        <v>on the radar</v>
      </c>
    </row>
    <row r="2538" spans="11:17" x14ac:dyDescent="0.25">
      <c r="K2538" t="s">
        <v>2273</v>
      </c>
      <c r="L2538">
        <v>26</v>
      </c>
      <c r="M2538">
        <v>76</v>
      </c>
      <c r="N2538">
        <v>188</v>
      </c>
      <c r="O2538">
        <v>80</v>
      </c>
      <c r="P2538" s="16">
        <v>8000000</v>
      </c>
      <c r="Q2538" t="str">
        <f>IF(Table6[[#This Row],[Value]]&gt;=20000000,"out of budget",IF(Table6[[#This Row],[Value]]&gt;10000000,"negotiable",IF(Table6[[#This Row],[Value]]&lt;=10000000,"on the radar")))</f>
        <v>on the radar</v>
      </c>
    </row>
    <row r="2539" spans="11:17" x14ac:dyDescent="0.25">
      <c r="K2539" t="s">
        <v>2274</v>
      </c>
      <c r="L2539">
        <v>25</v>
      </c>
      <c r="M2539">
        <v>71</v>
      </c>
      <c r="N2539">
        <v>190</v>
      </c>
      <c r="O2539">
        <v>75</v>
      </c>
      <c r="P2539" s="16">
        <v>2200000</v>
      </c>
      <c r="Q2539" t="str">
        <f>IF(Table6[[#This Row],[Value]]&gt;=20000000,"out of budget",IF(Table6[[#This Row],[Value]]&gt;10000000,"negotiable",IF(Table6[[#This Row],[Value]]&lt;=10000000,"on the radar")))</f>
        <v>on the radar</v>
      </c>
    </row>
    <row r="2540" spans="11:17" x14ac:dyDescent="0.25">
      <c r="K2540" t="s">
        <v>2275</v>
      </c>
      <c r="L2540">
        <v>25</v>
      </c>
      <c r="M2540">
        <v>74</v>
      </c>
      <c r="N2540">
        <v>190</v>
      </c>
      <c r="O2540">
        <v>86</v>
      </c>
      <c r="P2540" s="16">
        <v>5500000</v>
      </c>
      <c r="Q2540" t="str">
        <f>IF(Table6[[#This Row],[Value]]&gt;=20000000,"out of budget",IF(Table6[[#This Row],[Value]]&gt;10000000,"negotiable",IF(Table6[[#This Row],[Value]]&lt;=10000000,"on the radar")))</f>
        <v>on the radar</v>
      </c>
    </row>
    <row r="2541" spans="11:17" x14ac:dyDescent="0.25">
      <c r="K2541" t="s">
        <v>2276</v>
      </c>
      <c r="L2541">
        <v>25</v>
      </c>
      <c r="M2541">
        <v>69</v>
      </c>
      <c r="N2541">
        <v>176</v>
      </c>
      <c r="O2541">
        <v>70</v>
      </c>
      <c r="P2541" s="16">
        <v>1700000</v>
      </c>
      <c r="Q2541" t="str">
        <f>IF(Table6[[#This Row],[Value]]&gt;=20000000,"out of budget",IF(Table6[[#This Row],[Value]]&gt;10000000,"negotiable",IF(Table6[[#This Row],[Value]]&lt;=10000000,"on the radar")))</f>
        <v>on the radar</v>
      </c>
    </row>
    <row r="2542" spans="11:17" x14ac:dyDescent="0.25">
      <c r="K2542" t="s">
        <v>2277</v>
      </c>
      <c r="L2542">
        <v>25</v>
      </c>
      <c r="M2542">
        <v>74</v>
      </c>
      <c r="N2542">
        <v>175</v>
      </c>
      <c r="O2542">
        <v>72</v>
      </c>
      <c r="P2542" s="16">
        <v>5000000</v>
      </c>
      <c r="Q2542" t="str">
        <f>IF(Table6[[#This Row],[Value]]&gt;=20000000,"out of budget",IF(Table6[[#This Row],[Value]]&gt;10000000,"negotiable",IF(Table6[[#This Row],[Value]]&lt;=10000000,"on the radar")))</f>
        <v>on the radar</v>
      </c>
    </row>
    <row r="2543" spans="11:17" x14ac:dyDescent="0.25">
      <c r="K2543" t="s">
        <v>2278</v>
      </c>
      <c r="L2543">
        <v>25</v>
      </c>
      <c r="M2543">
        <v>76</v>
      </c>
      <c r="N2543">
        <v>187</v>
      </c>
      <c r="O2543">
        <v>70</v>
      </c>
      <c r="P2543" s="16">
        <v>8500000</v>
      </c>
      <c r="Q2543" t="str">
        <f>IF(Table6[[#This Row],[Value]]&gt;=20000000,"out of budget",IF(Table6[[#This Row],[Value]]&gt;10000000,"negotiable",IF(Table6[[#This Row],[Value]]&lt;=10000000,"on the radar")))</f>
        <v>on the radar</v>
      </c>
    </row>
    <row r="2544" spans="11:17" x14ac:dyDescent="0.25">
      <c r="K2544" t="s">
        <v>2279</v>
      </c>
      <c r="L2544">
        <v>24</v>
      </c>
      <c r="M2544">
        <v>71</v>
      </c>
      <c r="N2544">
        <v>173</v>
      </c>
      <c r="O2544">
        <v>58</v>
      </c>
      <c r="P2544" s="16">
        <v>2600000</v>
      </c>
      <c r="Q2544" t="str">
        <f>IF(Table6[[#This Row],[Value]]&gt;=20000000,"out of budget",IF(Table6[[#This Row],[Value]]&gt;10000000,"negotiable",IF(Table6[[#This Row],[Value]]&lt;=10000000,"on the radar")))</f>
        <v>on the radar</v>
      </c>
    </row>
    <row r="2545" spans="11:17" x14ac:dyDescent="0.25">
      <c r="K2545" t="s">
        <v>2280</v>
      </c>
      <c r="L2545">
        <v>29</v>
      </c>
      <c r="M2545">
        <v>73</v>
      </c>
      <c r="N2545">
        <v>188</v>
      </c>
      <c r="O2545">
        <v>84</v>
      </c>
      <c r="P2545" s="16">
        <v>2500000</v>
      </c>
      <c r="Q2545" t="str">
        <f>IF(Table6[[#This Row],[Value]]&gt;=20000000,"out of budget",IF(Table6[[#This Row],[Value]]&gt;10000000,"negotiable",IF(Table6[[#This Row],[Value]]&lt;=10000000,"on the radar")))</f>
        <v>on the radar</v>
      </c>
    </row>
    <row r="2546" spans="11:17" x14ac:dyDescent="0.25">
      <c r="K2546" t="s">
        <v>2281</v>
      </c>
      <c r="L2546">
        <v>24</v>
      </c>
      <c r="M2546">
        <v>73</v>
      </c>
      <c r="N2546">
        <v>178</v>
      </c>
      <c r="O2546">
        <v>72</v>
      </c>
      <c r="P2546" s="16">
        <v>4200000</v>
      </c>
      <c r="Q2546" t="str">
        <f>IF(Table6[[#This Row],[Value]]&gt;=20000000,"out of budget",IF(Table6[[#This Row],[Value]]&gt;10000000,"negotiable",IF(Table6[[#This Row],[Value]]&lt;=10000000,"on the radar")))</f>
        <v>on the radar</v>
      </c>
    </row>
    <row r="2547" spans="11:17" x14ac:dyDescent="0.25">
      <c r="K2547" t="s">
        <v>2282</v>
      </c>
      <c r="L2547">
        <v>26</v>
      </c>
      <c r="M2547">
        <v>69</v>
      </c>
      <c r="N2547">
        <v>170</v>
      </c>
      <c r="O2547">
        <v>65</v>
      </c>
      <c r="P2547" s="16">
        <v>1500000</v>
      </c>
      <c r="Q2547" t="str">
        <f>IF(Table6[[#This Row],[Value]]&gt;=20000000,"out of budget",IF(Table6[[#This Row],[Value]]&gt;10000000,"negotiable",IF(Table6[[#This Row],[Value]]&lt;=10000000,"on the radar")))</f>
        <v>on the radar</v>
      </c>
    </row>
    <row r="2548" spans="11:17" x14ac:dyDescent="0.25">
      <c r="K2548" t="s">
        <v>2283</v>
      </c>
      <c r="L2548">
        <v>25</v>
      </c>
      <c r="M2548">
        <v>62</v>
      </c>
      <c r="N2548">
        <v>183</v>
      </c>
      <c r="O2548">
        <v>78</v>
      </c>
      <c r="P2548" s="16">
        <v>500000</v>
      </c>
      <c r="Q2548" t="str">
        <f>IF(Table6[[#This Row],[Value]]&gt;=20000000,"out of budget",IF(Table6[[#This Row],[Value]]&gt;10000000,"negotiable",IF(Table6[[#This Row],[Value]]&lt;=10000000,"on the radar")))</f>
        <v>on the radar</v>
      </c>
    </row>
    <row r="2549" spans="11:17" x14ac:dyDescent="0.25">
      <c r="K2549" t="s">
        <v>2284</v>
      </c>
      <c r="L2549">
        <v>25</v>
      </c>
      <c r="M2549">
        <v>74</v>
      </c>
      <c r="N2549">
        <v>183</v>
      </c>
      <c r="O2549">
        <v>80</v>
      </c>
      <c r="P2549" s="16">
        <v>4700000</v>
      </c>
      <c r="Q2549" t="str">
        <f>IF(Table6[[#This Row],[Value]]&gt;=20000000,"out of budget",IF(Table6[[#This Row],[Value]]&gt;10000000,"negotiable",IF(Table6[[#This Row],[Value]]&lt;=10000000,"on the radar")))</f>
        <v>on the radar</v>
      </c>
    </row>
    <row r="2550" spans="11:17" x14ac:dyDescent="0.25">
      <c r="K2550" t="s">
        <v>2285</v>
      </c>
      <c r="L2550">
        <v>26</v>
      </c>
      <c r="M2550">
        <v>67</v>
      </c>
      <c r="N2550">
        <v>189</v>
      </c>
      <c r="O2550">
        <v>79</v>
      </c>
      <c r="P2550" s="16">
        <v>1200000</v>
      </c>
      <c r="Q2550" t="str">
        <f>IF(Table6[[#This Row],[Value]]&gt;=20000000,"out of budget",IF(Table6[[#This Row],[Value]]&gt;10000000,"negotiable",IF(Table6[[#This Row],[Value]]&lt;=10000000,"on the radar")))</f>
        <v>on the radar</v>
      </c>
    </row>
    <row r="2551" spans="11:17" x14ac:dyDescent="0.25">
      <c r="K2551" t="s">
        <v>2286</v>
      </c>
      <c r="L2551">
        <v>23</v>
      </c>
      <c r="M2551">
        <v>72</v>
      </c>
      <c r="N2551">
        <v>185</v>
      </c>
      <c r="O2551">
        <v>75</v>
      </c>
      <c r="P2551" s="16">
        <v>3000000</v>
      </c>
      <c r="Q2551" t="str">
        <f>IF(Table6[[#This Row],[Value]]&gt;=20000000,"out of budget",IF(Table6[[#This Row],[Value]]&gt;10000000,"negotiable",IF(Table6[[#This Row],[Value]]&lt;=10000000,"on the radar")))</f>
        <v>on the radar</v>
      </c>
    </row>
    <row r="2552" spans="11:17" x14ac:dyDescent="0.25">
      <c r="K2552" t="s">
        <v>2287</v>
      </c>
      <c r="L2552">
        <v>26</v>
      </c>
      <c r="M2552">
        <v>77</v>
      </c>
      <c r="N2552">
        <v>183</v>
      </c>
      <c r="O2552">
        <v>75</v>
      </c>
      <c r="P2552" s="16">
        <v>11500000</v>
      </c>
      <c r="Q2552" t="str">
        <f>IF(Table6[[#This Row],[Value]]&gt;=20000000,"out of budget",IF(Table6[[#This Row],[Value]]&gt;10000000,"negotiable",IF(Table6[[#This Row],[Value]]&lt;=10000000,"on the radar")))</f>
        <v>negotiable</v>
      </c>
    </row>
    <row r="2553" spans="11:17" x14ac:dyDescent="0.25">
      <c r="K2553" t="s">
        <v>2288</v>
      </c>
      <c r="L2553">
        <v>26</v>
      </c>
      <c r="M2553">
        <v>70</v>
      </c>
      <c r="N2553">
        <v>170</v>
      </c>
      <c r="O2553">
        <v>65</v>
      </c>
      <c r="P2553" s="16">
        <v>1700000</v>
      </c>
      <c r="Q2553" t="str">
        <f>IF(Table6[[#This Row],[Value]]&gt;=20000000,"out of budget",IF(Table6[[#This Row],[Value]]&gt;10000000,"negotiable",IF(Table6[[#This Row],[Value]]&lt;=10000000,"on the radar")))</f>
        <v>on the radar</v>
      </c>
    </row>
    <row r="2554" spans="11:17" x14ac:dyDescent="0.25">
      <c r="K2554" t="s">
        <v>2289</v>
      </c>
      <c r="L2554">
        <v>25</v>
      </c>
      <c r="M2554">
        <v>65</v>
      </c>
      <c r="N2554">
        <v>184</v>
      </c>
      <c r="O2554">
        <v>82</v>
      </c>
      <c r="P2554" s="16">
        <v>775000</v>
      </c>
      <c r="Q2554" t="str">
        <f>IF(Table6[[#This Row],[Value]]&gt;=20000000,"out of budget",IF(Table6[[#This Row],[Value]]&gt;10000000,"negotiable",IF(Table6[[#This Row],[Value]]&lt;=10000000,"on the radar")))</f>
        <v>on the radar</v>
      </c>
    </row>
    <row r="2555" spans="11:17" x14ac:dyDescent="0.25">
      <c r="K2555" t="s">
        <v>2290</v>
      </c>
      <c r="L2555">
        <v>25</v>
      </c>
      <c r="M2555">
        <v>70</v>
      </c>
      <c r="N2555">
        <v>183</v>
      </c>
      <c r="O2555">
        <v>75</v>
      </c>
      <c r="P2555" s="16">
        <v>2000000</v>
      </c>
      <c r="Q2555" t="str">
        <f>IF(Table6[[#This Row],[Value]]&gt;=20000000,"out of budget",IF(Table6[[#This Row],[Value]]&gt;10000000,"negotiable",IF(Table6[[#This Row],[Value]]&lt;=10000000,"on the radar")))</f>
        <v>on the radar</v>
      </c>
    </row>
    <row r="2556" spans="11:17" x14ac:dyDescent="0.25">
      <c r="K2556" t="s">
        <v>2291</v>
      </c>
      <c r="L2556">
        <v>27</v>
      </c>
      <c r="M2556">
        <v>78</v>
      </c>
      <c r="N2556">
        <v>185</v>
      </c>
      <c r="O2556">
        <v>80</v>
      </c>
      <c r="P2556" s="16">
        <v>16000000</v>
      </c>
      <c r="Q2556" t="str">
        <f>IF(Table6[[#This Row],[Value]]&gt;=20000000,"out of budget",IF(Table6[[#This Row],[Value]]&gt;10000000,"negotiable",IF(Table6[[#This Row],[Value]]&lt;=10000000,"on the radar")))</f>
        <v>negotiable</v>
      </c>
    </row>
    <row r="2557" spans="11:17" x14ac:dyDescent="0.25">
      <c r="K2557" t="s">
        <v>2292</v>
      </c>
      <c r="L2557">
        <v>27</v>
      </c>
      <c r="M2557">
        <v>79</v>
      </c>
      <c r="N2557">
        <v>176</v>
      </c>
      <c r="O2557">
        <v>67</v>
      </c>
      <c r="P2557" s="16">
        <v>18500000</v>
      </c>
      <c r="Q2557" t="str">
        <f>IF(Table6[[#This Row],[Value]]&gt;=20000000,"out of budget",IF(Table6[[#This Row],[Value]]&gt;10000000,"negotiable",IF(Table6[[#This Row],[Value]]&lt;=10000000,"on the radar")))</f>
        <v>negotiable</v>
      </c>
    </row>
    <row r="2558" spans="11:17" x14ac:dyDescent="0.25">
      <c r="K2558" t="s">
        <v>2293</v>
      </c>
      <c r="L2558">
        <v>32</v>
      </c>
      <c r="M2558">
        <v>70</v>
      </c>
      <c r="N2558">
        <v>181</v>
      </c>
      <c r="O2558">
        <v>72</v>
      </c>
      <c r="P2558" s="16">
        <v>1100000</v>
      </c>
      <c r="Q2558" t="str">
        <f>IF(Table6[[#This Row],[Value]]&gt;=20000000,"out of budget",IF(Table6[[#This Row],[Value]]&gt;10000000,"negotiable",IF(Table6[[#This Row],[Value]]&lt;=10000000,"on the radar")))</f>
        <v>on the radar</v>
      </c>
    </row>
    <row r="2559" spans="11:17" x14ac:dyDescent="0.25">
      <c r="K2559" t="s">
        <v>2294</v>
      </c>
      <c r="L2559">
        <v>31</v>
      </c>
      <c r="M2559">
        <v>81</v>
      </c>
      <c r="N2559">
        <v>197</v>
      </c>
      <c r="O2559">
        <v>86</v>
      </c>
      <c r="P2559" s="16">
        <v>13500000</v>
      </c>
      <c r="Q2559" t="str">
        <f>IF(Table6[[#This Row],[Value]]&gt;=20000000,"out of budget",IF(Table6[[#This Row],[Value]]&gt;10000000,"negotiable",IF(Table6[[#This Row],[Value]]&lt;=10000000,"on the radar")))</f>
        <v>negotiable</v>
      </c>
    </row>
    <row r="2560" spans="11:17" x14ac:dyDescent="0.25">
      <c r="K2560" t="s">
        <v>2295</v>
      </c>
      <c r="L2560">
        <v>24</v>
      </c>
      <c r="M2560">
        <v>74</v>
      </c>
      <c r="N2560">
        <v>190</v>
      </c>
      <c r="O2560">
        <v>80</v>
      </c>
      <c r="P2560" s="16">
        <v>4200000</v>
      </c>
      <c r="Q2560" t="str">
        <f>IF(Table6[[#This Row],[Value]]&gt;=20000000,"out of budget",IF(Table6[[#This Row],[Value]]&gt;10000000,"negotiable",IF(Table6[[#This Row],[Value]]&lt;=10000000,"on the radar")))</f>
        <v>on the radar</v>
      </c>
    </row>
    <row r="2561" spans="11:17" x14ac:dyDescent="0.25">
      <c r="K2561" t="s">
        <v>2296</v>
      </c>
      <c r="L2561">
        <v>25</v>
      </c>
      <c r="M2561">
        <v>73</v>
      </c>
      <c r="N2561">
        <v>181</v>
      </c>
      <c r="O2561">
        <v>72</v>
      </c>
      <c r="P2561" s="16">
        <v>4000000</v>
      </c>
      <c r="Q2561" t="str">
        <f>IF(Table6[[#This Row],[Value]]&gt;=20000000,"out of budget",IF(Table6[[#This Row],[Value]]&gt;10000000,"negotiable",IF(Table6[[#This Row],[Value]]&lt;=10000000,"on the radar")))</f>
        <v>on the radar</v>
      </c>
    </row>
    <row r="2562" spans="11:17" x14ac:dyDescent="0.25">
      <c r="K2562" t="s">
        <v>2297</v>
      </c>
      <c r="L2562">
        <v>25</v>
      </c>
      <c r="M2562">
        <v>73</v>
      </c>
      <c r="N2562">
        <v>193</v>
      </c>
      <c r="O2562">
        <v>89</v>
      </c>
      <c r="P2562" s="16">
        <v>3300000</v>
      </c>
      <c r="Q2562" t="str">
        <f>IF(Table6[[#This Row],[Value]]&gt;=20000000,"out of budget",IF(Table6[[#This Row],[Value]]&gt;10000000,"negotiable",IF(Table6[[#This Row],[Value]]&lt;=10000000,"on the radar")))</f>
        <v>on the radar</v>
      </c>
    </row>
    <row r="2563" spans="11:17" x14ac:dyDescent="0.25">
      <c r="K2563" t="s">
        <v>2298</v>
      </c>
      <c r="L2563">
        <v>25</v>
      </c>
      <c r="M2563">
        <v>72</v>
      </c>
      <c r="N2563">
        <v>174</v>
      </c>
      <c r="O2563">
        <v>70</v>
      </c>
      <c r="P2563" s="16">
        <v>3200000</v>
      </c>
      <c r="Q2563" t="str">
        <f>IF(Table6[[#This Row],[Value]]&gt;=20000000,"out of budget",IF(Table6[[#This Row],[Value]]&gt;10000000,"negotiable",IF(Table6[[#This Row],[Value]]&lt;=10000000,"on the radar")))</f>
        <v>on the radar</v>
      </c>
    </row>
    <row r="2564" spans="11:17" x14ac:dyDescent="0.25">
      <c r="K2564" t="s">
        <v>2299</v>
      </c>
      <c r="L2564">
        <v>26</v>
      </c>
      <c r="M2564">
        <v>76</v>
      </c>
      <c r="N2564">
        <v>171</v>
      </c>
      <c r="O2564">
        <v>64</v>
      </c>
      <c r="P2564" s="16">
        <v>0</v>
      </c>
      <c r="Q2564" t="str">
        <f>IF(Table6[[#This Row],[Value]]&gt;=20000000,"out of budget",IF(Table6[[#This Row],[Value]]&gt;10000000,"negotiable",IF(Table6[[#This Row],[Value]]&lt;=10000000,"on the radar")))</f>
        <v>on the radar</v>
      </c>
    </row>
    <row r="2565" spans="11:17" x14ac:dyDescent="0.25">
      <c r="K2565" t="s">
        <v>2300</v>
      </c>
      <c r="L2565">
        <v>24</v>
      </c>
      <c r="M2565">
        <v>73</v>
      </c>
      <c r="N2565">
        <v>183</v>
      </c>
      <c r="O2565">
        <v>75</v>
      </c>
      <c r="P2565" s="16">
        <v>3700000</v>
      </c>
      <c r="Q2565" t="str">
        <f>IF(Table6[[#This Row],[Value]]&gt;=20000000,"out of budget",IF(Table6[[#This Row],[Value]]&gt;10000000,"negotiable",IF(Table6[[#This Row],[Value]]&lt;=10000000,"on the radar")))</f>
        <v>on the radar</v>
      </c>
    </row>
    <row r="2566" spans="11:17" x14ac:dyDescent="0.25">
      <c r="K2566" t="s">
        <v>2301</v>
      </c>
      <c r="L2566">
        <v>24</v>
      </c>
      <c r="M2566">
        <v>77</v>
      </c>
      <c r="N2566">
        <v>185</v>
      </c>
      <c r="O2566">
        <v>78</v>
      </c>
      <c r="P2566" s="16">
        <v>13000000</v>
      </c>
      <c r="Q2566" t="str">
        <f>IF(Table6[[#This Row],[Value]]&gt;=20000000,"out of budget",IF(Table6[[#This Row],[Value]]&gt;10000000,"negotiable",IF(Table6[[#This Row],[Value]]&lt;=10000000,"on the radar")))</f>
        <v>negotiable</v>
      </c>
    </row>
    <row r="2567" spans="11:17" x14ac:dyDescent="0.25">
      <c r="K2567" t="s">
        <v>2302</v>
      </c>
      <c r="L2567">
        <v>25</v>
      </c>
      <c r="M2567">
        <v>75</v>
      </c>
      <c r="N2567">
        <v>184</v>
      </c>
      <c r="O2567">
        <v>76</v>
      </c>
      <c r="P2567" s="16">
        <v>7000000</v>
      </c>
      <c r="Q2567" t="str">
        <f>IF(Table6[[#This Row],[Value]]&gt;=20000000,"out of budget",IF(Table6[[#This Row],[Value]]&gt;10000000,"negotiable",IF(Table6[[#This Row],[Value]]&lt;=10000000,"on the radar")))</f>
        <v>on the radar</v>
      </c>
    </row>
    <row r="2568" spans="11:17" x14ac:dyDescent="0.25">
      <c r="K2568" t="s">
        <v>2303</v>
      </c>
      <c r="L2568">
        <v>24</v>
      </c>
      <c r="M2568">
        <v>69</v>
      </c>
      <c r="N2568">
        <v>180</v>
      </c>
      <c r="O2568">
        <v>83</v>
      </c>
      <c r="P2568" s="16">
        <v>2100000</v>
      </c>
      <c r="Q2568" t="str">
        <f>IF(Table6[[#This Row],[Value]]&gt;=20000000,"out of budget",IF(Table6[[#This Row],[Value]]&gt;10000000,"negotiable",IF(Table6[[#This Row],[Value]]&lt;=10000000,"on the radar")))</f>
        <v>on the radar</v>
      </c>
    </row>
    <row r="2569" spans="11:17" x14ac:dyDescent="0.25">
      <c r="K2569" t="s">
        <v>2304</v>
      </c>
      <c r="L2569">
        <v>23</v>
      </c>
      <c r="M2569">
        <v>65</v>
      </c>
      <c r="N2569">
        <v>183</v>
      </c>
      <c r="O2569">
        <v>72</v>
      </c>
      <c r="P2569" s="16">
        <v>1400000</v>
      </c>
      <c r="Q2569" t="str">
        <f>IF(Table6[[#This Row],[Value]]&gt;=20000000,"out of budget",IF(Table6[[#This Row],[Value]]&gt;10000000,"negotiable",IF(Table6[[#This Row],[Value]]&lt;=10000000,"on the radar")))</f>
        <v>on the radar</v>
      </c>
    </row>
    <row r="2570" spans="11:17" x14ac:dyDescent="0.25">
      <c r="K2570" t="s">
        <v>2305</v>
      </c>
      <c r="L2570">
        <v>24</v>
      </c>
      <c r="M2570">
        <v>62</v>
      </c>
      <c r="N2570">
        <v>196</v>
      </c>
      <c r="O2570">
        <v>85</v>
      </c>
      <c r="P2570" s="16">
        <v>0</v>
      </c>
      <c r="Q2570" t="str">
        <f>IF(Table6[[#This Row],[Value]]&gt;=20000000,"out of budget",IF(Table6[[#This Row],[Value]]&gt;10000000,"negotiable",IF(Table6[[#This Row],[Value]]&lt;=10000000,"on the radar")))</f>
        <v>on the radar</v>
      </c>
    </row>
    <row r="2571" spans="11:17" x14ac:dyDescent="0.25">
      <c r="K2571" t="s">
        <v>1764</v>
      </c>
      <c r="L2571">
        <v>23</v>
      </c>
      <c r="M2571">
        <v>69</v>
      </c>
      <c r="N2571">
        <v>174</v>
      </c>
      <c r="O2571">
        <v>68</v>
      </c>
      <c r="P2571" s="16">
        <v>0</v>
      </c>
      <c r="Q2571" t="str">
        <f>IF(Table6[[#This Row],[Value]]&gt;=20000000,"out of budget",IF(Table6[[#This Row],[Value]]&gt;10000000,"negotiable",IF(Table6[[#This Row],[Value]]&lt;=10000000,"on the radar")))</f>
        <v>on the radar</v>
      </c>
    </row>
    <row r="2572" spans="11:17" x14ac:dyDescent="0.25">
      <c r="K2572" t="s">
        <v>2306</v>
      </c>
      <c r="L2572">
        <v>25</v>
      </c>
      <c r="M2572">
        <v>74</v>
      </c>
      <c r="N2572">
        <v>175</v>
      </c>
      <c r="O2572">
        <v>62</v>
      </c>
      <c r="P2572" s="16">
        <v>5500000</v>
      </c>
      <c r="Q2572" t="str">
        <f>IF(Table6[[#This Row],[Value]]&gt;=20000000,"out of budget",IF(Table6[[#This Row],[Value]]&gt;10000000,"negotiable",IF(Table6[[#This Row],[Value]]&lt;=10000000,"on the radar")))</f>
        <v>on the radar</v>
      </c>
    </row>
    <row r="2573" spans="11:17" x14ac:dyDescent="0.25">
      <c r="K2573" t="s">
        <v>1767</v>
      </c>
      <c r="L2573">
        <v>25</v>
      </c>
      <c r="M2573">
        <v>74</v>
      </c>
      <c r="N2573">
        <v>186</v>
      </c>
      <c r="O2573">
        <v>75</v>
      </c>
      <c r="P2573" s="16">
        <v>4600000</v>
      </c>
      <c r="Q2573" t="str">
        <f>IF(Table6[[#This Row],[Value]]&gt;=20000000,"out of budget",IF(Table6[[#This Row],[Value]]&gt;10000000,"negotiable",IF(Table6[[#This Row],[Value]]&lt;=10000000,"on the radar")))</f>
        <v>on the radar</v>
      </c>
    </row>
    <row r="2574" spans="11:17" x14ac:dyDescent="0.25">
      <c r="K2574" t="s">
        <v>2307</v>
      </c>
      <c r="L2574">
        <v>25</v>
      </c>
      <c r="M2574">
        <v>73</v>
      </c>
      <c r="N2574">
        <v>170</v>
      </c>
      <c r="O2574">
        <v>69</v>
      </c>
      <c r="P2574" s="16">
        <v>4000000</v>
      </c>
      <c r="Q2574" t="str">
        <f>IF(Table6[[#This Row],[Value]]&gt;=20000000,"out of budget",IF(Table6[[#This Row],[Value]]&gt;10000000,"negotiable",IF(Table6[[#This Row],[Value]]&lt;=10000000,"on the radar")))</f>
        <v>on the radar</v>
      </c>
    </row>
    <row r="2575" spans="11:17" x14ac:dyDescent="0.25">
      <c r="K2575" t="s">
        <v>2308</v>
      </c>
      <c r="L2575">
        <v>24</v>
      </c>
      <c r="M2575">
        <v>73</v>
      </c>
      <c r="N2575">
        <v>180</v>
      </c>
      <c r="O2575">
        <v>65</v>
      </c>
      <c r="P2575" s="16">
        <v>4300000</v>
      </c>
      <c r="Q2575" t="str">
        <f>IF(Table6[[#This Row],[Value]]&gt;=20000000,"out of budget",IF(Table6[[#This Row],[Value]]&gt;10000000,"negotiable",IF(Table6[[#This Row],[Value]]&lt;=10000000,"on the radar")))</f>
        <v>on the radar</v>
      </c>
    </row>
    <row r="2576" spans="11:17" x14ac:dyDescent="0.25">
      <c r="K2576" t="s">
        <v>2309</v>
      </c>
      <c r="L2576">
        <v>24</v>
      </c>
      <c r="M2576">
        <v>70</v>
      </c>
      <c r="N2576">
        <v>191</v>
      </c>
      <c r="O2576">
        <v>81</v>
      </c>
      <c r="P2576" s="16">
        <v>2200000</v>
      </c>
      <c r="Q2576" t="str">
        <f>IF(Table6[[#This Row],[Value]]&gt;=20000000,"out of budget",IF(Table6[[#This Row],[Value]]&gt;10000000,"negotiable",IF(Table6[[#This Row],[Value]]&lt;=10000000,"on the radar")))</f>
        <v>on the radar</v>
      </c>
    </row>
    <row r="2577" spans="11:17" x14ac:dyDescent="0.25">
      <c r="K2577" t="s">
        <v>2207</v>
      </c>
      <c r="L2577">
        <v>25</v>
      </c>
      <c r="M2577">
        <v>72</v>
      </c>
      <c r="N2577">
        <v>189</v>
      </c>
      <c r="O2577">
        <v>82</v>
      </c>
      <c r="P2577" s="16">
        <v>3300000</v>
      </c>
      <c r="Q2577" t="str">
        <f>IF(Table6[[#This Row],[Value]]&gt;=20000000,"out of budget",IF(Table6[[#This Row],[Value]]&gt;10000000,"negotiable",IF(Table6[[#This Row],[Value]]&lt;=10000000,"on the radar")))</f>
        <v>on the radar</v>
      </c>
    </row>
    <row r="2578" spans="11:17" x14ac:dyDescent="0.25">
      <c r="K2578" t="s">
        <v>2209</v>
      </c>
      <c r="L2578">
        <v>26</v>
      </c>
      <c r="M2578">
        <v>64</v>
      </c>
      <c r="N2578">
        <v>179</v>
      </c>
      <c r="O2578">
        <v>69</v>
      </c>
      <c r="P2578" s="16">
        <v>675000</v>
      </c>
      <c r="Q2578" t="str">
        <f>IF(Table6[[#This Row],[Value]]&gt;=20000000,"out of budget",IF(Table6[[#This Row],[Value]]&gt;10000000,"negotiable",IF(Table6[[#This Row],[Value]]&lt;=10000000,"on the radar")))</f>
        <v>on the radar</v>
      </c>
    </row>
    <row r="2579" spans="11:17" x14ac:dyDescent="0.25">
      <c r="K2579" t="s">
        <v>2210</v>
      </c>
      <c r="L2579">
        <v>23</v>
      </c>
      <c r="M2579">
        <v>75</v>
      </c>
      <c r="N2579">
        <v>182</v>
      </c>
      <c r="O2579">
        <v>77</v>
      </c>
      <c r="P2579" s="16">
        <v>8500000</v>
      </c>
      <c r="Q2579" t="str">
        <f>IF(Table6[[#This Row],[Value]]&gt;=20000000,"out of budget",IF(Table6[[#This Row],[Value]]&gt;10000000,"negotiable",IF(Table6[[#This Row],[Value]]&lt;=10000000,"on the radar")))</f>
        <v>on the radar</v>
      </c>
    </row>
    <row r="2580" spans="11:17" x14ac:dyDescent="0.25">
      <c r="K2580" t="s">
        <v>2211</v>
      </c>
      <c r="L2580">
        <v>27</v>
      </c>
      <c r="M2580">
        <v>68</v>
      </c>
      <c r="N2580">
        <v>199</v>
      </c>
      <c r="O2580">
        <v>90</v>
      </c>
      <c r="P2580" s="16">
        <v>1300000</v>
      </c>
      <c r="Q2580" t="str">
        <f>IF(Table6[[#This Row],[Value]]&gt;=20000000,"out of budget",IF(Table6[[#This Row],[Value]]&gt;10000000,"negotiable",IF(Table6[[#This Row],[Value]]&lt;=10000000,"on the radar")))</f>
        <v>on the radar</v>
      </c>
    </row>
    <row r="2581" spans="11:17" x14ac:dyDescent="0.25">
      <c r="K2581" t="s">
        <v>2212</v>
      </c>
      <c r="L2581">
        <v>24</v>
      </c>
      <c r="M2581">
        <v>71</v>
      </c>
      <c r="N2581">
        <v>179</v>
      </c>
      <c r="O2581">
        <v>71</v>
      </c>
      <c r="P2581" s="16">
        <v>2600000</v>
      </c>
      <c r="Q2581" t="str">
        <f>IF(Table6[[#This Row],[Value]]&gt;=20000000,"out of budget",IF(Table6[[#This Row],[Value]]&gt;10000000,"negotiable",IF(Table6[[#This Row],[Value]]&lt;=10000000,"on the radar")))</f>
        <v>on the radar</v>
      </c>
    </row>
    <row r="2582" spans="11:17" x14ac:dyDescent="0.25">
      <c r="K2582" t="s">
        <v>2310</v>
      </c>
      <c r="L2582">
        <v>29</v>
      </c>
      <c r="M2582">
        <v>80</v>
      </c>
      <c r="N2582">
        <v>194</v>
      </c>
      <c r="O2582">
        <v>92</v>
      </c>
      <c r="P2582" s="16">
        <v>21000000</v>
      </c>
      <c r="Q2582" t="str">
        <f>IF(Table6[[#This Row],[Value]]&gt;=20000000,"out of budget",IF(Table6[[#This Row],[Value]]&gt;10000000,"negotiable",IF(Table6[[#This Row],[Value]]&lt;=10000000,"on the radar")))</f>
        <v>out of budget</v>
      </c>
    </row>
    <row r="2583" spans="11:17" x14ac:dyDescent="0.25">
      <c r="K2583" t="s">
        <v>2311</v>
      </c>
      <c r="L2583">
        <v>25</v>
      </c>
      <c r="M2583">
        <v>75</v>
      </c>
      <c r="N2583">
        <v>180</v>
      </c>
      <c r="O2583">
        <v>75</v>
      </c>
      <c r="P2583" s="16">
        <v>7500000</v>
      </c>
      <c r="Q2583" t="str">
        <f>IF(Table6[[#This Row],[Value]]&gt;=20000000,"out of budget",IF(Table6[[#This Row],[Value]]&gt;10000000,"negotiable",IF(Table6[[#This Row],[Value]]&lt;=10000000,"on the radar")))</f>
        <v>on the radar</v>
      </c>
    </row>
    <row r="2584" spans="11:17" x14ac:dyDescent="0.25">
      <c r="K2584" t="s">
        <v>2312</v>
      </c>
      <c r="L2584">
        <v>26</v>
      </c>
      <c r="M2584">
        <v>73</v>
      </c>
      <c r="N2584">
        <v>175</v>
      </c>
      <c r="O2584">
        <v>66</v>
      </c>
      <c r="P2584" s="16">
        <v>3300000</v>
      </c>
      <c r="Q2584" t="str">
        <f>IF(Table6[[#This Row],[Value]]&gt;=20000000,"out of budget",IF(Table6[[#This Row],[Value]]&gt;10000000,"negotiable",IF(Table6[[#This Row],[Value]]&lt;=10000000,"on the radar")))</f>
        <v>on the radar</v>
      </c>
    </row>
    <row r="2585" spans="11:17" x14ac:dyDescent="0.25">
      <c r="K2585" t="s">
        <v>1831</v>
      </c>
      <c r="L2585">
        <v>26</v>
      </c>
      <c r="M2585">
        <v>77</v>
      </c>
      <c r="N2585">
        <v>172</v>
      </c>
      <c r="O2585">
        <v>68</v>
      </c>
      <c r="P2585" s="16">
        <v>11500000</v>
      </c>
      <c r="Q2585" t="str">
        <f>IF(Table6[[#This Row],[Value]]&gt;=20000000,"out of budget",IF(Table6[[#This Row],[Value]]&gt;10000000,"negotiable",IF(Table6[[#This Row],[Value]]&lt;=10000000,"on the radar")))</f>
        <v>negotiable</v>
      </c>
    </row>
    <row r="2586" spans="11:17" x14ac:dyDescent="0.25">
      <c r="K2586" t="s">
        <v>2099</v>
      </c>
      <c r="L2586">
        <v>26</v>
      </c>
      <c r="M2586">
        <v>74</v>
      </c>
      <c r="N2586">
        <v>193</v>
      </c>
      <c r="O2586">
        <v>88</v>
      </c>
      <c r="P2586" s="16">
        <v>5000000</v>
      </c>
      <c r="Q2586" t="str">
        <f>IF(Table6[[#This Row],[Value]]&gt;=20000000,"out of budget",IF(Table6[[#This Row],[Value]]&gt;10000000,"negotiable",IF(Table6[[#This Row],[Value]]&lt;=10000000,"on the radar")))</f>
        <v>on the radar</v>
      </c>
    </row>
    <row r="2587" spans="11:17" x14ac:dyDescent="0.25">
      <c r="K2587" t="s">
        <v>2313</v>
      </c>
      <c r="L2587">
        <v>26</v>
      </c>
      <c r="M2587">
        <v>76</v>
      </c>
      <c r="N2587">
        <v>188</v>
      </c>
      <c r="O2587">
        <v>77</v>
      </c>
      <c r="P2587" s="16">
        <v>8000000</v>
      </c>
      <c r="Q2587" t="str">
        <f>IF(Table6[[#This Row],[Value]]&gt;=20000000,"out of budget",IF(Table6[[#This Row],[Value]]&gt;10000000,"negotiable",IF(Table6[[#This Row],[Value]]&lt;=10000000,"on the radar")))</f>
        <v>on the radar</v>
      </c>
    </row>
    <row r="2588" spans="11:17" x14ac:dyDescent="0.25">
      <c r="K2588" t="s">
        <v>2314</v>
      </c>
      <c r="L2588">
        <v>31</v>
      </c>
      <c r="M2588">
        <v>72</v>
      </c>
      <c r="N2588">
        <v>189</v>
      </c>
      <c r="O2588">
        <v>82</v>
      </c>
      <c r="P2588" s="16">
        <v>1600000</v>
      </c>
      <c r="Q2588" t="str">
        <f>IF(Table6[[#This Row],[Value]]&gt;=20000000,"out of budget",IF(Table6[[#This Row],[Value]]&gt;10000000,"negotiable",IF(Table6[[#This Row],[Value]]&lt;=10000000,"on the radar")))</f>
        <v>on the radar</v>
      </c>
    </row>
    <row r="2589" spans="11:17" x14ac:dyDescent="0.25">
      <c r="K2589" t="s">
        <v>2315</v>
      </c>
      <c r="L2589">
        <v>27</v>
      </c>
      <c r="M2589">
        <v>75</v>
      </c>
      <c r="N2589">
        <v>175</v>
      </c>
      <c r="O2589">
        <v>76</v>
      </c>
      <c r="P2589" s="16">
        <v>5500000</v>
      </c>
      <c r="Q2589" t="str">
        <f>IF(Table6[[#This Row],[Value]]&gt;=20000000,"out of budget",IF(Table6[[#This Row],[Value]]&gt;10000000,"negotiable",IF(Table6[[#This Row],[Value]]&lt;=10000000,"on the radar")))</f>
        <v>on the radar</v>
      </c>
    </row>
    <row r="2590" spans="11:17" x14ac:dyDescent="0.25">
      <c r="K2590" t="s">
        <v>2316</v>
      </c>
      <c r="L2590">
        <v>28</v>
      </c>
      <c r="M2590">
        <v>74</v>
      </c>
      <c r="N2590">
        <v>195</v>
      </c>
      <c r="O2590">
        <v>88</v>
      </c>
      <c r="P2590" s="16">
        <v>4200000</v>
      </c>
      <c r="Q2590" t="str">
        <f>IF(Table6[[#This Row],[Value]]&gt;=20000000,"out of budget",IF(Table6[[#This Row],[Value]]&gt;10000000,"negotiable",IF(Table6[[#This Row],[Value]]&lt;=10000000,"on the radar")))</f>
        <v>on the radar</v>
      </c>
    </row>
    <row r="2591" spans="11:17" x14ac:dyDescent="0.25">
      <c r="K2591" t="s">
        <v>2317</v>
      </c>
      <c r="L2591">
        <v>27</v>
      </c>
      <c r="M2591">
        <v>77</v>
      </c>
      <c r="N2591">
        <v>176</v>
      </c>
      <c r="O2591">
        <v>75</v>
      </c>
      <c r="P2591" s="16">
        <v>11000000</v>
      </c>
      <c r="Q2591" t="str">
        <f>IF(Table6[[#This Row],[Value]]&gt;=20000000,"out of budget",IF(Table6[[#This Row],[Value]]&gt;10000000,"negotiable",IF(Table6[[#This Row],[Value]]&lt;=10000000,"on the radar")))</f>
        <v>negotiable</v>
      </c>
    </row>
    <row r="2592" spans="11:17" x14ac:dyDescent="0.25">
      <c r="K2592" t="s">
        <v>2318</v>
      </c>
      <c r="L2592">
        <v>26</v>
      </c>
      <c r="M2592">
        <v>76</v>
      </c>
      <c r="N2592">
        <v>183</v>
      </c>
      <c r="O2592">
        <v>75</v>
      </c>
      <c r="P2592" s="16">
        <v>9500000</v>
      </c>
      <c r="Q2592" t="str">
        <f>IF(Table6[[#This Row],[Value]]&gt;=20000000,"out of budget",IF(Table6[[#This Row],[Value]]&gt;10000000,"negotiable",IF(Table6[[#This Row],[Value]]&lt;=10000000,"on the radar")))</f>
        <v>on the radar</v>
      </c>
    </row>
    <row r="2593" spans="11:17" x14ac:dyDescent="0.25">
      <c r="K2593" t="s">
        <v>1726</v>
      </c>
      <c r="L2593">
        <v>26</v>
      </c>
      <c r="M2593">
        <v>70</v>
      </c>
      <c r="N2593">
        <v>181</v>
      </c>
      <c r="O2593">
        <v>68</v>
      </c>
      <c r="P2593" s="16">
        <v>1900000</v>
      </c>
      <c r="Q2593" t="str">
        <f>IF(Table6[[#This Row],[Value]]&gt;=20000000,"out of budget",IF(Table6[[#This Row],[Value]]&gt;10000000,"negotiable",IF(Table6[[#This Row],[Value]]&lt;=10000000,"on the radar")))</f>
        <v>on the radar</v>
      </c>
    </row>
    <row r="2594" spans="11:17" x14ac:dyDescent="0.25">
      <c r="K2594" t="s">
        <v>1727</v>
      </c>
      <c r="L2594">
        <v>26</v>
      </c>
      <c r="M2594">
        <v>68</v>
      </c>
      <c r="N2594">
        <v>188</v>
      </c>
      <c r="O2594">
        <v>82</v>
      </c>
      <c r="P2594" s="16">
        <v>1300000</v>
      </c>
      <c r="Q2594" t="str">
        <f>IF(Table6[[#This Row],[Value]]&gt;=20000000,"out of budget",IF(Table6[[#This Row],[Value]]&gt;10000000,"negotiable",IF(Table6[[#This Row],[Value]]&lt;=10000000,"on the radar")))</f>
        <v>on the radar</v>
      </c>
    </row>
    <row r="2595" spans="11:17" x14ac:dyDescent="0.25">
      <c r="K2595" t="s">
        <v>2319</v>
      </c>
      <c r="L2595">
        <v>27</v>
      </c>
      <c r="M2595">
        <v>72</v>
      </c>
      <c r="N2595">
        <v>183</v>
      </c>
      <c r="O2595">
        <v>90</v>
      </c>
      <c r="P2595" s="16">
        <v>2500000</v>
      </c>
      <c r="Q2595" t="str">
        <f>IF(Table6[[#This Row],[Value]]&gt;=20000000,"out of budget",IF(Table6[[#This Row],[Value]]&gt;10000000,"negotiable",IF(Table6[[#This Row],[Value]]&lt;=10000000,"on the radar")))</f>
        <v>on the radar</v>
      </c>
    </row>
    <row r="2596" spans="11:17" x14ac:dyDescent="0.25">
      <c r="K2596" t="s">
        <v>2320</v>
      </c>
      <c r="L2596">
        <v>25</v>
      </c>
      <c r="M2596">
        <v>72</v>
      </c>
      <c r="N2596">
        <v>182</v>
      </c>
      <c r="O2596">
        <v>70</v>
      </c>
      <c r="P2596" s="16">
        <v>2800000</v>
      </c>
      <c r="Q2596" t="str">
        <f>IF(Table6[[#This Row],[Value]]&gt;=20000000,"out of budget",IF(Table6[[#This Row],[Value]]&gt;10000000,"negotiable",IF(Table6[[#This Row],[Value]]&lt;=10000000,"on the radar")))</f>
        <v>on the radar</v>
      </c>
    </row>
    <row r="2597" spans="11:17" x14ac:dyDescent="0.25">
      <c r="K2597" t="s">
        <v>2321</v>
      </c>
      <c r="L2597">
        <v>26</v>
      </c>
      <c r="M2597">
        <v>76</v>
      </c>
      <c r="N2597">
        <v>185</v>
      </c>
      <c r="O2597">
        <v>82</v>
      </c>
      <c r="P2597" s="16">
        <v>8500000</v>
      </c>
      <c r="Q2597" t="str">
        <f>IF(Table6[[#This Row],[Value]]&gt;=20000000,"out of budget",IF(Table6[[#This Row],[Value]]&gt;10000000,"negotiable",IF(Table6[[#This Row],[Value]]&lt;=10000000,"on the radar")))</f>
        <v>on the radar</v>
      </c>
    </row>
    <row r="2598" spans="11:17" x14ac:dyDescent="0.25">
      <c r="K2598" t="s">
        <v>2322</v>
      </c>
      <c r="L2598">
        <v>25</v>
      </c>
      <c r="M2598">
        <v>75</v>
      </c>
      <c r="N2598">
        <v>185</v>
      </c>
      <c r="O2598">
        <v>64</v>
      </c>
      <c r="P2598" s="16">
        <v>7500000</v>
      </c>
      <c r="Q2598" t="str">
        <f>IF(Table6[[#This Row],[Value]]&gt;=20000000,"out of budget",IF(Table6[[#This Row],[Value]]&gt;10000000,"negotiable",IF(Table6[[#This Row],[Value]]&lt;=10000000,"on the radar")))</f>
        <v>on the radar</v>
      </c>
    </row>
    <row r="2599" spans="11:17" x14ac:dyDescent="0.25">
      <c r="K2599" t="s">
        <v>2323</v>
      </c>
      <c r="L2599">
        <v>27</v>
      </c>
      <c r="M2599">
        <v>74</v>
      </c>
      <c r="N2599">
        <v>173</v>
      </c>
      <c r="O2599">
        <v>72</v>
      </c>
      <c r="P2599" s="16">
        <v>4400000</v>
      </c>
      <c r="Q2599" t="str">
        <f>IF(Table6[[#This Row],[Value]]&gt;=20000000,"out of budget",IF(Table6[[#This Row],[Value]]&gt;10000000,"negotiable",IF(Table6[[#This Row],[Value]]&lt;=10000000,"on the radar")))</f>
        <v>on the radar</v>
      </c>
    </row>
    <row r="2600" spans="11:17" x14ac:dyDescent="0.25">
      <c r="K2600" t="s">
        <v>2324</v>
      </c>
      <c r="L2600">
        <v>25</v>
      </c>
      <c r="M2600">
        <v>73</v>
      </c>
      <c r="N2600">
        <v>175</v>
      </c>
      <c r="O2600">
        <v>74</v>
      </c>
      <c r="P2600" s="16">
        <v>4900000</v>
      </c>
      <c r="Q2600" t="str">
        <f>IF(Table6[[#This Row],[Value]]&gt;=20000000,"out of budget",IF(Table6[[#This Row],[Value]]&gt;10000000,"negotiable",IF(Table6[[#This Row],[Value]]&lt;=10000000,"on the radar")))</f>
        <v>on the radar</v>
      </c>
    </row>
    <row r="2601" spans="11:17" x14ac:dyDescent="0.25">
      <c r="K2601" t="s">
        <v>2325</v>
      </c>
      <c r="L2601">
        <v>28</v>
      </c>
      <c r="M2601">
        <v>71</v>
      </c>
      <c r="N2601">
        <v>190</v>
      </c>
      <c r="O2601">
        <v>80</v>
      </c>
      <c r="P2601" s="16">
        <v>1800000</v>
      </c>
      <c r="Q2601" t="str">
        <f>IF(Table6[[#This Row],[Value]]&gt;=20000000,"out of budget",IF(Table6[[#This Row],[Value]]&gt;10000000,"negotiable",IF(Table6[[#This Row],[Value]]&lt;=10000000,"on the radar")))</f>
        <v>on the radar</v>
      </c>
    </row>
    <row r="2602" spans="11:17" x14ac:dyDescent="0.25">
      <c r="K2602" t="s">
        <v>2326</v>
      </c>
      <c r="L2602">
        <v>27</v>
      </c>
      <c r="M2602">
        <v>80</v>
      </c>
      <c r="N2602">
        <v>189</v>
      </c>
      <c r="O2602">
        <v>70</v>
      </c>
      <c r="P2602" s="16">
        <v>22500000</v>
      </c>
      <c r="Q2602" t="str">
        <f>IF(Table6[[#This Row],[Value]]&gt;=20000000,"out of budget",IF(Table6[[#This Row],[Value]]&gt;10000000,"negotiable",IF(Table6[[#This Row],[Value]]&lt;=10000000,"on the radar")))</f>
        <v>out of budget</v>
      </c>
    </row>
    <row r="2603" spans="11:17" x14ac:dyDescent="0.25">
      <c r="K2603" t="s">
        <v>1734</v>
      </c>
      <c r="L2603">
        <v>28</v>
      </c>
      <c r="M2603">
        <v>84</v>
      </c>
      <c r="N2603">
        <v>192</v>
      </c>
      <c r="O2603">
        <v>79</v>
      </c>
      <c r="P2603" s="16">
        <v>36000000</v>
      </c>
      <c r="Q2603" t="str">
        <f>IF(Table6[[#This Row],[Value]]&gt;=20000000,"out of budget",IF(Table6[[#This Row],[Value]]&gt;10000000,"negotiable",IF(Table6[[#This Row],[Value]]&lt;=10000000,"on the radar")))</f>
        <v>out of budget</v>
      </c>
    </row>
    <row r="2604" spans="11:17" x14ac:dyDescent="0.25">
      <c r="K2604" t="s">
        <v>2327</v>
      </c>
      <c r="L2604">
        <v>35</v>
      </c>
      <c r="M2604">
        <v>68</v>
      </c>
      <c r="N2604">
        <v>190</v>
      </c>
      <c r="O2604">
        <v>87</v>
      </c>
      <c r="P2604" s="16">
        <v>130000</v>
      </c>
      <c r="Q2604" t="str">
        <f>IF(Table6[[#This Row],[Value]]&gt;=20000000,"out of budget",IF(Table6[[#This Row],[Value]]&gt;10000000,"negotiable",IF(Table6[[#This Row],[Value]]&lt;=10000000,"on the radar")))</f>
        <v>on the radar</v>
      </c>
    </row>
    <row r="2605" spans="11:17" x14ac:dyDescent="0.25">
      <c r="K2605" t="s">
        <v>2328</v>
      </c>
      <c r="L2605">
        <v>28</v>
      </c>
      <c r="M2605">
        <v>75</v>
      </c>
      <c r="N2605">
        <v>178</v>
      </c>
      <c r="O2605">
        <v>78</v>
      </c>
      <c r="P2605" s="16">
        <v>5000000</v>
      </c>
      <c r="Q2605" t="str">
        <f>IF(Table6[[#This Row],[Value]]&gt;=20000000,"out of budget",IF(Table6[[#This Row],[Value]]&gt;10000000,"negotiable",IF(Table6[[#This Row],[Value]]&lt;=10000000,"on the radar")))</f>
        <v>on the radar</v>
      </c>
    </row>
    <row r="2606" spans="11:17" x14ac:dyDescent="0.25">
      <c r="K2606" t="s">
        <v>2329</v>
      </c>
      <c r="L2606">
        <v>24</v>
      </c>
      <c r="M2606">
        <v>73</v>
      </c>
      <c r="N2606">
        <v>183</v>
      </c>
      <c r="O2606">
        <v>77</v>
      </c>
      <c r="P2606" s="16">
        <v>4000000</v>
      </c>
      <c r="Q2606" t="str">
        <f>IF(Table6[[#This Row],[Value]]&gt;=20000000,"out of budget",IF(Table6[[#This Row],[Value]]&gt;10000000,"negotiable",IF(Table6[[#This Row],[Value]]&lt;=10000000,"on the radar")))</f>
        <v>on the radar</v>
      </c>
    </row>
    <row r="2607" spans="11:17" x14ac:dyDescent="0.25">
      <c r="K2607" t="s">
        <v>2330</v>
      </c>
      <c r="L2607">
        <v>27</v>
      </c>
      <c r="M2607">
        <v>78</v>
      </c>
      <c r="N2607">
        <v>182</v>
      </c>
      <c r="O2607">
        <v>71</v>
      </c>
      <c r="P2607" s="16">
        <v>15000000</v>
      </c>
      <c r="Q2607" t="str">
        <f>IF(Table6[[#This Row],[Value]]&gt;=20000000,"out of budget",IF(Table6[[#This Row],[Value]]&gt;10000000,"negotiable",IF(Table6[[#This Row],[Value]]&lt;=10000000,"on the radar")))</f>
        <v>negotiable</v>
      </c>
    </row>
    <row r="2608" spans="11:17" x14ac:dyDescent="0.25">
      <c r="K2608" t="s">
        <v>2331</v>
      </c>
      <c r="L2608">
        <v>25</v>
      </c>
      <c r="M2608">
        <v>66</v>
      </c>
      <c r="N2608">
        <v>180</v>
      </c>
      <c r="O2608">
        <v>77</v>
      </c>
      <c r="P2608" s="16">
        <v>0</v>
      </c>
      <c r="Q2608" t="str">
        <f>IF(Table6[[#This Row],[Value]]&gt;=20000000,"out of budget",IF(Table6[[#This Row],[Value]]&gt;10000000,"negotiable",IF(Table6[[#This Row],[Value]]&lt;=10000000,"on the radar")))</f>
        <v>on the radar</v>
      </c>
    </row>
    <row r="2609" spans="11:17" x14ac:dyDescent="0.25">
      <c r="K2609" t="s">
        <v>2332</v>
      </c>
      <c r="L2609">
        <v>25</v>
      </c>
      <c r="M2609">
        <v>68</v>
      </c>
      <c r="N2609">
        <v>172</v>
      </c>
      <c r="O2609">
        <v>70</v>
      </c>
      <c r="P2609" s="16">
        <v>1500000</v>
      </c>
      <c r="Q2609" t="str">
        <f>IF(Table6[[#This Row],[Value]]&gt;=20000000,"out of budget",IF(Table6[[#This Row],[Value]]&gt;10000000,"negotiable",IF(Table6[[#This Row],[Value]]&lt;=10000000,"on the radar")))</f>
        <v>on the radar</v>
      </c>
    </row>
    <row r="2610" spans="11:17" x14ac:dyDescent="0.25">
      <c r="K2610" t="s">
        <v>2333</v>
      </c>
      <c r="L2610">
        <v>27</v>
      </c>
      <c r="M2610">
        <v>78</v>
      </c>
      <c r="N2610">
        <v>184</v>
      </c>
      <c r="O2610">
        <v>73</v>
      </c>
      <c r="P2610" s="16">
        <v>13500000</v>
      </c>
      <c r="Q2610" t="str">
        <f>IF(Table6[[#This Row],[Value]]&gt;=20000000,"out of budget",IF(Table6[[#This Row],[Value]]&gt;10000000,"negotiable",IF(Table6[[#This Row],[Value]]&lt;=10000000,"on the radar")))</f>
        <v>negotiable</v>
      </c>
    </row>
    <row r="2611" spans="11:17" x14ac:dyDescent="0.25">
      <c r="K2611" t="s">
        <v>2334</v>
      </c>
      <c r="L2611">
        <v>27</v>
      </c>
      <c r="M2611">
        <v>76</v>
      </c>
      <c r="N2611">
        <v>187</v>
      </c>
      <c r="O2611">
        <v>77</v>
      </c>
      <c r="P2611" s="16">
        <v>7500000</v>
      </c>
      <c r="Q2611" t="str">
        <f>IF(Table6[[#This Row],[Value]]&gt;=20000000,"out of budget",IF(Table6[[#This Row],[Value]]&gt;10000000,"negotiable",IF(Table6[[#This Row],[Value]]&lt;=10000000,"on the radar")))</f>
        <v>on the radar</v>
      </c>
    </row>
    <row r="2612" spans="11:17" x14ac:dyDescent="0.25">
      <c r="K2612" t="s">
        <v>2335</v>
      </c>
      <c r="L2612">
        <v>26</v>
      </c>
      <c r="M2612">
        <v>79</v>
      </c>
      <c r="N2612">
        <v>192</v>
      </c>
      <c r="O2612">
        <v>83</v>
      </c>
      <c r="P2612" s="16">
        <v>17500000</v>
      </c>
      <c r="Q2612" t="str">
        <f>IF(Table6[[#This Row],[Value]]&gt;=20000000,"out of budget",IF(Table6[[#This Row],[Value]]&gt;10000000,"negotiable",IF(Table6[[#This Row],[Value]]&lt;=10000000,"on the radar")))</f>
        <v>negotiable</v>
      </c>
    </row>
    <row r="2613" spans="11:17" x14ac:dyDescent="0.25">
      <c r="K2613" t="s">
        <v>2336</v>
      </c>
      <c r="L2613">
        <v>25</v>
      </c>
      <c r="M2613">
        <v>71</v>
      </c>
      <c r="N2613">
        <v>184</v>
      </c>
      <c r="O2613">
        <v>75</v>
      </c>
      <c r="P2613" s="16">
        <v>2500000</v>
      </c>
      <c r="Q2613" t="str">
        <f>IF(Table6[[#This Row],[Value]]&gt;=20000000,"out of budget",IF(Table6[[#This Row],[Value]]&gt;10000000,"negotiable",IF(Table6[[#This Row],[Value]]&lt;=10000000,"on the radar")))</f>
        <v>on the radar</v>
      </c>
    </row>
    <row r="2614" spans="11:17" x14ac:dyDescent="0.25">
      <c r="K2614" t="s">
        <v>2337</v>
      </c>
      <c r="L2614">
        <v>28</v>
      </c>
      <c r="M2614">
        <v>77</v>
      </c>
      <c r="N2614">
        <v>184</v>
      </c>
      <c r="O2614">
        <v>81</v>
      </c>
      <c r="P2614" s="16">
        <v>10500000</v>
      </c>
      <c r="Q2614" t="str">
        <f>IF(Table6[[#This Row],[Value]]&gt;=20000000,"out of budget",IF(Table6[[#This Row],[Value]]&gt;10000000,"negotiable",IF(Table6[[#This Row],[Value]]&lt;=10000000,"on the radar")))</f>
        <v>negotiable</v>
      </c>
    </row>
    <row r="2615" spans="11:17" x14ac:dyDescent="0.25">
      <c r="K2615" t="s">
        <v>2338</v>
      </c>
      <c r="L2615">
        <v>27</v>
      </c>
      <c r="M2615">
        <v>80</v>
      </c>
      <c r="N2615">
        <v>185</v>
      </c>
      <c r="O2615">
        <v>80</v>
      </c>
      <c r="P2615" s="16">
        <v>23000000</v>
      </c>
      <c r="Q2615" t="str">
        <f>IF(Table6[[#This Row],[Value]]&gt;=20000000,"out of budget",IF(Table6[[#This Row],[Value]]&gt;10000000,"negotiable",IF(Table6[[#This Row],[Value]]&lt;=10000000,"on the radar")))</f>
        <v>out of budget</v>
      </c>
    </row>
    <row r="2616" spans="11:17" x14ac:dyDescent="0.25">
      <c r="K2616" t="s">
        <v>2339</v>
      </c>
      <c r="L2616">
        <v>26</v>
      </c>
      <c r="M2616">
        <v>71</v>
      </c>
      <c r="N2616">
        <v>183</v>
      </c>
      <c r="O2616">
        <v>78</v>
      </c>
      <c r="P2616" s="16">
        <v>2000000</v>
      </c>
      <c r="Q2616" t="str">
        <f>IF(Table6[[#This Row],[Value]]&gt;=20000000,"out of budget",IF(Table6[[#This Row],[Value]]&gt;10000000,"negotiable",IF(Table6[[#This Row],[Value]]&lt;=10000000,"on the radar")))</f>
        <v>on the radar</v>
      </c>
    </row>
    <row r="2617" spans="11:17" x14ac:dyDescent="0.25">
      <c r="K2617" t="s">
        <v>2340</v>
      </c>
      <c r="L2617">
        <v>26</v>
      </c>
      <c r="M2617">
        <v>69</v>
      </c>
      <c r="N2617">
        <v>185</v>
      </c>
      <c r="O2617">
        <v>75</v>
      </c>
      <c r="P2617" s="16">
        <v>1600000</v>
      </c>
      <c r="Q2617" t="str">
        <f>IF(Table6[[#This Row],[Value]]&gt;=20000000,"out of budget",IF(Table6[[#This Row],[Value]]&gt;10000000,"negotiable",IF(Table6[[#This Row],[Value]]&lt;=10000000,"on the radar")))</f>
        <v>on the radar</v>
      </c>
    </row>
    <row r="2618" spans="11:17" x14ac:dyDescent="0.25">
      <c r="K2618" t="s">
        <v>2341</v>
      </c>
      <c r="L2618">
        <v>27</v>
      </c>
      <c r="M2618">
        <v>76</v>
      </c>
      <c r="N2618">
        <v>182</v>
      </c>
      <c r="O2618">
        <v>74</v>
      </c>
      <c r="P2618" s="16">
        <v>8000000</v>
      </c>
      <c r="Q2618" t="str">
        <f>IF(Table6[[#This Row],[Value]]&gt;=20000000,"out of budget",IF(Table6[[#This Row],[Value]]&gt;10000000,"negotiable",IF(Table6[[#This Row],[Value]]&lt;=10000000,"on the radar")))</f>
        <v>on the radar</v>
      </c>
    </row>
    <row r="2619" spans="11:17" x14ac:dyDescent="0.25">
      <c r="K2619" t="s">
        <v>1740</v>
      </c>
      <c r="L2619">
        <v>24</v>
      </c>
      <c r="M2619">
        <v>72</v>
      </c>
      <c r="N2619">
        <v>198</v>
      </c>
      <c r="O2619">
        <v>79</v>
      </c>
      <c r="P2619" s="16">
        <v>2600000</v>
      </c>
      <c r="Q2619" t="str">
        <f>IF(Table6[[#This Row],[Value]]&gt;=20000000,"out of budget",IF(Table6[[#This Row],[Value]]&gt;10000000,"negotiable",IF(Table6[[#This Row],[Value]]&lt;=10000000,"on the radar")))</f>
        <v>on the radar</v>
      </c>
    </row>
    <row r="2620" spans="11:17" x14ac:dyDescent="0.25">
      <c r="K2620" t="s">
        <v>2342</v>
      </c>
      <c r="L2620">
        <v>28</v>
      </c>
      <c r="M2620">
        <v>80</v>
      </c>
      <c r="N2620">
        <v>185</v>
      </c>
      <c r="O2620">
        <v>80</v>
      </c>
      <c r="P2620" s="16">
        <v>18000000</v>
      </c>
      <c r="Q2620" t="str">
        <f>IF(Table6[[#This Row],[Value]]&gt;=20000000,"out of budget",IF(Table6[[#This Row],[Value]]&gt;10000000,"negotiable",IF(Table6[[#This Row],[Value]]&lt;=10000000,"on the radar")))</f>
        <v>negotiable</v>
      </c>
    </row>
    <row r="2621" spans="11:17" x14ac:dyDescent="0.25">
      <c r="K2621" t="s">
        <v>2343</v>
      </c>
      <c r="L2621">
        <v>30</v>
      </c>
      <c r="M2621">
        <v>78</v>
      </c>
      <c r="N2621">
        <v>186</v>
      </c>
      <c r="O2621">
        <v>70</v>
      </c>
      <c r="P2621" s="16">
        <v>12000000</v>
      </c>
      <c r="Q2621" t="str">
        <f>IF(Table6[[#This Row],[Value]]&gt;=20000000,"out of budget",IF(Table6[[#This Row],[Value]]&gt;10000000,"negotiable",IF(Table6[[#This Row],[Value]]&lt;=10000000,"on the radar")))</f>
        <v>negotiable</v>
      </c>
    </row>
    <row r="2622" spans="11:17" x14ac:dyDescent="0.25">
      <c r="K2622" t="s">
        <v>2344</v>
      </c>
      <c r="L2622">
        <v>26</v>
      </c>
      <c r="M2622">
        <v>75</v>
      </c>
      <c r="N2622">
        <v>184</v>
      </c>
      <c r="O2622">
        <v>75</v>
      </c>
      <c r="P2622" s="16">
        <v>6500000</v>
      </c>
      <c r="Q2622" t="str">
        <f>IF(Table6[[#This Row],[Value]]&gt;=20000000,"out of budget",IF(Table6[[#This Row],[Value]]&gt;10000000,"negotiable",IF(Table6[[#This Row],[Value]]&lt;=10000000,"on the radar")))</f>
        <v>on the radar</v>
      </c>
    </row>
    <row r="2623" spans="11:17" x14ac:dyDescent="0.25">
      <c r="K2623" t="s">
        <v>2345</v>
      </c>
      <c r="L2623">
        <v>28</v>
      </c>
      <c r="M2623">
        <v>73</v>
      </c>
      <c r="N2623">
        <v>179</v>
      </c>
      <c r="O2623">
        <v>68</v>
      </c>
      <c r="P2623" s="16">
        <v>2800000</v>
      </c>
      <c r="Q2623" t="str">
        <f>IF(Table6[[#This Row],[Value]]&gt;=20000000,"out of budget",IF(Table6[[#This Row],[Value]]&gt;10000000,"negotiable",IF(Table6[[#This Row],[Value]]&lt;=10000000,"on the radar")))</f>
        <v>on the radar</v>
      </c>
    </row>
    <row r="2624" spans="11:17" x14ac:dyDescent="0.25">
      <c r="K2624" t="s">
        <v>2346</v>
      </c>
      <c r="L2624">
        <v>23</v>
      </c>
      <c r="M2624">
        <v>79</v>
      </c>
      <c r="N2624">
        <v>168</v>
      </c>
      <c r="O2624">
        <v>65</v>
      </c>
      <c r="P2624" s="16">
        <v>18500000</v>
      </c>
      <c r="Q2624" t="str">
        <f>IF(Table6[[#This Row],[Value]]&gt;=20000000,"out of budget",IF(Table6[[#This Row],[Value]]&gt;10000000,"negotiable",IF(Table6[[#This Row],[Value]]&lt;=10000000,"on the radar")))</f>
        <v>negotiable</v>
      </c>
    </row>
    <row r="2625" spans="11:17" x14ac:dyDescent="0.25">
      <c r="K2625" t="s">
        <v>2347</v>
      </c>
      <c r="L2625">
        <v>23</v>
      </c>
      <c r="M2625">
        <v>80</v>
      </c>
      <c r="N2625">
        <v>171</v>
      </c>
      <c r="O2625">
        <v>63</v>
      </c>
      <c r="P2625" s="16">
        <v>24500000</v>
      </c>
      <c r="Q2625" t="str">
        <f>IF(Table6[[#This Row],[Value]]&gt;=20000000,"out of budget",IF(Table6[[#This Row],[Value]]&gt;10000000,"negotiable",IF(Table6[[#This Row],[Value]]&lt;=10000000,"on the radar")))</f>
        <v>out of budget</v>
      </c>
    </row>
    <row r="2626" spans="11:17" x14ac:dyDescent="0.25">
      <c r="K2626" t="s">
        <v>2348</v>
      </c>
      <c r="L2626">
        <v>23</v>
      </c>
      <c r="M2626">
        <v>78</v>
      </c>
      <c r="N2626">
        <v>187</v>
      </c>
      <c r="O2626">
        <v>85</v>
      </c>
      <c r="P2626" s="16">
        <v>16500000</v>
      </c>
      <c r="Q2626" t="str">
        <f>IF(Table6[[#This Row],[Value]]&gt;=20000000,"out of budget",IF(Table6[[#This Row],[Value]]&gt;10000000,"negotiable",IF(Table6[[#This Row],[Value]]&lt;=10000000,"on the radar")))</f>
        <v>negotiable</v>
      </c>
    </row>
    <row r="2627" spans="11:17" x14ac:dyDescent="0.25">
      <c r="K2627" t="s">
        <v>2349</v>
      </c>
      <c r="L2627">
        <v>26</v>
      </c>
      <c r="M2627">
        <v>76</v>
      </c>
      <c r="N2627">
        <v>191</v>
      </c>
      <c r="O2627">
        <v>85</v>
      </c>
      <c r="P2627" s="16">
        <v>9000000</v>
      </c>
      <c r="Q2627" t="str">
        <f>IF(Table6[[#This Row],[Value]]&gt;=20000000,"out of budget",IF(Table6[[#This Row],[Value]]&gt;10000000,"negotiable",IF(Table6[[#This Row],[Value]]&lt;=10000000,"on the radar")))</f>
        <v>on the radar</v>
      </c>
    </row>
    <row r="2628" spans="11:17" x14ac:dyDescent="0.25">
      <c r="K2628" t="s">
        <v>2259</v>
      </c>
      <c r="L2628">
        <v>25</v>
      </c>
      <c r="M2628">
        <v>77</v>
      </c>
      <c r="N2628">
        <v>197</v>
      </c>
      <c r="O2628">
        <v>98</v>
      </c>
      <c r="P2628" s="16">
        <v>12500000</v>
      </c>
      <c r="Q2628" t="str">
        <f>IF(Table6[[#This Row],[Value]]&gt;=20000000,"out of budget",IF(Table6[[#This Row],[Value]]&gt;10000000,"negotiable",IF(Table6[[#This Row],[Value]]&lt;=10000000,"on the radar")))</f>
        <v>negotiable</v>
      </c>
    </row>
    <row r="2629" spans="11:17" x14ac:dyDescent="0.25">
      <c r="K2629" t="s">
        <v>2260</v>
      </c>
      <c r="L2629">
        <v>26</v>
      </c>
      <c r="M2629">
        <v>67</v>
      </c>
      <c r="N2629">
        <v>170</v>
      </c>
      <c r="O2629">
        <v>75</v>
      </c>
      <c r="P2629" s="16">
        <v>1100000</v>
      </c>
      <c r="Q2629" t="str">
        <f>IF(Table6[[#This Row],[Value]]&gt;=20000000,"out of budget",IF(Table6[[#This Row],[Value]]&gt;10000000,"negotiable",IF(Table6[[#This Row],[Value]]&lt;=10000000,"on the radar")))</f>
        <v>on the radar</v>
      </c>
    </row>
    <row r="2630" spans="11:17" x14ac:dyDescent="0.25">
      <c r="K2630" t="s">
        <v>2261</v>
      </c>
      <c r="L2630">
        <v>25</v>
      </c>
      <c r="M2630">
        <v>73</v>
      </c>
      <c r="N2630">
        <v>169</v>
      </c>
      <c r="O2630">
        <v>60</v>
      </c>
      <c r="P2630" s="16">
        <v>3600000</v>
      </c>
      <c r="Q2630" t="str">
        <f>IF(Table6[[#This Row],[Value]]&gt;=20000000,"out of budget",IF(Table6[[#This Row],[Value]]&gt;10000000,"negotiable",IF(Table6[[#This Row],[Value]]&lt;=10000000,"on the radar")))</f>
        <v>on the radar</v>
      </c>
    </row>
    <row r="2631" spans="11:17" x14ac:dyDescent="0.25">
      <c r="K2631" t="s">
        <v>2262</v>
      </c>
      <c r="L2631">
        <v>25</v>
      </c>
      <c r="M2631">
        <v>79</v>
      </c>
      <c r="N2631">
        <v>187</v>
      </c>
      <c r="O2631">
        <v>77</v>
      </c>
      <c r="P2631" s="16">
        <v>21000000</v>
      </c>
      <c r="Q2631" t="str">
        <f>IF(Table6[[#This Row],[Value]]&gt;=20000000,"out of budget",IF(Table6[[#This Row],[Value]]&gt;10000000,"negotiable",IF(Table6[[#This Row],[Value]]&lt;=10000000,"on the radar")))</f>
        <v>out of budget</v>
      </c>
    </row>
    <row r="2632" spans="11:17" x14ac:dyDescent="0.25">
      <c r="K2632" t="s">
        <v>2350</v>
      </c>
      <c r="L2632">
        <v>25</v>
      </c>
      <c r="M2632">
        <v>74</v>
      </c>
      <c r="N2632">
        <v>183</v>
      </c>
      <c r="O2632">
        <v>80</v>
      </c>
      <c r="P2632" s="16">
        <v>6000000</v>
      </c>
      <c r="Q2632" t="str">
        <f>IF(Table6[[#This Row],[Value]]&gt;=20000000,"out of budget",IF(Table6[[#This Row],[Value]]&gt;10000000,"negotiable",IF(Table6[[#This Row],[Value]]&lt;=10000000,"on the radar")))</f>
        <v>on the radar</v>
      </c>
    </row>
    <row r="2633" spans="11:17" x14ac:dyDescent="0.25">
      <c r="K2633" t="s">
        <v>1228</v>
      </c>
      <c r="L2633">
        <v>28</v>
      </c>
      <c r="M2633">
        <v>80</v>
      </c>
      <c r="N2633">
        <v>172</v>
      </c>
      <c r="O2633">
        <v>70</v>
      </c>
      <c r="P2633" s="16">
        <v>19000000</v>
      </c>
      <c r="Q2633" t="str">
        <f>IF(Table6[[#This Row],[Value]]&gt;=20000000,"out of budget",IF(Table6[[#This Row],[Value]]&gt;10000000,"negotiable",IF(Table6[[#This Row],[Value]]&lt;=10000000,"on the radar")))</f>
        <v>negotiable</v>
      </c>
    </row>
    <row r="2634" spans="11:17" x14ac:dyDescent="0.25">
      <c r="K2634" t="s">
        <v>2263</v>
      </c>
      <c r="L2634">
        <v>27</v>
      </c>
      <c r="M2634">
        <v>78</v>
      </c>
      <c r="N2634">
        <v>172</v>
      </c>
      <c r="O2634">
        <v>65</v>
      </c>
      <c r="P2634" s="16">
        <v>15000000</v>
      </c>
      <c r="Q2634" t="str">
        <f>IF(Table6[[#This Row],[Value]]&gt;=20000000,"out of budget",IF(Table6[[#This Row],[Value]]&gt;10000000,"negotiable",IF(Table6[[#This Row],[Value]]&lt;=10000000,"on the radar")))</f>
        <v>negotiable</v>
      </c>
    </row>
    <row r="2635" spans="11:17" x14ac:dyDescent="0.25">
      <c r="K2635" t="s">
        <v>2264</v>
      </c>
      <c r="L2635">
        <v>25</v>
      </c>
      <c r="M2635">
        <v>72</v>
      </c>
      <c r="N2635">
        <v>190</v>
      </c>
      <c r="O2635">
        <v>83</v>
      </c>
      <c r="P2635" s="16">
        <v>3300000</v>
      </c>
      <c r="Q2635" t="str">
        <f>IF(Table6[[#This Row],[Value]]&gt;=20000000,"out of budget",IF(Table6[[#This Row],[Value]]&gt;10000000,"negotiable",IF(Table6[[#This Row],[Value]]&lt;=10000000,"on the radar")))</f>
        <v>on the radar</v>
      </c>
    </row>
    <row r="2636" spans="11:17" x14ac:dyDescent="0.25">
      <c r="K2636" t="s">
        <v>2265</v>
      </c>
      <c r="L2636">
        <v>24</v>
      </c>
      <c r="M2636">
        <v>76</v>
      </c>
      <c r="N2636">
        <v>178</v>
      </c>
      <c r="O2636">
        <v>68</v>
      </c>
      <c r="P2636" s="16">
        <v>10000000</v>
      </c>
      <c r="Q2636" t="str">
        <f>IF(Table6[[#This Row],[Value]]&gt;=20000000,"out of budget",IF(Table6[[#This Row],[Value]]&gt;10000000,"negotiable",IF(Table6[[#This Row],[Value]]&lt;=10000000,"on the radar")))</f>
        <v>on the radar</v>
      </c>
    </row>
    <row r="2637" spans="11:17" x14ac:dyDescent="0.25">
      <c r="K2637" t="s">
        <v>2266</v>
      </c>
      <c r="L2637">
        <v>26</v>
      </c>
      <c r="M2637">
        <v>68</v>
      </c>
      <c r="N2637">
        <v>174</v>
      </c>
      <c r="O2637">
        <v>75</v>
      </c>
      <c r="P2637" s="16">
        <v>1300000</v>
      </c>
      <c r="Q2637" t="str">
        <f>IF(Table6[[#This Row],[Value]]&gt;=20000000,"out of budget",IF(Table6[[#This Row],[Value]]&gt;10000000,"negotiable",IF(Table6[[#This Row],[Value]]&lt;=10000000,"on the radar")))</f>
        <v>on the radar</v>
      </c>
    </row>
    <row r="2638" spans="11:17" x14ac:dyDescent="0.25">
      <c r="K2638" t="s">
        <v>2267</v>
      </c>
      <c r="L2638">
        <v>26</v>
      </c>
      <c r="M2638">
        <v>72</v>
      </c>
      <c r="N2638">
        <v>174</v>
      </c>
      <c r="O2638">
        <v>69</v>
      </c>
      <c r="P2638" s="16">
        <v>2500000</v>
      </c>
      <c r="Q2638" t="str">
        <f>IF(Table6[[#This Row],[Value]]&gt;=20000000,"out of budget",IF(Table6[[#This Row],[Value]]&gt;10000000,"negotiable",IF(Table6[[#This Row],[Value]]&lt;=10000000,"on the radar")))</f>
        <v>on the radar</v>
      </c>
    </row>
    <row r="2639" spans="11:17" x14ac:dyDescent="0.25">
      <c r="K2639" t="s">
        <v>1749</v>
      </c>
      <c r="L2639">
        <v>26</v>
      </c>
      <c r="M2639">
        <v>75</v>
      </c>
      <c r="N2639">
        <v>183</v>
      </c>
      <c r="O2639">
        <v>74</v>
      </c>
      <c r="P2639" s="16">
        <v>6500000</v>
      </c>
      <c r="Q2639" t="str">
        <f>IF(Table6[[#This Row],[Value]]&gt;=20000000,"out of budget",IF(Table6[[#This Row],[Value]]&gt;10000000,"negotiable",IF(Table6[[#This Row],[Value]]&lt;=10000000,"on the radar")))</f>
        <v>on the radar</v>
      </c>
    </row>
    <row r="2640" spans="11:17" x14ac:dyDescent="0.25">
      <c r="K2640" t="s">
        <v>2268</v>
      </c>
      <c r="L2640">
        <v>25</v>
      </c>
      <c r="M2640">
        <v>74</v>
      </c>
      <c r="N2640">
        <v>171</v>
      </c>
      <c r="O2640">
        <v>64</v>
      </c>
      <c r="P2640" s="16">
        <v>5000000</v>
      </c>
      <c r="Q2640" t="str">
        <f>IF(Table6[[#This Row],[Value]]&gt;=20000000,"out of budget",IF(Table6[[#This Row],[Value]]&gt;10000000,"negotiable",IF(Table6[[#This Row],[Value]]&lt;=10000000,"on the radar")))</f>
        <v>on the radar</v>
      </c>
    </row>
    <row r="2641" spans="11:17" x14ac:dyDescent="0.25">
      <c r="K2641" t="s">
        <v>2269</v>
      </c>
      <c r="L2641">
        <v>26</v>
      </c>
      <c r="M2641">
        <v>75</v>
      </c>
      <c r="N2641">
        <v>180</v>
      </c>
      <c r="O2641">
        <v>67</v>
      </c>
      <c r="P2641" s="16">
        <v>9000000</v>
      </c>
      <c r="Q2641" t="str">
        <f>IF(Table6[[#This Row],[Value]]&gt;=20000000,"out of budget",IF(Table6[[#This Row],[Value]]&gt;10000000,"negotiable",IF(Table6[[#This Row],[Value]]&lt;=10000000,"on the radar")))</f>
        <v>on the radar</v>
      </c>
    </row>
    <row r="2642" spans="11:17" x14ac:dyDescent="0.25">
      <c r="K2642" t="s">
        <v>2351</v>
      </c>
      <c r="L2642">
        <v>29</v>
      </c>
      <c r="M2642">
        <v>73</v>
      </c>
      <c r="N2642">
        <v>180</v>
      </c>
      <c r="O2642">
        <v>75</v>
      </c>
      <c r="P2642" s="16">
        <v>3000000</v>
      </c>
      <c r="Q2642" t="str">
        <f>IF(Table6[[#This Row],[Value]]&gt;=20000000,"out of budget",IF(Table6[[#This Row],[Value]]&gt;10000000,"negotiable",IF(Table6[[#This Row],[Value]]&lt;=10000000,"on the radar")))</f>
        <v>on the radar</v>
      </c>
    </row>
    <row r="2643" spans="11:17" x14ac:dyDescent="0.25">
      <c r="K2643" t="s">
        <v>1790</v>
      </c>
      <c r="L2643">
        <v>26</v>
      </c>
      <c r="M2643">
        <v>76</v>
      </c>
      <c r="N2643">
        <v>187</v>
      </c>
      <c r="O2643">
        <v>79</v>
      </c>
      <c r="P2643" s="16">
        <v>9000000</v>
      </c>
      <c r="Q2643" t="str">
        <f>IF(Table6[[#This Row],[Value]]&gt;=20000000,"out of budget",IF(Table6[[#This Row],[Value]]&gt;10000000,"negotiable",IF(Table6[[#This Row],[Value]]&lt;=10000000,"on the radar")))</f>
        <v>on the radar</v>
      </c>
    </row>
    <row r="2644" spans="11:17" x14ac:dyDescent="0.25">
      <c r="K2644" t="s">
        <v>2352</v>
      </c>
      <c r="L2644">
        <v>28</v>
      </c>
      <c r="M2644">
        <v>66</v>
      </c>
      <c r="N2644">
        <v>184</v>
      </c>
      <c r="O2644">
        <v>76</v>
      </c>
      <c r="P2644" s="16">
        <v>750000</v>
      </c>
      <c r="Q2644" t="str">
        <f>IF(Table6[[#This Row],[Value]]&gt;=20000000,"out of budget",IF(Table6[[#This Row],[Value]]&gt;10000000,"negotiable",IF(Table6[[#This Row],[Value]]&lt;=10000000,"on the radar")))</f>
        <v>on the radar</v>
      </c>
    </row>
    <row r="2645" spans="11:17" x14ac:dyDescent="0.25">
      <c r="K2645" t="s">
        <v>2353</v>
      </c>
      <c r="L2645">
        <v>29</v>
      </c>
      <c r="M2645">
        <v>75</v>
      </c>
      <c r="N2645">
        <v>183</v>
      </c>
      <c r="O2645">
        <v>80</v>
      </c>
      <c r="P2645" s="16">
        <v>4800000</v>
      </c>
      <c r="Q2645" t="str">
        <f>IF(Table6[[#This Row],[Value]]&gt;=20000000,"out of budget",IF(Table6[[#This Row],[Value]]&gt;10000000,"negotiable",IF(Table6[[#This Row],[Value]]&lt;=10000000,"on the radar")))</f>
        <v>on the radar</v>
      </c>
    </row>
    <row r="2646" spans="11:17" x14ac:dyDescent="0.25">
      <c r="K2646" t="s">
        <v>2354</v>
      </c>
      <c r="L2646">
        <v>31</v>
      </c>
      <c r="M2646">
        <v>69</v>
      </c>
      <c r="N2646">
        <v>188</v>
      </c>
      <c r="O2646">
        <v>80</v>
      </c>
      <c r="P2646" s="16">
        <v>1200000</v>
      </c>
      <c r="Q2646" t="str">
        <f>IF(Table6[[#This Row],[Value]]&gt;=20000000,"out of budget",IF(Table6[[#This Row],[Value]]&gt;10000000,"negotiable",IF(Table6[[#This Row],[Value]]&lt;=10000000,"on the radar")))</f>
        <v>on the radar</v>
      </c>
    </row>
    <row r="2647" spans="11:17" x14ac:dyDescent="0.25">
      <c r="K2647" t="s">
        <v>1800</v>
      </c>
      <c r="L2647">
        <v>30</v>
      </c>
      <c r="M2647">
        <v>81</v>
      </c>
      <c r="N2647">
        <v>179</v>
      </c>
      <c r="O2647">
        <v>73</v>
      </c>
      <c r="P2647" s="16">
        <v>25000000</v>
      </c>
      <c r="Q2647" t="str">
        <f>IF(Table6[[#This Row],[Value]]&gt;=20000000,"out of budget",IF(Table6[[#This Row],[Value]]&gt;10000000,"negotiable",IF(Table6[[#This Row],[Value]]&lt;=10000000,"on the radar")))</f>
        <v>out of budget</v>
      </c>
    </row>
    <row r="2648" spans="11:17" x14ac:dyDescent="0.25">
      <c r="K2648" t="s">
        <v>2355</v>
      </c>
      <c r="L2648">
        <v>27</v>
      </c>
      <c r="M2648">
        <v>73</v>
      </c>
      <c r="N2648">
        <v>185</v>
      </c>
      <c r="O2648">
        <v>74</v>
      </c>
      <c r="P2648" s="16">
        <v>3200000</v>
      </c>
      <c r="Q2648" t="str">
        <f>IF(Table6[[#This Row],[Value]]&gt;=20000000,"out of budget",IF(Table6[[#This Row],[Value]]&gt;10000000,"negotiable",IF(Table6[[#This Row],[Value]]&lt;=10000000,"on the radar")))</f>
        <v>on the radar</v>
      </c>
    </row>
    <row r="2649" spans="11:17" x14ac:dyDescent="0.25">
      <c r="K2649" t="s">
        <v>2356</v>
      </c>
      <c r="L2649">
        <v>28</v>
      </c>
      <c r="M2649">
        <v>78</v>
      </c>
      <c r="N2649">
        <v>187</v>
      </c>
      <c r="O2649">
        <v>78</v>
      </c>
      <c r="P2649" s="16">
        <v>12500000</v>
      </c>
      <c r="Q2649" t="str">
        <f>IF(Table6[[#This Row],[Value]]&gt;=20000000,"out of budget",IF(Table6[[#This Row],[Value]]&gt;10000000,"negotiable",IF(Table6[[#This Row],[Value]]&lt;=10000000,"on the radar")))</f>
        <v>negotiable</v>
      </c>
    </row>
    <row r="2650" spans="11:17" x14ac:dyDescent="0.25">
      <c r="K2650" t="s">
        <v>2357</v>
      </c>
      <c r="L2650">
        <v>30</v>
      </c>
      <c r="M2650">
        <v>76</v>
      </c>
      <c r="N2650">
        <v>170</v>
      </c>
      <c r="O2650">
        <v>65</v>
      </c>
      <c r="P2650" s="16">
        <v>6500000</v>
      </c>
      <c r="Q2650" t="str">
        <f>IF(Table6[[#This Row],[Value]]&gt;=20000000,"out of budget",IF(Table6[[#This Row],[Value]]&gt;10000000,"negotiable",IF(Table6[[#This Row],[Value]]&lt;=10000000,"on the radar")))</f>
        <v>on the radar</v>
      </c>
    </row>
    <row r="2651" spans="11:17" x14ac:dyDescent="0.25">
      <c r="K2651" t="s">
        <v>2358</v>
      </c>
      <c r="L2651">
        <v>27</v>
      </c>
      <c r="M2651">
        <v>63</v>
      </c>
      <c r="N2651">
        <v>183</v>
      </c>
      <c r="O2651">
        <v>73</v>
      </c>
      <c r="P2651" s="16">
        <v>525000</v>
      </c>
      <c r="Q2651" t="str">
        <f>IF(Table6[[#This Row],[Value]]&gt;=20000000,"out of budget",IF(Table6[[#This Row],[Value]]&gt;10000000,"negotiable",IF(Table6[[#This Row],[Value]]&lt;=10000000,"on the radar")))</f>
        <v>on the radar</v>
      </c>
    </row>
    <row r="2652" spans="11:17" x14ac:dyDescent="0.25">
      <c r="K2652" t="s">
        <v>1803</v>
      </c>
      <c r="L2652">
        <v>27</v>
      </c>
      <c r="M2652">
        <v>74</v>
      </c>
      <c r="N2652">
        <v>181</v>
      </c>
      <c r="O2652">
        <v>73</v>
      </c>
      <c r="P2652" s="16">
        <v>4000000</v>
      </c>
      <c r="Q2652" t="str">
        <f>IF(Table6[[#This Row],[Value]]&gt;=20000000,"out of budget",IF(Table6[[#This Row],[Value]]&gt;10000000,"negotiable",IF(Table6[[#This Row],[Value]]&lt;=10000000,"on the radar")))</f>
        <v>on the radar</v>
      </c>
    </row>
    <row r="2653" spans="11:17" x14ac:dyDescent="0.25">
      <c r="K2653" t="s">
        <v>2359</v>
      </c>
      <c r="L2653">
        <v>32</v>
      </c>
      <c r="M2653">
        <v>77</v>
      </c>
      <c r="N2653">
        <v>179</v>
      </c>
      <c r="O2653">
        <v>75</v>
      </c>
      <c r="P2653" s="16">
        <v>8500000</v>
      </c>
      <c r="Q2653" t="str">
        <f>IF(Table6[[#This Row],[Value]]&gt;=20000000,"out of budget",IF(Table6[[#This Row],[Value]]&gt;10000000,"negotiable",IF(Table6[[#This Row],[Value]]&lt;=10000000,"on the radar")))</f>
        <v>on the radar</v>
      </c>
    </row>
    <row r="2654" spans="11:17" x14ac:dyDescent="0.25">
      <c r="K2654" t="s">
        <v>2360</v>
      </c>
      <c r="L2654">
        <v>27</v>
      </c>
      <c r="M2654">
        <v>69</v>
      </c>
      <c r="N2654">
        <v>193</v>
      </c>
      <c r="O2654">
        <v>84</v>
      </c>
      <c r="P2654" s="16">
        <v>1500000</v>
      </c>
      <c r="Q2654" t="str">
        <f>IF(Table6[[#This Row],[Value]]&gt;=20000000,"out of budget",IF(Table6[[#This Row],[Value]]&gt;10000000,"negotiable",IF(Table6[[#This Row],[Value]]&lt;=10000000,"on the radar")))</f>
        <v>on the radar</v>
      </c>
    </row>
    <row r="2655" spans="11:17" x14ac:dyDescent="0.25">
      <c r="K2655" t="s">
        <v>2361</v>
      </c>
      <c r="L2655">
        <v>29</v>
      </c>
      <c r="M2655">
        <v>74</v>
      </c>
      <c r="N2655">
        <v>174</v>
      </c>
      <c r="O2655">
        <v>69</v>
      </c>
      <c r="P2655" s="16">
        <v>4099999.9999999995</v>
      </c>
      <c r="Q2655" t="str">
        <f>IF(Table6[[#This Row],[Value]]&gt;=20000000,"out of budget",IF(Table6[[#This Row],[Value]]&gt;10000000,"negotiable",IF(Table6[[#This Row],[Value]]&lt;=10000000,"on the radar")))</f>
        <v>on the radar</v>
      </c>
    </row>
    <row r="2656" spans="11:17" x14ac:dyDescent="0.25">
      <c r="K2656" t="s">
        <v>2362</v>
      </c>
      <c r="L2656">
        <v>26</v>
      </c>
      <c r="M2656">
        <v>79</v>
      </c>
      <c r="N2656">
        <v>178</v>
      </c>
      <c r="O2656">
        <v>74</v>
      </c>
      <c r="P2656" s="16">
        <v>0</v>
      </c>
      <c r="Q2656" t="str">
        <f>IF(Table6[[#This Row],[Value]]&gt;=20000000,"out of budget",IF(Table6[[#This Row],[Value]]&gt;10000000,"negotiable",IF(Table6[[#This Row],[Value]]&lt;=10000000,"on the radar")))</f>
        <v>on the radar</v>
      </c>
    </row>
    <row r="2657" spans="11:17" x14ac:dyDescent="0.25">
      <c r="K2657" t="s">
        <v>2363</v>
      </c>
      <c r="L2657">
        <v>29</v>
      </c>
      <c r="M2657">
        <v>68</v>
      </c>
      <c r="N2657">
        <v>169</v>
      </c>
      <c r="O2657">
        <v>68</v>
      </c>
      <c r="P2657" s="16">
        <v>1100000</v>
      </c>
      <c r="Q2657" t="str">
        <f>IF(Table6[[#This Row],[Value]]&gt;=20000000,"out of budget",IF(Table6[[#This Row],[Value]]&gt;10000000,"negotiable",IF(Table6[[#This Row],[Value]]&lt;=10000000,"on the radar")))</f>
        <v>on the radar</v>
      </c>
    </row>
    <row r="2658" spans="11:17" x14ac:dyDescent="0.25">
      <c r="K2658" t="s">
        <v>2364</v>
      </c>
      <c r="L2658">
        <v>28</v>
      </c>
      <c r="M2658">
        <v>68</v>
      </c>
      <c r="N2658">
        <v>178</v>
      </c>
      <c r="O2658">
        <v>71</v>
      </c>
      <c r="P2658" s="16">
        <v>1200000</v>
      </c>
      <c r="Q2658" t="str">
        <f>IF(Table6[[#This Row],[Value]]&gt;=20000000,"out of budget",IF(Table6[[#This Row],[Value]]&gt;10000000,"negotiable",IF(Table6[[#This Row],[Value]]&lt;=10000000,"on the radar")))</f>
        <v>on the radar</v>
      </c>
    </row>
    <row r="2659" spans="11:17" x14ac:dyDescent="0.25">
      <c r="K2659" t="s">
        <v>2365</v>
      </c>
      <c r="L2659">
        <v>35</v>
      </c>
      <c r="M2659">
        <v>74</v>
      </c>
      <c r="N2659">
        <v>170</v>
      </c>
      <c r="O2659">
        <v>69</v>
      </c>
      <c r="P2659" s="16">
        <v>1300000</v>
      </c>
      <c r="Q2659" t="str">
        <f>IF(Table6[[#This Row],[Value]]&gt;=20000000,"out of budget",IF(Table6[[#This Row],[Value]]&gt;10000000,"negotiable",IF(Table6[[#This Row],[Value]]&lt;=10000000,"on the radar")))</f>
        <v>on the radar</v>
      </c>
    </row>
    <row r="2660" spans="11:17" x14ac:dyDescent="0.25">
      <c r="K2660" t="s">
        <v>2366</v>
      </c>
      <c r="L2660">
        <v>27</v>
      </c>
      <c r="M2660">
        <v>77</v>
      </c>
      <c r="N2660">
        <v>191</v>
      </c>
      <c r="O2660">
        <v>82</v>
      </c>
      <c r="P2660" s="16">
        <v>10500000</v>
      </c>
      <c r="Q2660" t="str">
        <f>IF(Table6[[#This Row],[Value]]&gt;=20000000,"out of budget",IF(Table6[[#This Row],[Value]]&gt;10000000,"negotiable",IF(Table6[[#This Row],[Value]]&lt;=10000000,"on the radar")))</f>
        <v>negotiable</v>
      </c>
    </row>
    <row r="2661" spans="11:17" x14ac:dyDescent="0.25">
      <c r="K2661" t="s">
        <v>2367</v>
      </c>
      <c r="L2661">
        <v>28</v>
      </c>
      <c r="M2661">
        <v>76</v>
      </c>
      <c r="N2661">
        <v>193</v>
      </c>
      <c r="O2661">
        <v>88</v>
      </c>
      <c r="P2661" s="16">
        <v>7500000</v>
      </c>
      <c r="Q2661" t="str">
        <f>IF(Table6[[#This Row],[Value]]&gt;=20000000,"out of budget",IF(Table6[[#This Row],[Value]]&gt;10000000,"negotiable",IF(Table6[[#This Row],[Value]]&lt;=10000000,"on the radar")))</f>
        <v>on the radar</v>
      </c>
    </row>
    <row r="2662" spans="11:17" x14ac:dyDescent="0.25">
      <c r="K2662" t="s">
        <v>2368</v>
      </c>
      <c r="L2662">
        <v>28</v>
      </c>
      <c r="M2662">
        <v>74</v>
      </c>
      <c r="N2662">
        <v>190</v>
      </c>
      <c r="O2662">
        <v>85</v>
      </c>
      <c r="P2662" s="16">
        <v>4300000</v>
      </c>
      <c r="Q2662" t="str">
        <f>IF(Table6[[#This Row],[Value]]&gt;=20000000,"out of budget",IF(Table6[[#This Row],[Value]]&gt;10000000,"negotiable",IF(Table6[[#This Row],[Value]]&lt;=10000000,"on the radar")))</f>
        <v>on the radar</v>
      </c>
    </row>
    <row r="2663" spans="11:17" x14ac:dyDescent="0.25">
      <c r="K2663" t="s">
        <v>2369</v>
      </c>
      <c r="L2663">
        <v>28</v>
      </c>
      <c r="M2663">
        <v>72</v>
      </c>
      <c r="N2663">
        <v>184</v>
      </c>
      <c r="O2663">
        <v>77</v>
      </c>
      <c r="P2663" s="16">
        <v>2400000</v>
      </c>
      <c r="Q2663" t="str">
        <f>IF(Table6[[#This Row],[Value]]&gt;=20000000,"out of budget",IF(Table6[[#This Row],[Value]]&gt;10000000,"negotiable",IF(Table6[[#This Row],[Value]]&lt;=10000000,"on the radar")))</f>
        <v>on the radar</v>
      </c>
    </row>
    <row r="2664" spans="11:17" x14ac:dyDescent="0.25">
      <c r="K2664" t="s">
        <v>2370</v>
      </c>
      <c r="L2664">
        <v>31</v>
      </c>
      <c r="M2664">
        <v>79</v>
      </c>
      <c r="N2664">
        <v>182</v>
      </c>
      <c r="O2664">
        <v>75</v>
      </c>
      <c r="P2664" s="16">
        <v>12500000</v>
      </c>
      <c r="Q2664" t="str">
        <f>IF(Table6[[#This Row],[Value]]&gt;=20000000,"out of budget",IF(Table6[[#This Row],[Value]]&gt;10000000,"negotiable",IF(Table6[[#This Row],[Value]]&lt;=10000000,"on the radar")))</f>
        <v>negotiable</v>
      </c>
    </row>
    <row r="2665" spans="11:17" x14ac:dyDescent="0.25">
      <c r="K2665" t="s">
        <v>2371</v>
      </c>
      <c r="L2665">
        <v>31</v>
      </c>
      <c r="M2665">
        <v>72</v>
      </c>
      <c r="N2665">
        <v>175</v>
      </c>
      <c r="O2665">
        <v>75</v>
      </c>
      <c r="P2665" s="16">
        <v>1700000</v>
      </c>
      <c r="Q2665" t="str">
        <f>IF(Table6[[#This Row],[Value]]&gt;=20000000,"out of budget",IF(Table6[[#This Row],[Value]]&gt;10000000,"negotiable",IF(Table6[[#This Row],[Value]]&lt;=10000000,"on the radar")))</f>
        <v>on the radar</v>
      </c>
    </row>
    <row r="2666" spans="11:17" x14ac:dyDescent="0.25">
      <c r="K2666" t="s">
        <v>2372</v>
      </c>
      <c r="L2666">
        <v>27</v>
      </c>
      <c r="M2666">
        <v>75</v>
      </c>
      <c r="N2666">
        <v>185</v>
      </c>
      <c r="O2666">
        <v>80</v>
      </c>
      <c r="P2666" s="16">
        <v>6000000</v>
      </c>
      <c r="Q2666" t="str">
        <f>IF(Table6[[#This Row],[Value]]&gt;=20000000,"out of budget",IF(Table6[[#This Row],[Value]]&gt;10000000,"negotiable",IF(Table6[[#This Row],[Value]]&lt;=10000000,"on the radar")))</f>
        <v>on the radar</v>
      </c>
    </row>
    <row r="2667" spans="11:17" x14ac:dyDescent="0.25">
      <c r="K2667" t="s">
        <v>2373</v>
      </c>
      <c r="L2667">
        <v>28</v>
      </c>
      <c r="M2667">
        <v>81</v>
      </c>
      <c r="N2667">
        <v>185</v>
      </c>
      <c r="O2667">
        <v>74</v>
      </c>
      <c r="P2667" s="16">
        <v>25500000</v>
      </c>
      <c r="Q2667" t="str">
        <f>IF(Table6[[#This Row],[Value]]&gt;=20000000,"out of budget",IF(Table6[[#This Row],[Value]]&gt;10000000,"negotiable",IF(Table6[[#This Row],[Value]]&lt;=10000000,"on the radar")))</f>
        <v>out of budget</v>
      </c>
    </row>
    <row r="2668" spans="11:17" x14ac:dyDescent="0.25">
      <c r="K2668" t="s">
        <v>2374</v>
      </c>
      <c r="L2668">
        <v>27</v>
      </c>
      <c r="M2668">
        <v>71</v>
      </c>
      <c r="N2668">
        <v>170</v>
      </c>
      <c r="O2668">
        <v>68</v>
      </c>
      <c r="P2668" s="16">
        <v>2000000</v>
      </c>
      <c r="Q2668" t="str">
        <f>IF(Table6[[#This Row],[Value]]&gt;=20000000,"out of budget",IF(Table6[[#This Row],[Value]]&gt;10000000,"negotiable",IF(Table6[[#This Row],[Value]]&lt;=10000000,"on the radar")))</f>
        <v>on the radar</v>
      </c>
    </row>
    <row r="2669" spans="11:17" x14ac:dyDescent="0.25">
      <c r="K2669" t="s">
        <v>2375</v>
      </c>
      <c r="L2669">
        <v>32</v>
      </c>
      <c r="M2669">
        <v>81</v>
      </c>
      <c r="N2669">
        <v>177</v>
      </c>
      <c r="O2669">
        <v>73</v>
      </c>
      <c r="P2669" s="16">
        <v>21000000</v>
      </c>
      <c r="Q2669" t="str">
        <f>IF(Table6[[#This Row],[Value]]&gt;=20000000,"out of budget",IF(Table6[[#This Row],[Value]]&gt;10000000,"negotiable",IF(Table6[[#This Row],[Value]]&lt;=10000000,"on the radar")))</f>
        <v>out of budget</v>
      </c>
    </row>
    <row r="2670" spans="11:17" x14ac:dyDescent="0.25">
      <c r="K2670" t="s">
        <v>2376</v>
      </c>
      <c r="L2670">
        <v>31</v>
      </c>
      <c r="M2670">
        <v>73</v>
      </c>
      <c r="N2670">
        <v>171</v>
      </c>
      <c r="O2670">
        <v>74</v>
      </c>
      <c r="P2670" s="16">
        <v>2100000</v>
      </c>
      <c r="Q2670" t="str">
        <f>IF(Table6[[#This Row],[Value]]&gt;=20000000,"out of budget",IF(Table6[[#This Row],[Value]]&gt;10000000,"negotiable",IF(Table6[[#This Row],[Value]]&lt;=10000000,"on the radar")))</f>
        <v>on the radar</v>
      </c>
    </row>
    <row r="2671" spans="11:17" x14ac:dyDescent="0.25">
      <c r="K2671" t="s">
        <v>2377</v>
      </c>
      <c r="L2671">
        <v>27</v>
      </c>
      <c r="M2671">
        <v>79</v>
      </c>
      <c r="N2671">
        <v>195</v>
      </c>
      <c r="O2671">
        <v>94</v>
      </c>
      <c r="P2671" s="16">
        <v>19000000</v>
      </c>
      <c r="Q2671" t="str">
        <f>IF(Table6[[#This Row],[Value]]&gt;=20000000,"out of budget",IF(Table6[[#This Row],[Value]]&gt;10000000,"negotiable",IF(Table6[[#This Row],[Value]]&lt;=10000000,"on the radar")))</f>
        <v>negotiable</v>
      </c>
    </row>
    <row r="2672" spans="11:17" x14ac:dyDescent="0.25">
      <c r="K2672" t="s">
        <v>1811</v>
      </c>
      <c r="L2672">
        <v>30</v>
      </c>
      <c r="M2672">
        <v>73</v>
      </c>
      <c r="N2672">
        <v>179</v>
      </c>
      <c r="O2672">
        <v>70</v>
      </c>
      <c r="P2672" s="16">
        <v>2600000</v>
      </c>
      <c r="Q2672" t="str">
        <f>IF(Table6[[#This Row],[Value]]&gt;=20000000,"out of budget",IF(Table6[[#This Row],[Value]]&gt;10000000,"negotiable",IF(Table6[[#This Row],[Value]]&lt;=10000000,"on the radar")))</f>
        <v>on the radar</v>
      </c>
    </row>
    <row r="2673" spans="11:17" x14ac:dyDescent="0.25">
      <c r="K2673" t="s">
        <v>2378</v>
      </c>
      <c r="L2673">
        <v>27</v>
      </c>
      <c r="M2673">
        <v>68</v>
      </c>
      <c r="N2673">
        <v>180</v>
      </c>
      <c r="O2673">
        <v>73</v>
      </c>
      <c r="P2673" s="16">
        <v>1300000</v>
      </c>
      <c r="Q2673" t="str">
        <f>IF(Table6[[#This Row],[Value]]&gt;=20000000,"out of budget",IF(Table6[[#This Row],[Value]]&gt;10000000,"negotiable",IF(Table6[[#This Row],[Value]]&lt;=10000000,"on the radar")))</f>
        <v>on the radar</v>
      </c>
    </row>
    <row r="2674" spans="11:17" x14ac:dyDescent="0.25">
      <c r="K2674" t="s">
        <v>2379</v>
      </c>
      <c r="L2674">
        <v>27</v>
      </c>
      <c r="M2674">
        <v>77</v>
      </c>
      <c r="N2674">
        <v>181</v>
      </c>
      <c r="O2674">
        <v>81</v>
      </c>
      <c r="P2674" s="16">
        <v>11500000</v>
      </c>
      <c r="Q2674" t="str">
        <f>IF(Table6[[#This Row],[Value]]&gt;=20000000,"out of budget",IF(Table6[[#This Row],[Value]]&gt;10000000,"negotiable",IF(Table6[[#This Row],[Value]]&lt;=10000000,"on the radar")))</f>
        <v>negotiable</v>
      </c>
    </row>
    <row r="2675" spans="11:17" x14ac:dyDescent="0.25">
      <c r="K2675" t="s">
        <v>2380</v>
      </c>
      <c r="L2675">
        <v>32</v>
      </c>
      <c r="M2675">
        <v>77</v>
      </c>
      <c r="N2675">
        <v>188</v>
      </c>
      <c r="O2675">
        <v>79</v>
      </c>
      <c r="P2675" s="16">
        <v>5000000</v>
      </c>
      <c r="Q2675" t="str">
        <f>IF(Table6[[#This Row],[Value]]&gt;=20000000,"out of budget",IF(Table6[[#This Row],[Value]]&gt;10000000,"negotiable",IF(Table6[[#This Row],[Value]]&lt;=10000000,"on the radar")))</f>
        <v>on the radar</v>
      </c>
    </row>
    <row r="2676" spans="11:17" x14ac:dyDescent="0.25">
      <c r="K2676" t="s">
        <v>2381</v>
      </c>
      <c r="L2676">
        <v>30</v>
      </c>
      <c r="M2676">
        <v>67</v>
      </c>
      <c r="N2676">
        <v>185</v>
      </c>
      <c r="O2676">
        <v>82</v>
      </c>
      <c r="P2676" s="16">
        <v>850000</v>
      </c>
      <c r="Q2676" t="str">
        <f>IF(Table6[[#This Row],[Value]]&gt;=20000000,"out of budget",IF(Table6[[#This Row],[Value]]&gt;10000000,"negotiable",IF(Table6[[#This Row],[Value]]&lt;=10000000,"on the radar")))</f>
        <v>on the radar</v>
      </c>
    </row>
    <row r="2677" spans="11:17" x14ac:dyDescent="0.25">
      <c r="K2677" t="s">
        <v>2382</v>
      </c>
      <c r="L2677">
        <v>28</v>
      </c>
      <c r="M2677">
        <v>74</v>
      </c>
      <c r="N2677">
        <v>173</v>
      </c>
      <c r="O2677">
        <v>67</v>
      </c>
      <c r="P2677" s="16">
        <v>3800000</v>
      </c>
      <c r="Q2677" t="str">
        <f>IF(Table6[[#This Row],[Value]]&gt;=20000000,"out of budget",IF(Table6[[#This Row],[Value]]&gt;10000000,"negotiable",IF(Table6[[#This Row],[Value]]&lt;=10000000,"on the radar")))</f>
        <v>on the radar</v>
      </c>
    </row>
    <row r="2678" spans="11:17" x14ac:dyDescent="0.25">
      <c r="K2678" t="s">
        <v>2383</v>
      </c>
      <c r="L2678">
        <v>27</v>
      </c>
      <c r="M2678">
        <v>70</v>
      </c>
      <c r="N2678">
        <v>180</v>
      </c>
      <c r="O2678">
        <v>74</v>
      </c>
      <c r="P2678" s="16">
        <v>1700000</v>
      </c>
      <c r="Q2678" t="str">
        <f>IF(Table6[[#This Row],[Value]]&gt;=20000000,"out of budget",IF(Table6[[#This Row],[Value]]&gt;10000000,"negotiable",IF(Table6[[#This Row],[Value]]&lt;=10000000,"on the radar")))</f>
        <v>on the radar</v>
      </c>
    </row>
    <row r="2679" spans="11:17" x14ac:dyDescent="0.25">
      <c r="K2679" t="s">
        <v>2384</v>
      </c>
      <c r="L2679">
        <v>29</v>
      </c>
      <c r="M2679">
        <v>76</v>
      </c>
      <c r="N2679">
        <v>187</v>
      </c>
      <c r="O2679">
        <v>83</v>
      </c>
      <c r="P2679" s="16">
        <v>9000000</v>
      </c>
      <c r="Q2679" t="str">
        <f>IF(Table6[[#This Row],[Value]]&gt;=20000000,"out of budget",IF(Table6[[#This Row],[Value]]&gt;10000000,"negotiable",IF(Table6[[#This Row],[Value]]&lt;=10000000,"on the radar")))</f>
        <v>on the radar</v>
      </c>
    </row>
    <row r="2680" spans="11:17" x14ac:dyDescent="0.25">
      <c r="K2680" t="s">
        <v>2385</v>
      </c>
      <c r="L2680">
        <v>28</v>
      </c>
      <c r="M2680">
        <v>73</v>
      </c>
      <c r="N2680">
        <v>189</v>
      </c>
      <c r="O2680">
        <v>85</v>
      </c>
      <c r="P2680" s="16">
        <v>2700000</v>
      </c>
      <c r="Q2680" t="str">
        <f>IF(Table6[[#This Row],[Value]]&gt;=20000000,"out of budget",IF(Table6[[#This Row],[Value]]&gt;10000000,"negotiable",IF(Table6[[#This Row],[Value]]&lt;=10000000,"on the radar")))</f>
        <v>on the radar</v>
      </c>
    </row>
    <row r="2681" spans="11:17" x14ac:dyDescent="0.25">
      <c r="K2681" t="s">
        <v>2386</v>
      </c>
      <c r="L2681">
        <v>27</v>
      </c>
      <c r="M2681">
        <v>73</v>
      </c>
      <c r="N2681">
        <v>193</v>
      </c>
      <c r="O2681">
        <v>77</v>
      </c>
      <c r="P2681" s="16">
        <v>3000000</v>
      </c>
      <c r="Q2681" t="str">
        <f>IF(Table6[[#This Row],[Value]]&gt;=20000000,"out of budget",IF(Table6[[#This Row],[Value]]&gt;10000000,"negotiable",IF(Table6[[#This Row],[Value]]&lt;=10000000,"on the radar")))</f>
        <v>on the radar</v>
      </c>
    </row>
    <row r="2682" spans="11:17" x14ac:dyDescent="0.25">
      <c r="K2682" t="s">
        <v>2387</v>
      </c>
      <c r="L2682">
        <v>30</v>
      </c>
      <c r="M2682">
        <v>75</v>
      </c>
      <c r="N2682">
        <v>191</v>
      </c>
      <c r="O2682">
        <v>86</v>
      </c>
      <c r="P2682" s="16">
        <v>5500000</v>
      </c>
      <c r="Q2682" t="str">
        <f>IF(Table6[[#This Row],[Value]]&gt;=20000000,"out of budget",IF(Table6[[#This Row],[Value]]&gt;10000000,"negotiable",IF(Table6[[#This Row],[Value]]&lt;=10000000,"on the radar")))</f>
        <v>on the radar</v>
      </c>
    </row>
    <row r="2683" spans="11:17" x14ac:dyDescent="0.25">
      <c r="K2683" t="s">
        <v>2388</v>
      </c>
      <c r="L2683">
        <v>28</v>
      </c>
      <c r="M2683">
        <v>74</v>
      </c>
      <c r="N2683">
        <v>184</v>
      </c>
      <c r="O2683">
        <v>80</v>
      </c>
      <c r="P2683" s="16">
        <v>4000000</v>
      </c>
      <c r="Q2683" t="str">
        <f>IF(Table6[[#This Row],[Value]]&gt;=20000000,"out of budget",IF(Table6[[#This Row],[Value]]&gt;10000000,"negotiable",IF(Table6[[#This Row],[Value]]&lt;=10000000,"on the radar")))</f>
        <v>on the radar</v>
      </c>
    </row>
    <row r="2684" spans="11:17" x14ac:dyDescent="0.25">
      <c r="K2684" t="s">
        <v>2389</v>
      </c>
      <c r="L2684">
        <v>27</v>
      </c>
      <c r="M2684">
        <v>74</v>
      </c>
      <c r="N2684">
        <v>185</v>
      </c>
      <c r="O2684">
        <v>71</v>
      </c>
      <c r="P2684" s="16">
        <v>4099999.9999999995</v>
      </c>
      <c r="Q2684" t="str">
        <f>IF(Table6[[#This Row],[Value]]&gt;=20000000,"out of budget",IF(Table6[[#This Row],[Value]]&gt;10000000,"negotiable",IF(Table6[[#This Row],[Value]]&lt;=10000000,"on the radar")))</f>
        <v>on the radar</v>
      </c>
    </row>
    <row r="2685" spans="11:17" x14ac:dyDescent="0.25">
      <c r="K2685" t="s">
        <v>2390</v>
      </c>
      <c r="L2685">
        <v>34</v>
      </c>
      <c r="M2685">
        <v>78</v>
      </c>
      <c r="N2685">
        <v>190</v>
      </c>
      <c r="O2685">
        <v>80</v>
      </c>
      <c r="P2685" s="16">
        <v>2400000</v>
      </c>
      <c r="Q2685" t="str">
        <f>IF(Table6[[#This Row],[Value]]&gt;=20000000,"out of budget",IF(Table6[[#This Row],[Value]]&gt;10000000,"negotiable",IF(Table6[[#This Row],[Value]]&lt;=10000000,"on the radar")))</f>
        <v>on the radar</v>
      </c>
    </row>
    <row r="2686" spans="11:17" x14ac:dyDescent="0.25">
      <c r="K2686" t="s">
        <v>2391</v>
      </c>
      <c r="L2686">
        <v>29</v>
      </c>
      <c r="M2686">
        <v>74</v>
      </c>
      <c r="N2686">
        <v>168</v>
      </c>
      <c r="O2686">
        <v>67</v>
      </c>
      <c r="P2686" s="16">
        <v>3700000</v>
      </c>
      <c r="Q2686" t="str">
        <f>IF(Table6[[#This Row],[Value]]&gt;=20000000,"out of budget",IF(Table6[[#This Row],[Value]]&gt;10000000,"negotiable",IF(Table6[[#This Row],[Value]]&lt;=10000000,"on the radar")))</f>
        <v>on the radar</v>
      </c>
    </row>
    <row r="2687" spans="11:17" x14ac:dyDescent="0.25">
      <c r="K2687" t="s">
        <v>2392</v>
      </c>
      <c r="L2687">
        <v>28</v>
      </c>
      <c r="M2687">
        <v>76</v>
      </c>
      <c r="N2687">
        <v>186</v>
      </c>
      <c r="O2687">
        <v>81</v>
      </c>
      <c r="P2687" s="16">
        <v>6500000</v>
      </c>
      <c r="Q2687" t="str">
        <f>IF(Table6[[#This Row],[Value]]&gt;=20000000,"out of budget",IF(Table6[[#This Row],[Value]]&gt;10000000,"negotiable",IF(Table6[[#This Row],[Value]]&lt;=10000000,"on the radar")))</f>
        <v>on the radar</v>
      </c>
    </row>
    <row r="2688" spans="11:17" x14ac:dyDescent="0.25">
      <c r="K2688" t="s">
        <v>2393</v>
      </c>
      <c r="L2688">
        <v>27</v>
      </c>
      <c r="M2688">
        <v>74</v>
      </c>
      <c r="N2688">
        <v>189</v>
      </c>
      <c r="O2688">
        <v>77</v>
      </c>
      <c r="P2688" s="16">
        <v>4200000</v>
      </c>
      <c r="Q2688" t="str">
        <f>IF(Table6[[#This Row],[Value]]&gt;=20000000,"out of budget",IF(Table6[[#This Row],[Value]]&gt;10000000,"negotiable",IF(Table6[[#This Row],[Value]]&lt;=10000000,"on the radar")))</f>
        <v>on the radar</v>
      </c>
    </row>
    <row r="2689" spans="11:17" x14ac:dyDescent="0.25">
      <c r="K2689" t="s">
        <v>2394</v>
      </c>
      <c r="L2689">
        <v>26</v>
      </c>
      <c r="M2689">
        <v>77</v>
      </c>
      <c r="N2689">
        <v>170</v>
      </c>
      <c r="O2689">
        <v>62</v>
      </c>
      <c r="P2689" s="16">
        <v>11500000</v>
      </c>
      <c r="Q2689" t="str">
        <f>IF(Table6[[#This Row],[Value]]&gt;=20000000,"out of budget",IF(Table6[[#This Row],[Value]]&gt;10000000,"negotiable",IF(Table6[[#This Row],[Value]]&lt;=10000000,"on the radar")))</f>
        <v>negotiable</v>
      </c>
    </row>
    <row r="2690" spans="11:17" x14ac:dyDescent="0.25">
      <c r="K2690" t="s">
        <v>2395</v>
      </c>
      <c r="L2690">
        <v>28</v>
      </c>
      <c r="M2690">
        <v>67</v>
      </c>
      <c r="N2690">
        <v>174</v>
      </c>
      <c r="O2690">
        <v>64</v>
      </c>
      <c r="P2690" s="16">
        <v>1000000</v>
      </c>
      <c r="Q2690" t="str">
        <f>IF(Table6[[#This Row],[Value]]&gt;=20000000,"out of budget",IF(Table6[[#This Row],[Value]]&gt;10000000,"negotiable",IF(Table6[[#This Row],[Value]]&lt;=10000000,"on the radar")))</f>
        <v>on the radar</v>
      </c>
    </row>
    <row r="2691" spans="11:17" x14ac:dyDescent="0.25">
      <c r="K2691" t="s">
        <v>2396</v>
      </c>
      <c r="L2691">
        <v>28</v>
      </c>
      <c r="M2691">
        <v>74</v>
      </c>
      <c r="N2691">
        <v>185</v>
      </c>
      <c r="O2691">
        <v>81</v>
      </c>
      <c r="P2691" s="16">
        <v>4200000</v>
      </c>
      <c r="Q2691" t="str">
        <f>IF(Table6[[#This Row],[Value]]&gt;=20000000,"out of budget",IF(Table6[[#This Row],[Value]]&gt;10000000,"negotiable",IF(Table6[[#This Row],[Value]]&lt;=10000000,"on the radar")))</f>
        <v>on the radar</v>
      </c>
    </row>
    <row r="2692" spans="11:17" x14ac:dyDescent="0.25">
      <c r="K2692" t="s">
        <v>2397</v>
      </c>
      <c r="L2692">
        <v>29</v>
      </c>
      <c r="M2692">
        <v>76</v>
      </c>
      <c r="N2692">
        <v>180</v>
      </c>
      <c r="O2692">
        <v>75</v>
      </c>
      <c r="P2692" s="16">
        <v>6500000</v>
      </c>
      <c r="Q2692" t="str">
        <f>IF(Table6[[#This Row],[Value]]&gt;=20000000,"out of budget",IF(Table6[[#This Row],[Value]]&gt;10000000,"negotiable",IF(Table6[[#This Row],[Value]]&lt;=10000000,"on the radar")))</f>
        <v>on the radar</v>
      </c>
    </row>
    <row r="2693" spans="11:17" x14ac:dyDescent="0.25">
      <c r="K2693" t="s">
        <v>2398</v>
      </c>
      <c r="L2693">
        <v>27</v>
      </c>
      <c r="M2693">
        <v>76</v>
      </c>
      <c r="N2693">
        <v>174</v>
      </c>
      <c r="O2693">
        <v>70</v>
      </c>
      <c r="P2693" s="16">
        <v>8000000</v>
      </c>
      <c r="Q2693" t="str">
        <f>IF(Table6[[#This Row],[Value]]&gt;=20000000,"out of budget",IF(Table6[[#This Row],[Value]]&gt;10000000,"negotiable",IF(Table6[[#This Row],[Value]]&lt;=10000000,"on the radar")))</f>
        <v>on the radar</v>
      </c>
    </row>
    <row r="2694" spans="11:17" x14ac:dyDescent="0.25">
      <c r="K2694" t="s">
        <v>2399</v>
      </c>
      <c r="L2694">
        <v>27</v>
      </c>
      <c r="M2694">
        <v>63</v>
      </c>
      <c r="N2694">
        <v>188</v>
      </c>
      <c r="O2694">
        <v>83</v>
      </c>
      <c r="P2694" s="16">
        <v>525000</v>
      </c>
      <c r="Q2694" t="str">
        <f>IF(Table6[[#This Row],[Value]]&gt;=20000000,"out of budget",IF(Table6[[#This Row],[Value]]&gt;10000000,"negotiable",IF(Table6[[#This Row],[Value]]&lt;=10000000,"on the radar")))</f>
        <v>on the radar</v>
      </c>
    </row>
    <row r="2695" spans="11:17" x14ac:dyDescent="0.25">
      <c r="K2695" t="s">
        <v>2400</v>
      </c>
      <c r="L2695">
        <v>28</v>
      </c>
      <c r="M2695">
        <v>74</v>
      </c>
      <c r="N2695">
        <v>172</v>
      </c>
      <c r="O2695">
        <v>64</v>
      </c>
      <c r="P2695" s="16">
        <v>5500000</v>
      </c>
      <c r="Q2695" t="str">
        <f>IF(Table6[[#This Row],[Value]]&gt;=20000000,"out of budget",IF(Table6[[#This Row],[Value]]&gt;10000000,"negotiable",IF(Table6[[#This Row],[Value]]&lt;=10000000,"on the radar")))</f>
        <v>on the radar</v>
      </c>
    </row>
    <row r="2696" spans="11:17" x14ac:dyDescent="0.25">
      <c r="K2696" t="s">
        <v>1820</v>
      </c>
      <c r="L2696">
        <v>26</v>
      </c>
      <c r="M2696">
        <v>73</v>
      </c>
      <c r="N2696">
        <v>182</v>
      </c>
      <c r="O2696">
        <v>79</v>
      </c>
      <c r="P2696" s="16">
        <v>3200000</v>
      </c>
      <c r="Q2696" t="str">
        <f>IF(Table6[[#This Row],[Value]]&gt;=20000000,"out of budget",IF(Table6[[#This Row],[Value]]&gt;10000000,"negotiable",IF(Table6[[#This Row],[Value]]&lt;=10000000,"on the radar")))</f>
        <v>on the radar</v>
      </c>
    </row>
    <row r="2697" spans="11:17" x14ac:dyDescent="0.25">
      <c r="K2697" t="s">
        <v>2401</v>
      </c>
      <c r="L2697">
        <v>27</v>
      </c>
      <c r="M2697">
        <v>72</v>
      </c>
      <c r="N2697">
        <v>183</v>
      </c>
      <c r="O2697">
        <v>72</v>
      </c>
      <c r="P2697" s="16">
        <v>2500000</v>
      </c>
      <c r="Q2697" t="str">
        <f>IF(Table6[[#This Row],[Value]]&gt;=20000000,"out of budget",IF(Table6[[#This Row],[Value]]&gt;10000000,"negotiable",IF(Table6[[#This Row],[Value]]&lt;=10000000,"on the radar")))</f>
        <v>on the radar</v>
      </c>
    </row>
    <row r="2698" spans="11:17" x14ac:dyDescent="0.25">
      <c r="K2698" t="s">
        <v>2402</v>
      </c>
      <c r="L2698">
        <v>27</v>
      </c>
      <c r="M2698">
        <v>72</v>
      </c>
      <c r="N2698">
        <v>189</v>
      </c>
      <c r="O2698">
        <v>79</v>
      </c>
      <c r="P2698" s="16">
        <v>2700000</v>
      </c>
      <c r="Q2698" t="str">
        <f>IF(Table6[[#This Row],[Value]]&gt;=20000000,"out of budget",IF(Table6[[#This Row],[Value]]&gt;10000000,"negotiable",IF(Table6[[#This Row],[Value]]&lt;=10000000,"on the radar")))</f>
        <v>on the radar</v>
      </c>
    </row>
    <row r="2699" spans="11:17" x14ac:dyDescent="0.25">
      <c r="K2699" t="s">
        <v>2403</v>
      </c>
      <c r="L2699">
        <v>27</v>
      </c>
      <c r="M2699">
        <v>66</v>
      </c>
      <c r="N2699">
        <v>173</v>
      </c>
      <c r="O2699">
        <v>75</v>
      </c>
      <c r="P2699" s="16">
        <v>825000</v>
      </c>
      <c r="Q2699" t="str">
        <f>IF(Table6[[#This Row],[Value]]&gt;=20000000,"out of budget",IF(Table6[[#This Row],[Value]]&gt;10000000,"negotiable",IF(Table6[[#This Row],[Value]]&lt;=10000000,"on the radar")))</f>
        <v>on the radar</v>
      </c>
    </row>
    <row r="2700" spans="11:17" x14ac:dyDescent="0.25">
      <c r="K2700" t="s">
        <v>2404</v>
      </c>
      <c r="L2700">
        <v>28</v>
      </c>
      <c r="M2700">
        <v>72</v>
      </c>
      <c r="N2700">
        <v>186</v>
      </c>
      <c r="O2700">
        <v>76</v>
      </c>
      <c r="P2700" s="16">
        <v>1900000</v>
      </c>
      <c r="Q2700" t="str">
        <f>IF(Table6[[#This Row],[Value]]&gt;=20000000,"out of budget",IF(Table6[[#This Row],[Value]]&gt;10000000,"negotiable",IF(Table6[[#This Row],[Value]]&lt;=10000000,"on the radar")))</f>
        <v>on the radar</v>
      </c>
    </row>
    <row r="2701" spans="11:17" x14ac:dyDescent="0.25">
      <c r="K2701" t="s">
        <v>2405</v>
      </c>
      <c r="L2701">
        <v>25</v>
      </c>
      <c r="M2701">
        <v>74</v>
      </c>
      <c r="N2701">
        <v>189</v>
      </c>
      <c r="O2701">
        <v>76</v>
      </c>
      <c r="P2701" s="16">
        <v>4600000</v>
      </c>
      <c r="Q2701" t="str">
        <f>IF(Table6[[#This Row],[Value]]&gt;=20000000,"out of budget",IF(Table6[[#This Row],[Value]]&gt;10000000,"negotiable",IF(Table6[[#This Row],[Value]]&lt;=10000000,"on the radar")))</f>
        <v>on the radar</v>
      </c>
    </row>
    <row r="2702" spans="11:17" x14ac:dyDescent="0.25">
      <c r="K2702" t="s">
        <v>2406</v>
      </c>
      <c r="L2702">
        <v>30</v>
      </c>
      <c r="M2702">
        <v>79</v>
      </c>
      <c r="N2702">
        <v>182</v>
      </c>
      <c r="O2702">
        <v>72</v>
      </c>
      <c r="P2702" s="16">
        <v>10000000</v>
      </c>
      <c r="Q2702" t="str">
        <f>IF(Table6[[#This Row],[Value]]&gt;=20000000,"out of budget",IF(Table6[[#This Row],[Value]]&gt;10000000,"negotiable",IF(Table6[[#This Row],[Value]]&lt;=10000000,"on the radar")))</f>
        <v>on the radar</v>
      </c>
    </row>
    <row r="2703" spans="11:17" x14ac:dyDescent="0.25">
      <c r="K2703" t="s">
        <v>1862</v>
      </c>
      <c r="L2703">
        <v>34</v>
      </c>
      <c r="M2703">
        <v>82</v>
      </c>
      <c r="N2703">
        <v>181</v>
      </c>
      <c r="O2703">
        <v>76</v>
      </c>
      <c r="P2703" s="16">
        <v>14500000</v>
      </c>
      <c r="Q2703" t="str">
        <f>IF(Table6[[#This Row],[Value]]&gt;=20000000,"out of budget",IF(Table6[[#This Row],[Value]]&gt;10000000,"negotiable",IF(Table6[[#This Row],[Value]]&lt;=10000000,"on the radar")))</f>
        <v>negotiable</v>
      </c>
    </row>
    <row r="2704" spans="11:17" x14ac:dyDescent="0.25">
      <c r="K2704" t="s">
        <v>2407</v>
      </c>
      <c r="L2704">
        <v>31</v>
      </c>
      <c r="M2704">
        <v>80</v>
      </c>
      <c r="N2704">
        <v>178</v>
      </c>
      <c r="O2704">
        <v>68</v>
      </c>
      <c r="P2704" s="16">
        <v>15500000</v>
      </c>
      <c r="Q2704" t="str">
        <f>IF(Table6[[#This Row],[Value]]&gt;=20000000,"out of budget",IF(Table6[[#This Row],[Value]]&gt;10000000,"negotiable",IF(Table6[[#This Row],[Value]]&lt;=10000000,"on the radar")))</f>
        <v>negotiable</v>
      </c>
    </row>
    <row r="2705" spans="11:17" x14ac:dyDescent="0.25">
      <c r="K2705" t="s">
        <v>2408</v>
      </c>
      <c r="L2705">
        <v>32</v>
      </c>
      <c r="M2705">
        <v>76</v>
      </c>
      <c r="N2705">
        <v>180</v>
      </c>
      <c r="O2705">
        <v>71</v>
      </c>
      <c r="P2705" s="16">
        <v>5000000</v>
      </c>
      <c r="Q2705" t="str">
        <f>IF(Table6[[#This Row],[Value]]&gt;=20000000,"out of budget",IF(Table6[[#This Row],[Value]]&gt;10000000,"negotiable",IF(Table6[[#This Row],[Value]]&lt;=10000000,"on the radar")))</f>
        <v>on the radar</v>
      </c>
    </row>
    <row r="2706" spans="11:17" x14ac:dyDescent="0.25">
      <c r="K2706" t="s">
        <v>2409</v>
      </c>
      <c r="L2706">
        <v>28</v>
      </c>
      <c r="M2706">
        <v>78</v>
      </c>
      <c r="N2706">
        <v>175</v>
      </c>
      <c r="O2706">
        <v>70</v>
      </c>
      <c r="P2706" s="16">
        <v>18000000</v>
      </c>
      <c r="Q2706" t="str">
        <f>IF(Table6[[#This Row],[Value]]&gt;=20000000,"out of budget",IF(Table6[[#This Row],[Value]]&gt;10000000,"negotiable",IF(Table6[[#This Row],[Value]]&lt;=10000000,"on the radar")))</f>
        <v>negotiable</v>
      </c>
    </row>
    <row r="2707" spans="11:17" x14ac:dyDescent="0.25">
      <c r="K2707" t="s">
        <v>2410</v>
      </c>
      <c r="L2707">
        <v>31</v>
      </c>
      <c r="M2707">
        <v>68</v>
      </c>
      <c r="N2707">
        <v>196</v>
      </c>
      <c r="O2707">
        <v>93</v>
      </c>
      <c r="P2707" s="16">
        <v>825000</v>
      </c>
      <c r="Q2707" t="str">
        <f>IF(Table6[[#This Row],[Value]]&gt;=20000000,"out of budget",IF(Table6[[#This Row],[Value]]&gt;10000000,"negotiable",IF(Table6[[#This Row],[Value]]&lt;=10000000,"on the radar")))</f>
        <v>on the radar</v>
      </c>
    </row>
    <row r="2708" spans="11:17" x14ac:dyDescent="0.25">
      <c r="K2708" t="s">
        <v>2411</v>
      </c>
      <c r="L2708">
        <v>30</v>
      </c>
      <c r="M2708">
        <v>70</v>
      </c>
      <c r="N2708">
        <v>188</v>
      </c>
      <c r="O2708">
        <v>82</v>
      </c>
      <c r="P2708" s="16">
        <v>1400000</v>
      </c>
      <c r="Q2708" t="str">
        <f>IF(Table6[[#This Row],[Value]]&gt;=20000000,"out of budget",IF(Table6[[#This Row],[Value]]&gt;10000000,"negotiable",IF(Table6[[#This Row],[Value]]&lt;=10000000,"on the radar")))</f>
        <v>on the radar</v>
      </c>
    </row>
    <row r="2709" spans="11:17" x14ac:dyDescent="0.25">
      <c r="K2709" t="s">
        <v>2412</v>
      </c>
      <c r="L2709">
        <v>31</v>
      </c>
      <c r="M2709">
        <v>63</v>
      </c>
      <c r="N2709">
        <v>185</v>
      </c>
      <c r="O2709">
        <v>77</v>
      </c>
      <c r="P2709" s="16">
        <v>350000</v>
      </c>
      <c r="Q2709" t="str">
        <f>IF(Table6[[#This Row],[Value]]&gt;=20000000,"out of budget",IF(Table6[[#This Row],[Value]]&gt;10000000,"negotiable",IF(Table6[[#This Row],[Value]]&lt;=10000000,"on the radar")))</f>
        <v>on the radar</v>
      </c>
    </row>
    <row r="2710" spans="11:17" x14ac:dyDescent="0.25">
      <c r="K2710" t="s">
        <v>2413</v>
      </c>
      <c r="L2710">
        <v>30</v>
      </c>
      <c r="M2710">
        <v>71</v>
      </c>
      <c r="N2710">
        <v>175</v>
      </c>
      <c r="O2710">
        <v>67</v>
      </c>
      <c r="P2710" s="16">
        <v>1600000</v>
      </c>
      <c r="Q2710" t="str">
        <f>IF(Table6[[#This Row],[Value]]&gt;=20000000,"out of budget",IF(Table6[[#This Row],[Value]]&gt;10000000,"negotiable",IF(Table6[[#This Row],[Value]]&lt;=10000000,"on the radar")))</f>
        <v>on the radar</v>
      </c>
    </row>
    <row r="2711" spans="11:17" x14ac:dyDescent="0.25">
      <c r="K2711" t="s">
        <v>2414</v>
      </c>
      <c r="L2711">
        <v>34</v>
      </c>
      <c r="M2711">
        <v>67</v>
      </c>
      <c r="N2711">
        <v>192</v>
      </c>
      <c r="O2711">
        <v>90</v>
      </c>
      <c r="P2711" s="16">
        <v>150000</v>
      </c>
      <c r="Q2711" t="str">
        <f>IF(Table6[[#This Row],[Value]]&gt;=20000000,"out of budget",IF(Table6[[#This Row],[Value]]&gt;10000000,"negotiable",IF(Table6[[#This Row],[Value]]&lt;=10000000,"on the radar")))</f>
        <v>on the radar</v>
      </c>
    </row>
    <row r="2712" spans="11:17" x14ac:dyDescent="0.25">
      <c r="K2712" t="s">
        <v>2415</v>
      </c>
      <c r="L2712">
        <v>35</v>
      </c>
      <c r="M2712">
        <v>77</v>
      </c>
      <c r="N2712">
        <v>188</v>
      </c>
      <c r="O2712">
        <v>85</v>
      </c>
      <c r="P2712" s="16">
        <v>1200000</v>
      </c>
      <c r="Q2712" t="str">
        <f>IF(Table6[[#This Row],[Value]]&gt;=20000000,"out of budget",IF(Table6[[#This Row],[Value]]&gt;10000000,"negotiable",IF(Table6[[#This Row],[Value]]&lt;=10000000,"on the radar")))</f>
        <v>on the radar</v>
      </c>
    </row>
    <row r="2713" spans="11:17" x14ac:dyDescent="0.25">
      <c r="K2713" t="s">
        <v>2416</v>
      </c>
      <c r="L2713">
        <v>28</v>
      </c>
      <c r="M2713">
        <v>69</v>
      </c>
      <c r="N2713">
        <v>172</v>
      </c>
      <c r="O2713">
        <v>70</v>
      </c>
      <c r="P2713" s="16">
        <v>1400000</v>
      </c>
      <c r="Q2713" t="str">
        <f>IF(Table6[[#This Row],[Value]]&gt;=20000000,"out of budget",IF(Table6[[#This Row],[Value]]&gt;10000000,"negotiable",IF(Table6[[#This Row],[Value]]&lt;=10000000,"on the radar")))</f>
        <v>on the radar</v>
      </c>
    </row>
    <row r="2714" spans="11:17" x14ac:dyDescent="0.25">
      <c r="K2714" t="s">
        <v>2417</v>
      </c>
      <c r="L2714">
        <v>30</v>
      </c>
      <c r="M2714">
        <v>75</v>
      </c>
      <c r="N2714">
        <v>186</v>
      </c>
      <c r="O2714">
        <v>80</v>
      </c>
      <c r="P2714" s="16">
        <v>4600000</v>
      </c>
      <c r="Q2714" t="str">
        <f>IF(Table6[[#This Row],[Value]]&gt;=20000000,"out of budget",IF(Table6[[#This Row],[Value]]&gt;10000000,"negotiable",IF(Table6[[#This Row],[Value]]&lt;=10000000,"on the radar")))</f>
        <v>on the radar</v>
      </c>
    </row>
    <row r="2715" spans="11:17" x14ac:dyDescent="0.25">
      <c r="K2715" t="s">
        <v>2418</v>
      </c>
      <c r="L2715">
        <v>31</v>
      </c>
      <c r="M2715">
        <v>76</v>
      </c>
      <c r="N2715">
        <v>191</v>
      </c>
      <c r="O2715">
        <v>90</v>
      </c>
      <c r="P2715" s="16">
        <v>5500000</v>
      </c>
      <c r="Q2715" t="str">
        <f>IF(Table6[[#This Row],[Value]]&gt;=20000000,"out of budget",IF(Table6[[#This Row],[Value]]&gt;10000000,"negotiable",IF(Table6[[#This Row],[Value]]&lt;=10000000,"on the radar")))</f>
        <v>on the radar</v>
      </c>
    </row>
    <row r="2716" spans="11:17" x14ac:dyDescent="0.25">
      <c r="K2716" t="s">
        <v>2419</v>
      </c>
      <c r="L2716">
        <v>30</v>
      </c>
      <c r="M2716">
        <v>78</v>
      </c>
      <c r="N2716">
        <v>173</v>
      </c>
      <c r="O2716">
        <v>66</v>
      </c>
      <c r="P2716" s="16">
        <v>12000000</v>
      </c>
      <c r="Q2716" t="str">
        <f>IF(Table6[[#This Row],[Value]]&gt;=20000000,"out of budget",IF(Table6[[#This Row],[Value]]&gt;10000000,"negotiable",IF(Table6[[#This Row],[Value]]&lt;=10000000,"on the radar")))</f>
        <v>negotiable</v>
      </c>
    </row>
    <row r="2717" spans="11:17" x14ac:dyDescent="0.25">
      <c r="K2717" t="s">
        <v>2420</v>
      </c>
      <c r="L2717">
        <v>30</v>
      </c>
      <c r="M2717">
        <v>79</v>
      </c>
      <c r="N2717">
        <v>188</v>
      </c>
      <c r="O2717">
        <v>81</v>
      </c>
      <c r="P2717" s="16">
        <v>14500000</v>
      </c>
      <c r="Q2717" t="str">
        <f>IF(Table6[[#This Row],[Value]]&gt;=20000000,"out of budget",IF(Table6[[#This Row],[Value]]&gt;10000000,"negotiable",IF(Table6[[#This Row],[Value]]&lt;=10000000,"on the radar")))</f>
        <v>negotiable</v>
      </c>
    </row>
    <row r="2718" spans="11:17" x14ac:dyDescent="0.25">
      <c r="K2718" t="s">
        <v>1469</v>
      </c>
      <c r="L2718">
        <v>30</v>
      </c>
      <c r="M2718">
        <v>77</v>
      </c>
      <c r="N2718">
        <v>175</v>
      </c>
      <c r="O2718">
        <v>71</v>
      </c>
      <c r="P2718" s="16">
        <v>10000000</v>
      </c>
      <c r="Q2718" t="str">
        <f>IF(Table6[[#This Row],[Value]]&gt;=20000000,"out of budget",IF(Table6[[#This Row],[Value]]&gt;10000000,"negotiable",IF(Table6[[#This Row],[Value]]&lt;=10000000,"on the radar")))</f>
        <v>on the radar</v>
      </c>
    </row>
    <row r="2719" spans="11:17" x14ac:dyDescent="0.25">
      <c r="K2719" t="s">
        <v>2421</v>
      </c>
      <c r="L2719">
        <v>30</v>
      </c>
      <c r="M2719">
        <v>76</v>
      </c>
      <c r="N2719">
        <v>170</v>
      </c>
      <c r="O2719">
        <v>68</v>
      </c>
      <c r="P2719" s="16">
        <v>7000000</v>
      </c>
      <c r="Q2719" t="str">
        <f>IF(Table6[[#This Row],[Value]]&gt;=20000000,"out of budget",IF(Table6[[#This Row],[Value]]&gt;10000000,"negotiable",IF(Table6[[#This Row],[Value]]&lt;=10000000,"on the radar")))</f>
        <v>on the radar</v>
      </c>
    </row>
    <row r="2720" spans="11:17" x14ac:dyDescent="0.25">
      <c r="K2720" t="s">
        <v>2422</v>
      </c>
      <c r="L2720">
        <v>31</v>
      </c>
      <c r="M2720">
        <v>75</v>
      </c>
      <c r="N2720">
        <v>178</v>
      </c>
      <c r="O2720">
        <v>72</v>
      </c>
      <c r="P2720" s="16">
        <v>4099999.9999999995</v>
      </c>
      <c r="Q2720" t="str">
        <f>IF(Table6[[#This Row],[Value]]&gt;=20000000,"out of budget",IF(Table6[[#This Row],[Value]]&gt;10000000,"negotiable",IF(Table6[[#This Row],[Value]]&lt;=10000000,"on the radar")))</f>
        <v>on the radar</v>
      </c>
    </row>
    <row r="2721" spans="11:17" x14ac:dyDescent="0.25">
      <c r="K2721" t="s">
        <v>2423</v>
      </c>
      <c r="L2721">
        <v>31</v>
      </c>
      <c r="M2721">
        <v>71</v>
      </c>
      <c r="N2721">
        <v>178</v>
      </c>
      <c r="O2721">
        <v>71</v>
      </c>
      <c r="P2721" s="16">
        <v>1400000</v>
      </c>
      <c r="Q2721" t="str">
        <f>IF(Table6[[#This Row],[Value]]&gt;=20000000,"out of budget",IF(Table6[[#This Row],[Value]]&gt;10000000,"negotiable",IF(Table6[[#This Row],[Value]]&lt;=10000000,"on the radar")))</f>
        <v>on the radar</v>
      </c>
    </row>
    <row r="2722" spans="11:17" x14ac:dyDescent="0.25">
      <c r="K2722" t="s">
        <v>2424</v>
      </c>
      <c r="L2722">
        <v>33</v>
      </c>
      <c r="M2722">
        <v>76</v>
      </c>
      <c r="N2722">
        <v>180</v>
      </c>
      <c r="O2722">
        <v>80</v>
      </c>
      <c r="P2722" s="16">
        <v>3900000</v>
      </c>
      <c r="Q2722" t="str">
        <f>IF(Table6[[#This Row],[Value]]&gt;=20000000,"out of budget",IF(Table6[[#This Row],[Value]]&gt;10000000,"negotiable",IF(Table6[[#This Row],[Value]]&lt;=10000000,"on the radar")))</f>
        <v>on the radar</v>
      </c>
    </row>
    <row r="2723" spans="11:17" x14ac:dyDescent="0.25">
      <c r="K2723" t="s">
        <v>2425</v>
      </c>
      <c r="L2723">
        <v>28</v>
      </c>
      <c r="M2723">
        <v>72</v>
      </c>
      <c r="N2723">
        <v>185</v>
      </c>
      <c r="O2723">
        <v>85</v>
      </c>
      <c r="P2723" s="16">
        <v>2100000</v>
      </c>
      <c r="Q2723" t="str">
        <f>IF(Table6[[#This Row],[Value]]&gt;=20000000,"out of budget",IF(Table6[[#This Row],[Value]]&gt;10000000,"negotiable",IF(Table6[[#This Row],[Value]]&lt;=10000000,"on the radar")))</f>
        <v>on the radar</v>
      </c>
    </row>
    <row r="2724" spans="11:17" x14ac:dyDescent="0.25">
      <c r="K2724" t="s">
        <v>2426</v>
      </c>
      <c r="L2724">
        <v>28</v>
      </c>
      <c r="M2724">
        <v>65</v>
      </c>
      <c r="N2724">
        <v>177</v>
      </c>
      <c r="O2724">
        <v>68</v>
      </c>
      <c r="P2724" s="16">
        <v>650000</v>
      </c>
      <c r="Q2724" t="str">
        <f>IF(Table6[[#This Row],[Value]]&gt;=20000000,"out of budget",IF(Table6[[#This Row],[Value]]&gt;10000000,"negotiable",IF(Table6[[#This Row],[Value]]&lt;=10000000,"on the radar")))</f>
        <v>on the radar</v>
      </c>
    </row>
    <row r="2725" spans="11:17" x14ac:dyDescent="0.25">
      <c r="K2725" t="s">
        <v>2427</v>
      </c>
      <c r="L2725">
        <v>30</v>
      </c>
      <c r="M2725">
        <v>77</v>
      </c>
      <c r="N2725">
        <v>170</v>
      </c>
      <c r="O2725">
        <v>67</v>
      </c>
      <c r="P2725" s="16">
        <v>9000000</v>
      </c>
      <c r="Q2725" t="str">
        <f>IF(Table6[[#This Row],[Value]]&gt;=20000000,"out of budget",IF(Table6[[#This Row],[Value]]&gt;10000000,"negotiable",IF(Table6[[#This Row],[Value]]&lt;=10000000,"on the radar")))</f>
        <v>on the radar</v>
      </c>
    </row>
    <row r="2726" spans="11:17" x14ac:dyDescent="0.25">
      <c r="K2726" t="s">
        <v>2428</v>
      </c>
      <c r="L2726">
        <v>30</v>
      </c>
      <c r="M2726">
        <v>73</v>
      </c>
      <c r="N2726">
        <v>181</v>
      </c>
      <c r="O2726">
        <v>74</v>
      </c>
      <c r="P2726" s="16">
        <v>2600000</v>
      </c>
      <c r="Q2726" t="str">
        <f>IF(Table6[[#This Row],[Value]]&gt;=20000000,"out of budget",IF(Table6[[#This Row],[Value]]&gt;10000000,"negotiable",IF(Table6[[#This Row],[Value]]&lt;=10000000,"on the radar")))</f>
        <v>on the radar</v>
      </c>
    </row>
    <row r="2727" spans="11:17" x14ac:dyDescent="0.25">
      <c r="K2727" t="s">
        <v>2429</v>
      </c>
      <c r="L2727">
        <v>30</v>
      </c>
      <c r="M2727">
        <v>76</v>
      </c>
      <c r="N2727">
        <v>164</v>
      </c>
      <c r="O2727">
        <v>60</v>
      </c>
      <c r="P2727" s="16">
        <v>7000000</v>
      </c>
      <c r="Q2727" t="str">
        <f>IF(Table6[[#This Row],[Value]]&gt;=20000000,"out of budget",IF(Table6[[#This Row],[Value]]&gt;10000000,"negotiable",IF(Table6[[#This Row],[Value]]&lt;=10000000,"on the radar")))</f>
        <v>on the radar</v>
      </c>
    </row>
    <row r="2728" spans="11:17" x14ac:dyDescent="0.25">
      <c r="K2728" t="s">
        <v>2430</v>
      </c>
      <c r="L2728">
        <v>31</v>
      </c>
      <c r="M2728">
        <v>80</v>
      </c>
      <c r="N2728">
        <v>172</v>
      </c>
      <c r="O2728">
        <v>69</v>
      </c>
      <c r="P2728" s="16">
        <v>17500000</v>
      </c>
      <c r="Q2728" t="str">
        <f>IF(Table6[[#This Row],[Value]]&gt;=20000000,"out of budget",IF(Table6[[#This Row],[Value]]&gt;10000000,"negotiable",IF(Table6[[#This Row],[Value]]&lt;=10000000,"on the radar")))</f>
        <v>negotiable</v>
      </c>
    </row>
    <row r="2729" spans="11:17" x14ac:dyDescent="0.25">
      <c r="K2729" t="s">
        <v>2431</v>
      </c>
      <c r="L2729">
        <v>28</v>
      </c>
      <c r="M2729">
        <v>74</v>
      </c>
      <c r="N2729">
        <v>182</v>
      </c>
      <c r="O2729">
        <v>77</v>
      </c>
      <c r="P2729" s="16">
        <v>3600000</v>
      </c>
      <c r="Q2729" t="str">
        <f>IF(Table6[[#This Row],[Value]]&gt;=20000000,"out of budget",IF(Table6[[#This Row],[Value]]&gt;10000000,"negotiable",IF(Table6[[#This Row],[Value]]&lt;=10000000,"on the radar")))</f>
        <v>on the radar</v>
      </c>
    </row>
    <row r="2730" spans="11:17" x14ac:dyDescent="0.25">
      <c r="K2730" t="s">
        <v>2432</v>
      </c>
      <c r="L2730">
        <v>29</v>
      </c>
      <c r="M2730">
        <v>69</v>
      </c>
      <c r="N2730">
        <v>177</v>
      </c>
      <c r="O2730">
        <v>87</v>
      </c>
      <c r="P2730" s="16">
        <v>1200000</v>
      </c>
      <c r="Q2730" t="str">
        <f>IF(Table6[[#This Row],[Value]]&gt;=20000000,"out of budget",IF(Table6[[#This Row],[Value]]&gt;10000000,"negotiable",IF(Table6[[#This Row],[Value]]&lt;=10000000,"on the radar")))</f>
        <v>on the radar</v>
      </c>
    </row>
    <row r="2731" spans="11:17" x14ac:dyDescent="0.25">
      <c r="K2731" t="s">
        <v>2433</v>
      </c>
      <c r="L2731">
        <v>30</v>
      </c>
      <c r="M2731">
        <v>76</v>
      </c>
      <c r="N2731">
        <v>183</v>
      </c>
      <c r="O2731">
        <v>78</v>
      </c>
      <c r="P2731" s="16">
        <v>6500000</v>
      </c>
      <c r="Q2731" t="str">
        <f>IF(Table6[[#This Row],[Value]]&gt;=20000000,"out of budget",IF(Table6[[#This Row],[Value]]&gt;10000000,"negotiable",IF(Table6[[#This Row],[Value]]&lt;=10000000,"on the radar")))</f>
        <v>on the radar</v>
      </c>
    </row>
    <row r="2732" spans="11:17" x14ac:dyDescent="0.25">
      <c r="K2732" t="s">
        <v>2434</v>
      </c>
      <c r="L2732">
        <v>28</v>
      </c>
      <c r="M2732">
        <v>67</v>
      </c>
      <c r="N2732">
        <v>173</v>
      </c>
      <c r="O2732">
        <v>67</v>
      </c>
      <c r="P2732" s="16">
        <v>1000000</v>
      </c>
      <c r="Q2732" t="str">
        <f>IF(Table6[[#This Row],[Value]]&gt;=20000000,"out of budget",IF(Table6[[#This Row],[Value]]&gt;10000000,"negotiable",IF(Table6[[#This Row],[Value]]&lt;=10000000,"on the radar")))</f>
        <v>on the radar</v>
      </c>
    </row>
    <row r="2733" spans="11:17" x14ac:dyDescent="0.25">
      <c r="K2733" t="s">
        <v>2435</v>
      </c>
      <c r="L2733">
        <v>27</v>
      </c>
      <c r="M2733">
        <v>69</v>
      </c>
      <c r="N2733">
        <v>179</v>
      </c>
      <c r="O2733">
        <v>77</v>
      </c>
      <c r="P2733" s="16">
        <v>1500000</v>
      </c>
      <c r="Q2733" t="str">
        <f>IF(Table6[[#This Row],[Value]]&gt;=20000000,"out of budget",IF(Table6[[#This Row],[Value]]&gt;10000000,"negotiable",IF(Table6[[#This Row],[Value]]&lt;=10000000,"on the radar")))</f>
        <v>on the radar</v>
      </c>
    </row>
    <row r="2734" spans="11:17" x14ac:dyDescent="0.25">
      <c r="K2734" t="s">
        <v>2436</v>
      </c>
      <c r="L2734">
        <v>28</v>
      </c>
      <c r="M2734">
        <v>74</v>
      </c>
      <c r="N2734">
        <v>185</v>
      </c>
      <c r="O2734">
        <v>74</v>
      </c>
      <c r="P2734" s="16">
        <v>4200000</v>
      </c>
      <c r="Q2734" t="str">
        <f>IF(Table6[[#This Row],[Value]]&gt;=20000000,"out of budget",IF(Table6[[#This Row],[Value]]&gt;10000000,"negotiable",IF(Table6[[#This Row],[Value]]&lt;=10000000,"on the radar")))</f>
        <v>on the radar</v>
      </c>
    </row>
    <row r="2735" spans="11:17" x14ac:dyDescent="0.25">
      <c r="K2735" t="s">
        <v>2437</v>
      </c>
      <c r="L2735">
        <v>28</v>
      </c>
      <c r="M2735">
        <v>79</v>
      </c>
      <c r="N2735">
        <v>180</v>
      </c>
      <c r="O2735">
        <v>77</v>
      </c>
      <c r="P2735" s="16">
        <v>17500000</v>
      </c>
      <c r="Q2735" t="str">
        <f>IF(Table6[[#This Row],[Value]]&gt;=20000000,"out of budget",IF(Table6[[#This Row],[Value]]&gt;10000000,"negotiable",IF(Table6[[#This Row],[Value]]&lt;=10000000,"on the radar")))</f>
        <v>negotiable</v>
      </c>
    </row>
    <row r="2736" spans="11:17" x14ac:dyDescent="0.25">
      <c r="K2736" t="s">
        <v>2438</v>
      </c>
      <c r="L2736">
        <v>29</v>
      </c>
      <c r="M2736">
        <v>75</v>
      </c>
      <c r="N2736">
        <v>193</v>
      </c>
      <c r="O2736">
        <v>87</v>
      </c>
      <c r="P2736" s="16">
        <v>4700000</v>
      </c>
      <c r="Q2736" t="str">
        <f>IF(Table6[[#This Row],[Value]]&gt;=20000000,"out of budget",IF(Table6[[#This Row],[Value]]&gt;10000000,"negotiable",IF(Table6[[#This Row],[Value]]&lt;=10000000,"on the radar")))</f>
        <v>on the radar</v>
      </c>
    </row>
    <row r="2737" spans="11:17" x14ac:dyDescent="0.25">
      <c r="K2737" t="s">
        <v>2439</v>
      </c>
      <c r="L2737">
        <v>29</v>
      </c>
      <c r="M2737">
        <v>70</v>
      </c>
      <c r="N2737">
        <v>187</v>
      </c>
      <c r="O2737">
        <v>80</v>
      </c>
      <c r="P2737" s="16">
        <v>1300000</v>
      </c>
      <c r="Q2737" t="str">
        <f>IF(Table6[[#This Row],[Value]]&gt;=20000000,"out of budget",IF(Table6[[#This Row],[Value]]&gt;10000000,"negotiable",IF(Table6[[#This Row],[Value]]&lt;=10000000,"on the radar")))</f>
        <v>on the radar</v>
      </c>
    </row>
    <row r="2738" spans="11:17" x14ac:dyDescent="0.25">
      <c r="K2738" t="s">
        <v>2440</v>
      </c>
      <c r="L2738">
        <v>31</v>
      </c>
      <c r="M2738">
        <v>81</v>
      </c>
      <c r="N2738">
        <v>187</v>
      </c>
      <c r="O2738">
        <v>79</v>
      </c>
      <c r="P2738" s="16">
        <v>18000000</v>
      </c>
      <c r="Q2738" t="str">
        <f>IF(Table6[[#This Row],[Value]]&gt;=20000000,"out of budget",IF(Table6[[#This Row],[Value]]&gt;10000000,"negotiable",IF(Table6[[#This Row],[Value]]&lt;=10000000,"on the radar")))</f>
        <v>negotiable</v>
      </c>
    </row>
    <row r="2739" spans="11:17" x14ac:dyDescent="0.25">
      <c r="K2739" t="s">
        <v>2441</v>
      </c>
      <c r="L2739">
        <v>28</v>
      </c>
      <c r="M2739">
        <v>73</v>
      </c>
      <c r="N2739">
        <v>184</v>
      </c>
      <c r="O2739">
        <v>83</v>
      </c>
      <c r="P2739" s="16">
        <v>2800000</v>
      </c>
      <c r="Q2739" t="str">
        <f>IF(Table6[[#This Row],[Value]]&gt;=20000000,"out of budget",IF(Table6[[#This Row],[Value]]&gt;10000000,"negotiable",IF(Table6[[#This Row],[Value]]&lt;=10000000,"on the radar")))</f>
        <v>on the radar</v>
      </c>
    </row>
    <row r="2740" spans="11:17" x14ac:dyDescent="0.25">
      <c r="K2740" t="s">
        <v>2442</v>
      </c>
      <c r="L2740">
        <v>29</v>
      </c>
      <c r="M2740">
        <v>77</v>
      </c>
      <c r="N2740">
        <v>192</v>
      </c>
      <c r="O2740">
        <v>84</v>
      </c>
      <c r="P2740" s="16">
        <v>10500000</v>
      </c>
      <c r="Q2740" t="str">
        <f>IF(Table6[[#This Row],[Value]]&gt;=20000000,"out of budget",IF(Table6[[#This Row],[Value]]&gt;10000000,"negotiable",IF(Table6[[#This Row],[Value]]&lt;=10000000,"on the radar")))</f>
        <v>negotiable</v>
      </c>
    </row>
    <row r="2741" spans="11:17" x14ac:dyDescent="0.25">
      <c r="K2741" t="s">
        <v>2443</v>
      </c>
      <c r="L2741">
        <v>34</v>
      </c>
      <c r="M2741">
        <v>78</v>
      </c>
      <c r="N2741">
        <v>190</v>
      </c>
      <c r="O2741">
        <v>84</v>
      </c>
      <c r="P2741" s="16">
        <v>4600000</v>
      </c>
      <c r="Q2741" t="str">
        <f>IF(Table6[[#This Row],[Value]]&gt;=20000000,"out of budget",IF(Table6[[#This Row],[Value]]&gt;10000000,"negotiable",IF(Table6[[#This Row],[Value]]&lt;=10000000,"on the radar")))</f>
        <v>on the radar</v>
      </c>
    </row>
    <row r="2742" spans="11:17" x14ac:dyDescent="0.25">
      <c r="K2742" t="s">
        <v>2444</v>
      </c>
      <c r="L2742">
        <v>31</v>
      </c>
      <c r="M2742">
        <v>79</v>
      </c>
      <c r="N2742">
        <v>177</v>
      </c>
      <c r="O2742">
        <v>76</v>
      </c>
      <c r="P2742" s="16">
        <v>14500000</v>
      </c>
      <c r="Q2742" t="str">
        <f>IF(Table6[[#This Row],[Value]]&gt;=20000000,"out of budget",IF(Table6[[#This Row],[Value]]&gt;10000000,"negotiable",IF(Table6[[#This Row],[Value]]&lt;=10000000,"on the radar")))</f>
        <v>negotiable</v>
      </c>
    </row>
    <row r="2743" spans="11:17" x14ac:dyDescent="0.25">
      <c r="K2743" t="s">
        <v>2445</v>
      </c>
      <c r="L2743">
        <v>28</v>
      </c>
      <c r="M2743">
        <v>73</v>
      </c>
      <c r="N2743">
        <v>177</v>
      </c>
      <c r="O2743">
        <v>72</v>
      </c>
      <c r="P2743" s="16">
        <v>2800000</v>
      </c>
      <c r="Q2743" t="str">
        <f>IF(Table6[[#This Row],[Value]]&gt;=20000000,"out of budget",IF(Table6[[#This Row],[Value]]&gt;10000000,"negotiable",IF(Table6[[#This Row],[Value]]&lt;=10000000,"on the radar")))</f>
        <v>on the radar</v>
      </c>
    </row>
    <row r="2744" spans="11:17" x14ac:dyDescent="0.25">
      <c r="K2744" t="s">
        <v>2446</v>
      </c>
      <c r="L2744">
        <v>32</v>
      </c>
      <c r="M2744">
        <v>85</v>
      </c>
      <c r="N2744">
        <v>195</v>
      </c>
      <c r="O2744">
        <v>78</v>
      </c>
      <c r="P2744" s="16">
        <v>26500000</v>
      </c>
      <c r="Q2744" t="str">
        <f>IF(Table6[[#This Row],[Value]]&gt;=20000000,"out of budget",IF(Table6[[#This Row],[Value]]&gt;10000000,"negotiable",IF(Table6[[#This Row],[Value]]&lt;=10000000,"on the radar")))</f>
        <v>out of budget</v>
      </c>
    </row>
    <row r="2745" spans="11:17" x14ac:dyDescent="0.25">
      <c r="K2745" t="s">
        <v>712</v>
      </c>
      <c r="L2745">
        <v>31</v>
      </c>
      <c r="M2745">
        <v>76</v>
      </c>
      <c r="N2745">
        <v>196</v>
      </c>
      <c r="O2745">
        <v>84</v>
      </c>
      <c r="P2745" s="16">
        <v>5000000</v>
      </c>
      <c r="Q2745" t="str">
        <f>IF(Table6[[#This Row],[Value]]&gt;=20000000,"out of budget",IF(Table6[[#This Row],[Value]]&gt;10000000,"negotiable",IF(Table6[[#This Row],[Value]]&lt;=10000000,"on the radar")))</f>
        <v>on the radar</v>
      </c>
    </row>
    <row r="2746" spans="11:17" x14ac:dyDescent="0.25">
      <c r="K2746" t="s">
        <v>2447</v>
      </c>
      <c r="L2746">
        <v>31</v>
      </c>
      <c r="M2746">
        <v>77</v>
      </c>
      <c r="N2746">
        <v>182</v>
      </c>
      <c r="O2746">
        <v>70</v>
      </c>
      <c r="P2746" s="16">
        <v>8500000</v>
      </c>
      <c r="Q2746" t="str">
        <f>IF(Table6[[#This Row],[Value]]&gt;=20000000,"out of budget",IF(Table6[[#This Row],[Value]]&gt;10000000,"negotiable",IF(Table6[[#This Row],[Value]]&lt;=10000000,"on the radar")))</f>
        <v>on the radar</v>
      </c>
    </row>
    <row r="2747" spans="11:17" x14ac:dyDescent="0.25">
      <c r="K2747" t="s">
        <v>2448</v>
      </c>
      <c r="L2747">
        <v>30</v>
      </c>
      <c r="M2747">
        <v>71</v>
      </c>
      <c r="N2747">
        <v>175</v>
      </c>
      <c r="O2747">
        <v>66</v>
      </c>
      <c r="P2747" s="16">
        <v>1600000</v>
      </c>
      <c r="Q2747" t="str">
        <f>IF(Table6[[#This Row],[Value]]&gt;=20000000,"out of budget",IF(Table6[[#This Row],[Value]]&gt;10000000,"negotiable",IF(Table6[[#This Row],[Value]]&lt;=10000000,"on the radar")))</f>
        <v>on the radar</v>
      </c>
    </row>
    <row r="2748" spans="11:17" x14ac:dyDescent="0.25">
      <c r="K2748" t="s">
        <v>2449</v>
      </c>
      <c r="L2748">
        <v>28</v>
      </c>
      <c r="M2748">
        <v>74</v>
      </c>
      <c r="N2748">
        <v>182</v>
      </c>
      <c r="O2748">
        <v>67</v>
      </c>
      <c r="P2748" s="16">
        <v>4200000</v>
      </c>
      <c r="Q2748" t="str">
        <f>IF(Table6[[#This Row],[Value]]&gt;=20000000,"out of budget",IF(Table6[[#This Row],[Value]]&gt;10000000,"negotiable",IF(Table6[[#This Row],[Value]]&lt;=10000000,"on the radar")))</f>
        <v>on the radar</v>
      </c>
    </row>
    <row r="2749" spans="11:17" x14ac:dyDescent="0.25">
      <c r="K2749" t="s">
        <v>2450</v>
      </c>
      <c r="L2749">
        <v>27</v>
      </c>
      <c r="M2749">
        <v>72</v>
      </c>
      <c r="N2749">
        <v>191</v>
      </c>
      <c r="O2749">
        <v>77</v>
      </c>
      <c r="P2749" s="16">
        <v>2200000</v>
      </c>
      <c r="Q2749" t="str">
        <f>IF(Table6[[#This Row],[Value]]&gt;=20000000,"out of budget",IF(Table6[[#This Row],[Value]]&gt;10000000,"negotiable",IF(Table6[[#This Row],[Value]]&lt;=10000000,"on the radar")))</f>
        <v>on the radar</v>
      </c>
    </row>
    <row r="2750" spans="11:17" x14ac:dyDescent="0.25">
      <c r="K2750" t="s">
        <v>2451</v>
      </c>
      <c r="L2750">
        <v>28</v>
      </c>
      <c r="M2750">
        <v>76</v>
      </c>
      <c r="N2750">
        <v>196</v>
      </c>
      <c r="O2750">
        <v>85</v>
      </c>
      <c r="P2750" s="16">
        <v>6500000</v>
      </c>
      <c r="Q2750" t="str">
        <f>IF(Table6[[#This Row],[Value]]&gt;=20000000,"out of budget",IF(Table6[[#This Row],[Value]]&gt;10000000,"negotiable",IF(Table6[[#This Row],[Value]]&lt;=10000000,"on the radar")))</f>
        <v>on the radar</v>
      </c>
    </row>
    <row r="2751" spans="11:17" x14ac:dyDescent="0.25">
      <c r="K2751" t="s">
        <v>2452</v>
      </c>
      <c r="L2751">
        <v>33</v>
      </c>
      <c r="M2751">
        <v>70</v>
      </c>
      <c r="N2751">
        <v>187</v>
      </c>
      <c r="O2751">
        <v>78</v>
      </c>
      <c r="P2751" s="16">
        <v>800000</v>
      </c>
      <c r="Q2751" t="str">
        <f>IF(Table6[[#This Row],[Value]]&gt;=20000000,"out of budget",IF(Table6[[#This Row],[Value]]&gt;10000000,"negotiable",IF(Table6[[#This Row],[Value]]&lt;=10000000,"on the radar")))</f>
        <v>on the radar</v>
      </c>
    </row>
    <row r="2752" spans="11:17" x14ac:dyDescent="0.25">
      <c r="K2752" t="s">
        <v>1785</v>
      </c>
      <c r="L2752">
        <v>30</v>
      </c>
      <c r="M2752">
        <v>79</v>
      </c>
      <c r="N2752">
        <v>178</v>
      </c>
      <c r="O2752">
        <v>74</v>
      </c>
      <c r="P2752" s="16">
        <v>14500000</v>
      </c>
      <c r="Q2752" t="str">
        <f>IF(Table6[[#This Row],[Value]]&gt;=20000000,"out of budget",IF(Table6[[#This Row],[Value]]&gt;10000000,"negotiable",IF(Table6[[#This Row],[Value]]&lt;=10000000,"on the radar")))</f>
        <v>negotiable</v>
      </c>
    </row>
    <row r="2753" spans="11:17" x14ac:dyDescent="0.25">
      <c r="K2753" t="s">
        <v>2453</v>
      </c>
      <c r="L2753">
        <v>27</v>
      </c>
      <c r="M2753">
        <v>72</v>
      </c>
      <c r="N2753">
        <v>181</v>
      </c>
      <c r="O2753">
        <v>76</v>
      </c>
      <c r="P2753" s="16">
        <v>2300000</v>
      </c>
      <c r="Q2753" t="str">
        <f>IF(Table6[[#This Row],[Value]]&gt;=20000000,"out of budget",IF(Table6[[#This Row],[Value]]&gt;10000000,"negotiable",IF(Table6[[#This Row],[Value]]&lt;=10000000,"on the radar")))</f>
        <v>on the radar</v>
      </c>
    </row>
    <row r="2754" spans="11:17" x14ac:dyDescent="0.25">
      <c r="K2754" t="s">
        <v>2454</v>
      </c>
      <c r="L2754">
        <v>33</v>
      </c>
      <c r="M2754">
        <v>73</v>
      </c>
      <c r="N2754">
        <v>178</v>
      </c>
      <c r="O2754">
        <v>71</v>
      </c>
      <c r="P2754" s="16">
        <v>1900000</v>
      </c>
      <c r="Q2754" t="str">
        <f>IF(Table6[[#This Row],[Value]]&gt;=20000000,"out of budget",IF(Table6[[#This Row],[Value]]&gt;10000000,"negotiable",IF(Table6[[#This Row],[Value]]&lt;=10000000,"on the radar")))</f>
        <v>on the radar</v>
      </c>
    </row>
    <row r="2755" spans="11:17" x14ac:dyDescent="0.25">
      <c r="K2755" t="s">
        <v>1787</v>
      </c>
      <c r="L2755">
        <v>28</v>
      </c>
      <c r="M2755">
        <v>75</v>
      </c>
      <c r="N2755">
        <v>193</v>
      </c>
      <c r="O2755">
        <v>86</v>
      </c>
      <c r="P2755" s="16">
        <v>5500000</v>
      </c>
      <c r="Q2755" t="str">
        <f>IF(Table6[[#This Row],[Value]]&gt;=20000000,"out of budget",IF(Table6[[#This Row],[Value]]&gt;10000000,"negotiable",IF(Table6[[#This Row],[Value]]&lt;=10000000,"on the radar")))</f>
        <v>on the radar</v>
      </c>
    </row>
    <row r="2756" spans="11:17" x14ac:dyDescent="0.25">
      <c r="K2756" t="s">
        <v>2455</v>
      </c>
      <c r="L2756">
        <v>28</v>
      </c>
      <c r="M2756">
        <v>70</v>
      </c>
      <c r="N2756">
        <v>183</v>
      </c>
      <c r="O2756">
        <v>79</v>
      </c>
      <c r="P2756" s="16">
        <v>1600000</v>
      </c>
      <c r="Q2756" t="str">
        <f>IF(Table6[[#This Row],[Value]]&gt;=20000000,"out of budget",IF(Table6[[#This Row],[Value]]&gt;10000000,"negotiable",IF(Table6[[#This Row],[Value]]&lt;=10000000,"on the radar")))</f>
        <v>on the radar</v>
      </c>
    </row>
    <row r="2757" spans="11:17" x14ac:dyDescent="0.25">
      <c r="K2757" t="s">
        <v>1790</v>
      </c>
      <c r="L2757">
        <v>26</v>
      </c>
      <c r="M2757">
        <v>76</v>
      </c>
      <c r="N2757">
        <v>187</v>
      </c>
      <c r="O2757">
        <v>79</v>
      </c>
      <c r="P2757" s="16">
        <v>9000000</v>
      </c>
      <c r="Q2757" t="str">
        <f>IF(Table6[[#This Row],[Value]]&gt;=20000000,"out of budget",IF(Table6[[#This Row],[Value]]&gt;10000000,"negotiable",IF(Table6[[#This Row],[Value]]&lt;=10000000,"on the radar")))</f>
        <v>on the radar</v>
      </c>
    </row>
    <row r="2758" spans="11:17" x14ac:dyDescent="0.25">
      <c r="K2758" t="s">
        <v>2352</v>
      </c>
      <c r="L2758">
        <v>28</v>
      </c>
      <c r="M2758">
        <v>66</v>
      </c>
      <c r="N2758">
        <v>184</v>
      </c>
      <c r="O2758">
        <v>76</v>
      </c>
      <c r="P2758" s="16">
        <v>750000</v>
      </c>
      <c r="Q2758" t="str">
        <f>IF(Table6[[#This Row],[Value]]&gt;=20000000,"out of budget",IF(Table6[[#This Row],[Value]]&gt;10000000,"negotiable",IF(Table6[[#This Row],[Value]]&lt;=10000000,"on the radar")))</f>
        <v>on the radar</v>
      </c>
    </row>
    <row r="2759" spans="11:17" x14ac:dyDescent="0.25">
      <c r="K2759" t="s">
        <v>2353</v>
      </c>
      <c r="L2759">
        <v>29</v>
      </c>
      <c r="M2759">
        <v>75</v>
      </c>
      <c r="N2759">
        <v>183</v>
      </c>
      <c r="O2759">
        <v>80</v>
      </c>
      <c r="P2759" s="16">
        <v>4800000</v>
      </c>
      <c r="Q2759" t="str">
        <f>IF(Table6[[#This Row],[Value]]&gt;=20000000,"out of budget",IF(Table6[[#This Row],[Value]]&gt;10000000,"negotiable",IF(Table6[[#This Row],[Value]]&lt;=10000000,"on the radar")))</f>
        <v>on the radar</v>
      </c>
    </row>
    <row r="2760" spans="11:17" x14ac:dyDescent="0.25">
      <c r="K2760" t="s">
        <v>2354</v>
      </c>
      <c r="L2760">
        <v>31</v>
      </c>
      <c r="M2760">
        <v>69</v>
      </c>
      <c r="N2760">
        <v>188</v>
      </c>
      <c r="O2760">
        <v>80</v>
      </c>
      <c r="P2760" s="16">
        <v>1200000</v>
      </c>
      <c r="Q2760" t="str">
        <f>IF(Table6[[#This Row],[Value]]&gt;=20000000,"out of budget",IF(Table6[[#This Row],[Value]]&gt;10000000,"negotiable",IF(Table6[[#This Row],[Value]]&lt;=10000000,"on the radar")))</f>
        <v>on the radar</v>
      </c>
    </row>
    <row r="2761" spans="11:17" x14ac:dyDescent="0.25">
      <c r="K2761" t="s">
        <v>1800</v>
      </c>
      <c r="L2761">
        <v>30</v>
      </c>
      <c r="M2761">
        <v>81</v>
      </c>
      <c r="N2761">
        <v>179</v>
      </c>
      <c r="O2761">
        <v>73</v>
      </c>
      <c r="P2761" s="16">
        <v>25000000</v>
      </c>
      <c r="Q2761" t="str">
        <f>IF(Table6[[#This Row],[Value]]&gt;=20000000,"out of budget",IF(Table6[[#This Row],[Value]]&gt;10000000,"negotiable",IF(Table6[[#This Row],[Value]]&lt;=10000000,"on the radar")))</f>
        <v>out of budget</v>
      </c>
    </row>
    <row r="2762" spans="11:17" x14ac:dyDescent="0.25">
      <c r="K2762" t="s">
        <v>1838</v>
      </c>
      <c r="L2762">
        <v>34</v>
      </c>
      <c r="M2762">
        <v>77</v>
      </c>
      <c r="N2762">
        <v>186</v>
      </c>
      <c r="O2762">
        <v>80</v>
      </c>
      <c r="P2762" s="16">
        <v>4900000</v>
      </c>
      <c r="Q2762" t="str">
        <f>IF(Table6[[#This Row],[Value]]&gt;=20000000,"out of budget",IF(Table6[[#This Row],[Value]]&gt;10000000,"negotiable",IF(Table6[[#This Row],[Value]]&lt;=10000000,"on the radar")))</f>
        <v>on the radar</v>
      </c>
    </row>
    <row r="2763" spans="11:17" x14ac:dyDescent="0.25">
      <c r="K2763" t="s">
        <v>2456</v>
      </c>
      <c r="L2763">
        <v>34</v>
      </c>
      <c r="M2763">
        <v>78</v>
      </c>
      <c r="N2763">
        <v>190</v>
      </c>
      <c r="O2763">
        <v>85</v>
      </c>
      <c r="P2763" s="16">
        <v>7000000</v>
      </c>
      <c r="Q2763" t="str">
        <f>IF(Table6[[#This Row],[Value]]&gt;=20000000,"out of budget",IF(Table6[[#This Row],[Value]]&gt;10000000,"negotiable",IF(Table6[[#This Row],[Value]]&lt;=10000000,"on the radar")))</f>
        <v>on the radar</v>
      </c>
    </row>
    <row r="2764" spans="11:17" x14ac:dyDescent="0.25">
      <c r="K2764" t="s">
        <v>1249</v>
      </c>
      <c r="L2764">
        <v>36</v>
      </c>
      <c r="M2764">
        <v>77</v>
      </c>
      <c r="N2764">
        <v>180</v>
      </c>
      <c r="O2764">
        <v>75</v>
      </c>
      <c r="P2764" s="16">
        <v>3300000</v>
      </c>
      <c r="Q2764" t="str">
        <f>IF(Table6[[#This Row],[Value]]&gt;=20000000,"out of budget",IF(Table6[[#This Row],[Value]]&gt;10000000,"negotiable",IF(Table6[[#This Row],[Value]]&lt;=10000000,"on the radar")))</f>
        <v>on the radar</v>
      </c>
    </row>
    <row r="2765" spans="11:17" x14ac:dyDescent="0.25">
      <c r="K2765" t="s">
        <v>2457</v>
      </c>
      <c r="L2765">
        <v>34</v>
      </c>
      <c r="M2765">
        <v>74</v>
      </c>
      <c r="N2765">
        <v>195</v>
      </c>
      <c r="O2765">
        <v>81</v>
      </c>
      <c r="P2765" s="16">
        <v>1400000</v>
      </c>
      <c r="Q2765" t="str">
        <f>IF(Table6[[#This Row],[Value]]&gt;=20000000,"out of budget",IF(Table6[[#This Row],[Value]]&gt;10000000,"negotiable",IF(Table6[[#This Row],[Value]]&lt;=10000000,"on the radar")))</f>
        <v>on the radar</v>
      </c>
    </row>
    <row r="2766" spans="11:17" x14ac:dyDescent="0.25">
      <c r="K2766" t="s">
        <v>2458</v>
      </c>
      <c r="L2766">
        <v>37</v>
      </c>
      <c r="M2766">
        <v>80</v>
      </c>
      <c r="N2766">
        <v>190</v>
      </c>
      <c r="O2766">
        <v>74</v>
      </c>
      <c r="P2766" s="16">
        <v>2300000</v>
      </c>
      <c r="Q2766" t="str">
        <f>IF(Table6[[#This Row],[Value]]&gt;=20000000,"out of budget",IF(Table6[[#This Row],[Value]]&gt;10000000,"negotiable",IF(Table6[[#This Row],[Value]]&lt;=10000000,"on the radar")))</f>
        <v>on the radar</v>
      </c>
    </row>
    <row r="2767" spans="11:17" x14ac:dyDescent="0.25">
      <c r="K2767" t="s">
        <v>2459</v>
      </c>
      <c r="L2767">
        <v>35</v>
      </c>
      <c r="M2767">
        <v>65</v>
      </c>
      <c r="N2767">
        <v>183</v>
      </c>
      <c r="O2767">
        <v>90</v>
      </c>
      <c r="P2767" s="16">
        <v>300000</v>
      </c>
      <c r="Q2767" t="str">
        <f>IF(Table6[[#This Row],[Value]]&gt;=20000000,"out of budget",IF(Table6[[#This Row],[Value]]&gt;10000000,"negotiable",IF(Table6[[#This Row],[Value]]&lt;=10000000,"on the radar")))</f>
        <v>on the radar</v>
      </c>
    </row>
    <row r="2768" spans="11:17" x14ac:dyDescent="0.25">
      <c r="K2768" t="s">
        <v>2460</v>
      </c>
      <c r="L2768">
        <v>33</v>
      </c>
      <c r="M2768">
        <v>69</v>
      </c>
      <c r="N2768">
        <v>185</v>
      </c>
      <c r="O2768">
        <v>88</v>
      </c>
      <c r="P2768" s="16">
        <v>675000</v>
      </c>
      <c r="Q2768" t="str">
        <f>IF(Table6[[#This Row],[Value]]&gt;=20000000,"out of budget",IF(Table6[[#This Row],[Value]]&gt;10000000,"negotiable",IF(Table6[[#This Row],[Value]]&lt;=10000000,"on the radar")))</f>
        <v>on the radar</v>
      </c>
    </row>
    <row r="2769" spans="11:17" x14ac:dyDescent="0.25">
      <c r="K2769" t="s">
        <v>2461</v>
      </c>
      <c r="L2769">
        <v>32</v>
      </c>
      <c r="M2769">
        <v>65</v>
      </c>
      <c r="N2769">
        <v>188</v>
      </c>
      <c r="O2769">
        <v>78</v>
      </c>
      <c r="P2769" s="16">
        <v>475000</v>
      </c>
      <c r="Q2769" t="str">
        <f>IF(Table6[[#This Row],[Value]]&gt;=20000000,"out of budget",IF(Table6[[#This Row],[Value]]&gt;10000000,"negotiable",IF(Table6[[#This Row],[Value]]&lt;=10000000,"on the radar")))</f>
        <v>on the radar</v>
      </c>
    </row>
    <row r="2770" spans="11:17" x14ac:dyDescent="0.25">
      <c r="K2770" t="s">
        <v>2462</v>
      </c>
      <c r="L2770">
        <v>35</v>
      </c>
      <c r="M2770">
        <v>72</v>
      </c>
      <c r="N2770">
        <v>192</v>
      </c>
      <c r="O2770">
        <v>87</v>
      </c>
      <c r="P2770" s="16">
        <v>1000000</v>
      </c>
      <c r="Q2770" t="str">
        <f>IF(Table6[[#This Row],[Value]]&gt;=20000000,"out of budget",IF(Table6[[#This Row],[Value]]&gt;10000000,"negotiable",IF(Table6[[#This Row],[Value]]&lt;=10000000,"on the radar")))</f>
        <v>on the radar</v>
      </c>
    </row>
    <row r="2771" spans="11:17" x14ac:dyDescent="0.25">
      <c r="K2771" t="s">
        <v>2463</v>
      </c>
      <c r="L2771">
        <v>34</v>
      </c>
      <c r="M2771">
        <v>74</v>
      </c>
      <c r="N2771">
        <v>190</v>
      </c>
      <c r="O2771">
        <v>94</v>
      </c>
      <c r="P2771" s="16">
        <v>1400000</v>
      </c>
      <c r="Q2771" t="str">
        <f>IF(Table6[[#This Row],[Value]]&gt;=20000000,"out of budget",IF(Table6[[#This Row],[Value]]&gt;10000000,"negotiable",IF(Table6[[#This Row],[Value]]&lt;=10000000,"on the radar")))</f>
        <v>on the radar</v>
      </c>
    </row>
    <row r="2772" spans="11:17" x14ac:dyDescent="0.25">
      <c r="K2772" t="s">
        <v>2464</v>
      </c>
      <c r="L2772">
        <v>35</v>
      </c>
      <c r="M2772">
        <v>82</v>
      </c>
      <c r="N2772">
        <v>183</v>
      </c>
      <c r="O2772">
        <v>76</v>
      </c>
      <c r="P2772" s="16">
        <v>8500000</v>
      </c>
      <c r="Q2772" t="str">
        <f>IF(Table6[[#This Row],[Value]]&gt;=20000000,"out of budget",IF(Table6[[#This Row],[Value]]&gt;10000000,"negotiable",IF(Table6[[#This Row],[Value]]&lt;=10000000,"on the radar")))</f>
        <v>on the radar</v>
      </c>
    </row>
    <row r="2773" spans="11:17" x14ac:dyDescent="0.25">
      <c r="K2773" t="s">
        <v>2465</v>
      </c>
      <c r="L2773">
        <v>33</v>
      </c>
      <c r="M2773">
        <v>79</v>
      </c>
      <c r="N2773">
        <v>178</v>
      </c>
      <c r="O2773">
        <v>77</v>
      </c>
      <c r="P2773" s="16">
        <v>8500000</v>
      </c>
      <c r="Q2773" t="str">
        <f>IF(Table6[[#This Row],[Value]]&gt;=20000000,"out of budget",IF(Table6[[#This Row],[Value]]&gt;10000000,"negotiable",IF(Table6[[#This Row],[Value]]&lt;=10000000,"on the radar")))</f>
        <v>on the radar</v>
      </c>
    </row>
    <row r="2774" spans="11:17" x14ac:dyDescent="0.25">
      <c r="K2774" t="s">
        <v>2466</v>
      </c>
      <c r="L2774">
        <v>33</v>
      </c>
      <c r="M2774">
        <v>82</v>
      </c>
      <c r="N2774">
        <v>191</v>
      </c>
      <c r="O2774">
        <v>86</v>
      </c>
      <c r="P2774" s="16">
        <v>10000000</v>
      </c>
      <c r="Q2774" t="str">
        <f>IF(Table6[[#This Row],[Value]]&gt;=20000000,"out of budget",IF(Table6[[#This Row],[Value]]&gt;10000000,"negotiable",IF(Table6[[#This Row],[Value]]&lt;=10000000,"on the radar")))</f>
        <v>on the radar</v>
      </c>
    </row>
    <row r="2775" spans="11:17" x14ac:dyDescent="0.25">
      <c r="K2775" t="s">
        <v>2467</v>
      </c>
      <c r="L2775">
        <v>31</v>
      </c>
      <c r="M2775">
        <v>75</v>
      </c>
      <c r="N2775">
        <v>184</v>
      </c>
      <c r="O2775">
        <v>82</v>
      </c>
      <c r="P2775" s="16">
        <v>4800000</v>
      </c>
      <c r="Q2775" t="str">
        <f>IF(Table6[[#This Row],[Value]]&gt;=20000000,"out of budget",IF(Table6[[#This Row],[Value]]&gt;10000000,"negotiable",IF(Table6[[#This Row],[Value]]&lt;=10000000,"on the radar")))</f>
        <v>on the radar</v>
      </c>
    </row>
    <row r="2776" spans="11:17" x14ac:dyDescent="0.25">
      <c r="K2776" t="s">
        <v>1843</v>
      </c>
      <c r="L2776">
        <v>33</v>
      </c>
      <c r="M2776">
        <v>86</v>
      </c>
      <c r="N2776">
        <v>196</v>
      </c>
      <c r="O2776">
        <v>90</v>
      </c>
      <c r="P2776" s="16">
        <v>22000000</v>
      </c>
      <c r="Q2776" t="str">
        <f>IF(Table6[[#This Row],[Value]]&gt;=20000000,"out of budget",IF(Table6[[#This Row],[Value]]&gt;10000000,"negotiable",IF(Table6[[#This Row],[Value]]&lt;=10000000,"on the radar")))</f>
        <v>out of budget</v>
      </c>
    </row>
    <row r="2777" spans="11:17" x14ac:dyDescent="0.25">
      <c r="K2777" t="s">
        <v>2468</v>
      </c>
      <c r="L2777">
        <v>31</v>
      </c>
      <c r="M2777">
        <v>71</v>
      </c>
      <c r="N2777">
        <v>185</v>
      </c>
      <c r="O2777">
        <v>72</v>
      </c>
      <c r="P2777" s="16">
        <v>1400000</v>
      </c>
      <c r="Q2777" t="str">
        <f>IF(Table6[[#This Row],[Value]]&gt;=20000000,"out of budget",IF(Table6[[#This Row],[Value]]&gt;10000000,"negotiable",IF(Table6[[#This Row],[Value]]&lt;=10000000,"on the radar")))</f>
        <v>on the radar</v>
      </c>
    </row>
    <row r="2778" spans="11:17" x14ac:dyDescent="0.25">
      <c r="K2778" t="s">
        <v>2469</v>
      </c>
      <c r="L2778">
        <v>32</v>
      </c>
      <c r="M2778">
        <v>70</v>
      </c>
      <c r="N2778">
        <v>194</v>
      </c>
      <c r="O2778">
        <v>94</v>
      </c>
      <c r="P2778" s="16">
        <v>1000000</v>
      </c>
      <c r="Q2778" t="str">
        <f>IF(Table6[[#This Row],[Value]]&gt;=20000000,"out of budget",IF(Table6[[#This Row],[Value]]&gt;10000000,"negotiable",IF(Table6[[#This Row],[Value]]&lt;=10000000,"on the radar")))</f>
        <v>on the radar</v>
      </c>
    </row>
    <row r="2779" spans="11:17" x14ac:dyDescent="0.25">
      <c r="K2779" t="s">
        <v>2470</v>
      </c>
      <c r="L2779">
        <v>33</v>
      </c>
      <c r="M2779">
        <v>73</v>
      </c>
      <c r="N2779">
        <v>188</v>
      </c>
      <c r="O2779">
        <v>83</v>
      </c>
      <c r="P2779" s="16">
        <v>1600000</v>
      </c>
      <c r="Q2779" t="str">
        <f>IF(Table6[[#This Row],[Value]]&gt;=20000000,"out of budget",IF(Table6[[#This Row],[Value]]&gt;10000000,"negotiable",IF(Table6[[#This Row],[Value]]&lt;=10000000,"on the radar")))</f>
        <v>on the radar</v>
      </c>
    </row>
    <row r="2780" spans="11:17" x14ac:dyDescent="0.25">
      <c r="K2780" t="s">
        <v>2471</v>
      </c>
      <c r="L2780">
        <v>33</v>
      </c>
      <c r="M2780">
        <v>71</v>
      </c>
      <c r="N2780">
        <v>172</v>
      </c>
      <c r="O2780">
        <v>76</v>
      </c>
      <c r="P2780" s="16">
        <v>1200000</v>
      </c>
      <c r="Q2780" t="str">
        <f>IF(Table6[[#This Row],[Value]]&gt;=20000000,"out of budget",IF(Table6[[#This Row],[Value]]&gt;10000000,"negotiable",IF(Table6[[#This Row],[Value]]&lt;=10000000,"on the radar")))</f>
        <v>on the radar</v>
      </c>
    </row>
    <row r="2781" spans="11:17" x14ac:dyDescent="0.25">
      <c r="K2781" t="s">
        <v>1844</v>
      </c>
      <c r="L2781">
        <v>32</v>
      </c>
      <c r="M2781">
        <v>79</v>
      </c>
      <c r="N2781">
        <v>185</v>
      </c>
      <c r="O2781">
        <v>75</v>
      </c>
      <c r="P2781" s="16">
        <v>11500000</v>
      </c>
      <c r="Q2781" t="str">
        <f>IF(Table6[[#This Row],[Value]]&gt;=20000000,"out of budget",IF(Table6[[#This Row],[Value]]&gt;10000000,"negotiable",IF(Table6[[#This Row],[Value]]&lt;=10000000,"on the radar")))</f>
        <v>negotiable</v>
      </c>
    </row>
    <row r="2782" spans="11:17" x14ac:dyDescent="0.25">
      <c r="K2782" t="s">
        <v>2472</v>
      </c>
      <c r="L2782">
        <v>31</v>
      </c>
      <c r="M2782">
        <v>77</v>
      </c>
      <c r="N2782">
        <v>190</v>
      </c>
      <c r="O2782">
        <v>75</v>
      </c>
      <c r="P2782" s="16">
        <v>9000000</v>
      </c>
      <c r="Q2782" t="str">
        <f>IF(Table6[[#This Row],[Value]]&gt;=20000000,"out of budget",IF(Table6[[#This Row],[Value]]&gt;10000000,"negotiable",IF(Table6[[#This Row],[Value]]&lt;=10000000,"on the radar")))</f>
        <v>on the radar</v>
      </c>
    </row>
    <row r="2783" spans="11:17" x14ac:dyDescent="0.25">
      <c r="K2783" t="s">
        <v>2473</v>
      </c>
      <c r="L2783">
        <v>30</v>
      </c>
      <c r="M2783">
        <v>75</v>
      </c>
      <c r="N2783">
        <v>190</v>
      </c>
      <c r="O2783">
        <v>78</v>
      </c>
      <c r="P2783" s="16">
        <v>3700000</v>
      </c>
      <c r="Q2783" t="str">
        <f>IF(Table6[[#This Row],[Value]]&gt;=20000000,"out of budget",IF(Table6[[#This Row],[Value]]&gt;10000000,"negotiable",IF(Table6[[#This Row],[Value]]&lt;=10000000,"on the radar")))</f>
        <v>on the radar</v>
      </c>
    </row>
    <row r="2784" spans="11:17" x14ac:dyDescent="0.25">
      <c r="K2784" t="s">
        <v>2474</v>
      </c>
      <c r="L2784">
        <v>31</v>
      </c>
      <c r="M2784">
        <v>71</v>
      </c>
      <c r="N2784">
        <v>179</v>
      </c>
      <c r="O2784">
        <v>81</v>
      </c>
      <c r="P2784" s="16">
        <v>2100000</v>
      </c>
      <c r="Q2784" t="str">
        <f>IF(Table6[[#This Row],[Value]]&gt;=20000000,"out of budget",IF(Table6[[#This Row],[Value]]&gt;10000000,"negotiable",IF(Table6[[#This Row],[Value]]&lt;=10000000,"on the radar")))</f>
        <v>on the radar</v>
      </c>
    </row>
    <row r="2785" spans="11:17" x14ac:dyDescent="0.25">
      <c r="K2785" t="s">
        <v>1026</v>
      </c>
      <c r="L2785">
        <v>32</v>
      </c>
      <c r="M2785">
        <v>83</v>
      </c>
      <c r="N2785">
        <v>189</v>
      </c>
      <c r="O2785">
        <v>84</v>
      </c>
      <c r="P2785" s="16">
        <v>18000000</v>
      </c>
      <c r="Q2785" t="str">
        <f>IF(Table6[[#This Row],[Value]]&gt;=20000000,"out of budget",IF(Table6[[#This Row],[Value]]&gt;10000000,"negotiable",IF(Table6[[#This Row],[Value]]&lt;=10000000,"on the radar")))</f>
        <v>negotiable</v>
      </c>
    </row>
    <row r="2786" spans="11:17" x14ac:dyDescent="0.25">
      <c r="K2786" t="s">
        <v>2475</v>
      </c>
      <c r="L2786">
        <v>33</v>
      </c>
      <c r="M2786">
        <v>75</v>
      </c>
      <c r="N2786">
        <v>175</v>
      </c>
      <c r="O2786">
        <v>72</v>
      </c>
      <c r="P2786" s="16">
        <v>3600000</v>
      </c>
      <c r="Q2786" t="str">
        <f>IF(Table6[[#This Row],[Value]]&gt;=20000000,"out of budget",IF(Table6[[#This Row],[Value]]&gt;10000000,"negotiable",IF(Table6[[#This Row],[Value]]&lt;=10000000,"on the radar")))</f>
        <v>on the radar</v>
      </c>
    </row>
    <row r="2787" spans="11:17" x14ac:dyDescent="0.25">
      <c r="K2787" t="s">
        <v>2476</v>
      </c>
      <c r="L2787">
        <v>32</v>
      </c>
      <c r="M2787">
        <v>77</v>
      </c>
      <c r="N2787">
        <v>187</v>
      </c>
      <c r="O2787">
        <v>85</v>
      </c>
      <c r="P2787" s="16">
        <v>5000000</v>
      </c>
      <c r="Q2787" t="str">
        <f>IF(Table6[[#This Row],[Value]]&gt;=20000000,"out of budget",IF(Table6[[#This Row],[Value]]&gt;10000000,"negotiable",IF(Table6[[#This Row],[Value]]&lt;=10000000,"on the radar")))</f>
        <v>on the radar</v>
      </c>
    </row>
    <row r="2788" spans="11:17" x14ac:dyDescent="0.25">
      <c r="K2788" t="s">
        <v>1845</v>
      </c>
      <c r="L2788">
        <v>34</v>
      </c>
      <c r="M2788">
        <v>70</v>
      </c>
      <c r="N2788">
        <v>185</v>
      </c>
      <c r="O2788">
        <v>84</v>
      </c>
      <c r="P2788" s="16">
        <v>750000</v>
      </c>
      <c r="Q2788" t="str">
        <f>IF(Table6[[#This Row],[Value]]&gt;=20000000,"out of budget",IF(Table6[[#This Row],[Value]]&gt;10000000,"negotiable",IF(Table6[[#This Row],[Value]]&lt;=10000000,"on the radar")))</f>
        <v>on the radar</v>
      </c>
    </row>
    <row r="2789" spans="11:17" x14ac:dyDescent="0.25">
      <c r="K2789" t="s">
        <v>2477</v>
      </c>
      <c r="L2789">
        <v>31</v>
      </c>
      <c r="M2789">
        <v>70</v>
      </c>
      <c r="N2789">
        <v>170</v>
      </c>
      <c r="O2789">
        <v>72</v>
      </c>
      <c r="P2789" s="16">
        <v>1300000</v>
      </c>
      <c r="Q2789" t="str">
        <f>IF(Table6[[#This Row],[Value]]&gt;=20000000,"out of budget",IF(Table6[[#This Row],[Value]]&gt;10000000,"negotiable",IF(Table6[[#This Row],[Value]]&lt;=10000000,"on the radar")))</f>
        <v>on the radar</v>
      </c>
    </row>
    <row r="2790" spans="11:17" x14ac:dyDescent="0.25">
      <c r="K2790" t="s">
        <v>2478</v>
      </c>
      <c r="L2790">
        <v>31</v>
      </c>
      <c r="M2790">
        <v>72</v>
      </c>
      <c r="N2790">
        <v>187</v>
      </c>
      <c r="O2790">
        <v>73</v>
      </c>
      <c r="P2790" s="16">
        <v>1600000</v>
      </c>
      <c r="Q2790" t="str">
        <f>IF(Table6[[#This Row],[Value]]&gt;=20000000,"out of budget",IF(Table6[[#This Row],[Value]]&gt;10000000,"negotiable",IF(Table6[[#This Row],[Value]]&lt;=10000000,"on the radar")))</f>
        <v>on the radar</v>
      </c>
    </row>
    <row r="2791" spans="11:17" x14ac:dyDescent="0.25">
      <c r="K2791" t="s">
        <v>2479</v>
      </c>
      <c r="L2791">
        <v>33</v>
      </c>
      <c r="M2791">
        <v>84</v>
      </c>
      <c r="N2791">
        <v>194</v>
      </c>
      <c r="O2791">
        <v>81</v>
      </c>
      <c r="P2791" s="16">
        <v>20000000</v>
      </c>
      <c r="Q2791" t="str">
        <f>IF(Table6[[#This Row],[Value]]&gt;=20000000,"out of budget",IF(Table6[[#This Row],[Value]]&gt;10000000,"negotiable",IF(Table6[[#This Row],[Value]]&lt;=10000000,"on the radar")))</f>
        <v>out of budget</v>
      </c>
    </row>
    <row r="2792" spans="11:17" x14ac:dyDescent="0.25">
      <c r="K2792" t="s">
        <v>2480</v>
      </c>
      <c r="L2792">
        <v>34</v>
      </c>
      <c r="M2792">
        <v>80</v>
      </c>
      <c r="N2792">
        <v>182</v>
      </c>
      <c r="O2792">
        <v>78</v>
      </c>
      <c r="P2792" s="16">
        <v>7500000</v>
      </c>
      <c r="Q2792" t="str">
        <f>IF(Table6[[#This Row],[Value]]&gt;=20000000,"out of budget",IF(Table6[[#This Row],[Value]]&gt;10000000,"negotiable",IF(Table6[[#This Row],[Value]]&lt;=10000000,"on the radar")))</f>
        <v>on the radar</v>
      </c>
    </row>
    <row r="2793" spans="11:17" x14ac:dyDescent="0.25">
      <c r="K2793" t="s">
        <v>2481</v>
      </c>
      <c r="L2793">
        <v>35</v>
      </c>
      <c r="M2793">
        <v>66</v>
      </c>
      <c r="N2793">
        <v>190</v>
      </c>
      <c r="O2793">
        <v>80</v>
      </c>
      <c r="P2793" s="16">
        <v>230000</v>
      </c>
      <c r="Q2793" t="str">
        <f>IF(Table6[[#This Row],[Value]]&gt;=20000000,"out of budget",IF(Table6[[#This Row],[Value]]&gt;10000000,"negotiable",IF(Table6[[#This Row],[Value]]&lt;=10000000,"on the radar")))</f>
        <v>on the radar</v>
      </c>
    </row>
    <row r="2794" spans="11:17" x14ac:dyDescent="0.25">
      <c r="K2794" t="s">
        <v>2482</v>
      </c>
      <c r="L2794">
        <v>33</v>
      </c>
      <c r="M2794">
        <v>78</v>
      </c>
      <c r="N2794">
        <v>180</v>
      </c>
      <c r="O2794">
        <v>82</v>
      </c>
      <c r="P2794" s="16">
        <v>9000000</v>
      </c>
      <c r="Q2794" t="str">
        <f>IF(Table6[[#This Row],[Value]]&gt;=20000000,"out of budget",IF(Table6[[#This Row],[Value]]&gt;10000000,"negotiable",IF(Table6[[#This Row],[Value]]&lt;=10000000,"on the radar")))</f>
        <v>on the radar</v>
      </c>
    </row>
    <row r="2795" spans="11:17" x14ac:dyDescent="0.25">
      <c r="K2795" t="s">
        <v>2483</v>
      </c>
      <c r="L2795">
        <v>38</v>
      </c>
      <c r="M2795">
        <v>67</v>
      </c>
      <c r="N2795">
        <v>169</v>
      </c>
      <c r="O2795">
        <v>69</v>
      </c>
      <c r="P2795" s="16">
        <v>350000</v>
      </c>
      <c r="Q2795" t="str">
        <f>IF(Table6[[#This Row],[Value]]&gt;=20000000,"out of budget",IF(Table6[[#This Row],[Value]]&gt;10000000,"negotiable",IF(Table6[[#This Row],[Value]]&lt;=10000000,"on the radar")))</f>
        <v>on the radar</v>
      </c>
    </row>
    <row r="2796" spans="11:17" x14ac:dyDescent="0.25">
      <c r="K2796" t="s">
        <v>1850</v>
      </c>
      <c r="L2796">
        <v>32</v>
      </c>
      <c r="M2796">
        <v>72</v>
      </c>
      <c r="N2796">
        <v>179</v>
      </c>
      <c r="O2796">
        <v>77</v>
      </c>
      <c r="P2796" s="16">
        <v>1900000</v>
      </c>
      <c r="Q2796" t="str">
        <f>IF(Table6[[#This Row],[Value]]&gt;=20000000,"out of budget",IF(Table6[[#This Row],[Value]]&gt;10000000,"negotiable",IF(Table6[[#This Row],[Value]]&lt;=10000000,"on the radar")))</f>
        <v>on the radar</v>
      </c>
    </row>
    <row r="2797" spans="11:17" x14ac:dyDescent="0.25">
      <c r="K2797" t="s">
        <v>2484</v>
      </c>
      <c r="L2797">
        <v>30</v>
      </c>
      <c r="M2797">
        <v>66</v>
      </c>
      <c r="N2797">
        <v>191</v>
      </c>
      <c r="O2797">
        <v>90</v>
      </c>
      <c r="P2797" s="16">
        <v>850000</v>
      </c>
      <c r="Q2797" t="str">
        <f>IF(Table6[[#This Row],[Value]]&gt;=20000000,"out of budget",IF(Table6[[#This Row],[Value]]&gt;10000000,"negotiable",IF(Table6[[#This Row],[Value]]&lt;=10000000,"on the radar")))</f>
        <v>on the radar</v>
      </c>
    </row>
    <row r="2798" spans="11:17" x14ac:dyDescent="0.25">
      <c r="K2798" t="s">
        <v>2485</v>
      </c>
      <c r="L2798">
        <v>33</v>
      </c>
      <c r="M2798">
        <v>70</v>
      </c>
      <c r="N2798">
        <v>185</v>
      </c>
      <c r="O2798">
        <v>89</v>
      </c>
      <c r="P2798" s="16">
        <v>750000</v>
      </c>
      <c r="Q2798" t="str">
        <f>IF(Table6[[#This Row],[Value]]&gt;=20000000,"out of budget",IF(Table6[[#This Row],[Value]]&gt;10000000,"negotiable",IF(Table6[[#This Row],[Value]]&lt;=10000000,"on the radar")))</f>
        <v>on the radar</v>
      </c>
    </row>
    <row r="2799" spans="11:17" x14ac:dyDescent="0.25">
      <c r="K2799" t="s">
        <v>2486</v>
      </c>
      <c r="L2799">
        <v>31</v>
      </c>
      <c r="M2799">
        <v>70</v>
      </c>
      <c r="N2799">
        <v>179</v>
      </c>
      <c r="O2799">
        <v>72</v>
      </c>
      <c r="P2799" s="16">
        <v>1100000</v>
      </c>
      <c r="Q2799" t="str">
        <f>IF(Table6[[#This Row],[Value]]&gt;=20000000,"out of budget",IF(Table6[[#This Row],[Value]]&gt;10000000,"negotiable",IF(Table6[[#This Row],[Value]]&lt;=10000000,"on the radar")))</f>
        <v>on the radar</v>
      </c>
    </row>
    <row r="2800" spans="11:17" x14ac:dyDescent="0.25">
      <c r="K2800" t="s">
        <v>2487</v>
      </c>
      <c r="L2800">
        <v>32</v>
      </c>
      <c r="M2800">
        <v>74</v>
      </c>
      <c r="N2800">
        <v>183</v>
      </c>
      <c r="O2800">
        <v>78</v>
      </c>
      <c r="P2800" s="16">
        <v>3400000</v>
      </c>
      <c r="Q2800" t="str">
        <f>IF(Table6[[#This Row],[Value]]&gt;=20000000,"out of budget",IF(Table6[[#This Row],[Value]]&gt;10000000,"negotiable",IF(Table6[[#This Row],[Value]]&lt;=10000000,"on the radar")))</f>
        <v>on the radar</v>
      </c>
    </row>
    <row r="2801" spans="11:17" x14ac:dyDescent="0.25">
      <c r="K2801" t="s">
        <v>1852</v>
      </c>
      <c r="L2801">
        <v>32</v>
      </c>
      <c r="M2801">
        <v>72</v>
      </c>
      <c r="N2801">
        <v>185</v>
      </c>
      <c r="O2801">
        <v>82</v>
      </c>
      <c r="P2801" s="16">
        <v>1500000</v>
      </c>
      <c r="Q2801" t="str">
        <f>IF(Table6[[#This Row],[Value]]&gt;=20000000,"out of budget",IF(Table6[[#This Row],[Value]]&gt;10000000,"negotiable",IF(Table6[[#This Row],[Value]]&lt;=10000000,"on the radar")))</f>
        <v>on the radar</v>
      </c>
    </row>
    <row r="2802" spans="11:17" x14ac:dyDescent="0.25">
      <c r="K2802" t="s">
        <v>2488</v>
      </c>
      <c r="L2802">
        <v>31</v>
      </c>
      <c r="M2802">
        <v>69</v>
      </c>
      <c r="N2802">
        <v>168</v>
      </c>
      <c r="O2802">
        <v>64</v>
      </c>
      <c r="P2802" s="16">
        <v>1200000</v>
      </c>
      <c r="Q2802" t="str">
        <f>IF(Table6[[#This Row],[Value]]&gt;=20000000,"out of budget",IF(Table6[[#This Row],[Value]]&gt;10000000,"negotiable",IF(Table6[[#This Row],[Value]]&lt;=10000000,"on the radar")))</f>
        <v>on the radar</v>
      </c>
    </row>
    <row r="2803" spans="11:17" x14ac:dyDescent="0.25">
      <c r="K2803" t="s">
        <v>2489</v>
      </c>
      <c r="L2803">
        <v>34</v>
      </c>
      <c r="M2803">
        <v>73</v>
      </c>
      <c r="N2803">
        <v>187</v>
      </c>
      <c r="O2803">
        <v>76</v>
      </c>
      <c r="P2803" s="16">
        <v>1000000</v>
      </c>
      <c r="Q2803" t="str">
        <f>IF(Table6[[#This Row],[Value]]&gt;=20000000,"out of budget",IF(Table6[[#This Row],[Value]]&gt;10000000,"negotiable",IF(Table6[[#This Row],[Value]]&lt;=10000000,"on the radar")))</f>
        <v>on the radar</v>
      </c>
    </row>
    <row r="2804" spans="11:17" x14ac:dyDescent="0.25">
      <c r="K2804" t="s">
        <v>2490</v>
      </c>
      <c r="L2804">
        <v>32</v>
      </c>
      <c r="M2804">
        <v>77</v>
      </c>
      <c r="N2804">
        <v>180</v>
      </c>
      <c r="O2804">
        <v>77</v>
      </c>
      <c r="P2804" s="16">
        <v>8500000</v>
      </c>
      <c r="Q2804" t="str">
        <f>IF(Table6[[#This Row],[Value]]&gt;=20000000,"out of budget",IF(Table6[[#This Row],[Value]]&gt;10000000,"negotiable",IF(Table6[[#This Row],[Value]]&lt;=10000000,"on the radar")))</f>
        <v>on the radar</v>
      </c>
    </row>
    <row r="2805" spans="11:17" x14ac:dyDescent="0.25">
      <c r="K2805" t="s">
        <v>2491</v>
      </c>
      <c r="L2805">
        <v>34</v>
      </c>
      <c r="M2805">
        <v>71</v>
      </c>
      <c r="N2805">
        <v>185</v>
      </c>
      <c r="O2805">
        <v>78</v>
      </c>
      <c r="P2805" s="16">
        <v>600000</v>
      </c>
      <c r="Q2805" t="str">
        <f>IF(Table6[[#This Row],[Value]]&gt;=20000000,"out of budget",IF(Table6[[#This Row],[Value]]&gt;10000000,"negotiable",IF(Table6[[#This Row],[Value]]&lt;=10000000,"on the radar")))</f>
        <v>on the radar</v>
      </c>
    </row>
    <row r="2806" spans="11:17" x14ac:dyDescent="0.25">
      <c r="K2806" t="s">
        <v>2492</v>
      </c>
      <c r="L2806">
        <v>33</v>
      </c>
      <c r="M2806">
        <v>76</v>
      </c>
      <c r="N2806">
        <v>174</v>
      </c>
      <c r="O2806">
        <v>66</v>
      </c>
      <c r="P2806" s="16">
        <v>3700000</v>
      </c>
      <c r="Q2806" t="str">
        <f>IF(Table6[[#This Row],[Value]]&gt;=20000000,"out of budget",IF(Table6[[#This Row],[Value]]&gt;10000000,"negotiable",IF(Table6[[#This Row],[Value]]&lt;=10000000,"on the radar")))</f>
        <v>on the radar</v>
      </c>
    </row>
    <row r="2807" spans="11:17" x14ac:dyDescent="0.25">
      <c r="K2807" t="s">
        <v>2493</v>
      </c>
      <c r="L2807">
        <v>34</v>
      </c>
      <c r="M2807">
        <v>73</v>
      </c>
      <c r="N2807">
        <v>171</v>
      </c>
      <c r="O2807">
        <v>76</v>
      </c>
      <c r="P2807" s="16">
        <v>1000000</v>
      </c>
      <c r="Q2807" t="str">
        <f>IF(Table6[[#This Row],[Value]]&gt;=20000000,"out of budget",IF(Table6[[#This Row],[Value]]&gt;10000000,"negotiable",IF(Table6[[#This Row],[Value]]&lt;=10000000,"on the radar")))</f>
        <v>on the radar</v>
      </c>
    </row>
    <row r="2808" spans="11:17" x14ac:dyDescent="0.25">
      <c r="K2808" t="s">
        <v>2494</v>
      </c>
      <c r="L2808">
        <v>37</v>
      </c>
      <c r="M2808">
        <v>65</v>
      </c>
      <c r="N2808">
        <v>175</v>
      </c>
      <c r="O2808">
        <v>70</v>
      </c>
      <c r="P2808" s="16">
        <v>275000</v>
      </c>
      <c r="Q2808" t="str">
        <f>IF(Table6[[#This Row],[Value]]&gt;=20000000,"out of budget",IF(Table6[[#This Row],[Value]]&gt;10000000,"negotiable",IF(Table6[[#This Row],[Value]]&lt;=10000000,"on the radar")))</f>
        <v>on the radar</v>
      </c>
    </row>
    <row r="2809" spans="11:17" x14ac:dyDescent="0.25">
      <c r="K2809" t="s">
        <v>1856</v>
      </c>
      <c r="L2809">
        <v>29</v>
      </c>
      <c r="M2809">
        <v>75</v>
      </c>
      <c r="N2809">
        <v>188</v>
      </c>
      <c r="O2809">
        <v>79</v>
      </c>
      <c r="P2809" s="16">
        <v>7500000</v>
      </c>
      <c r="Q2809" t="str">
        <f>IF(Table6[[#This Row],[Value]]&gt;=20000000,"out of budget",IF(Table6[[#This Row],[Value]]&gt;10000000,"negotiable",IF(Table6[[#This Row],[Value]]&lt;=10000000,"on the radar")))</f>
        <v>on the radar</v>
      </c>
    </row>
    <row r="2810" spans="11:17" x14ac:dyDescent="0.25">
      <c r="K2810" t="s">
        <v>2495</v>
      </c>
      <c r="L2810">
        <v>31</v>
      </c>
      <c r="M2810">
        <v>80</v>
      </c>
      <c r="N2810">
        <v>194</v>
      </c>
      <c r="O2810">
        <v>90</v>
      </c>
      <c r="P2810" s="16">
        <v>14500000</v>
      </c>
      <c r="Q2810" t="str">
        <f>IF(Table6[[#This Row],[Value]]&gt;=20000000,"out of budget",IF(Table6[[#This Row],[Value]]&gt;10000000,"negotiable",IF(Table6[[#This Row],[Value]]&lt;=10000000,"on the radar")))</f>
        <v>negotiable</v>
      </c>
    </row>
    <row r="2811" spans="11:17" x14ac:dyDescent="0.25">
      <c r="K2811" t="s">
        <v>2496</v>
      </c>
      <c r="L2811">
        <v>33</v>
      </c>
      <c r="M2811">
        <v>76</v>
      </c>
      <c r="N2811">
        <v>177</v>
      </c>
      <c r="O2811">
        <v>72</v>
      </c>
      <c r="P2811" s="16">
        <v>4600000</v>
      </c>
      <c r="Q2811" t="str">
        <f>IF(Table6[[#This Row],[Value]]&gt;=20000000,"out of budget",IF(Table6[[#This Row],[Value]]&gt;10000000,"negotiable",IF(Table6[[#This Row],[Value]]&lt;=10000000,"on the radar")))</f>
        <v>on the radar</v>
      </c>
    </row>
    <row r="2812" spans="11:17" x14ac:dyDescent="0.25">
      <c r="K2812" t="s">
        <v>2497</v>
      </c>
      <c r="L2812">
        <v>34</v>
      </c>
      <c r="M2812">
        <v>67</v>
      </c>
      <c r="N2812">
        <v>180</v>
      </c>
      <c r="O2812">
        <v>70</v>
      </c>
      <c r="P2812" s="16">
        <v>375000</v>
      </c>
      <c r="Q2812" t="str">
        <f>IF(Table6[[#This Row],[Value]]&gt;=20000000,"out of budget",IF(Table6[[#This Row],[Value]]&gt;10000000,"negotiable",IF(Table6[[#This Row],[Value]]&lt;=10000000,"on the radar")))</f>
        <v>on the radar</v>
      </c>
    </row>
    <row r="2813" spans="11:17" x14ac:dyDescent="0.25">
      <c r="K2813" t="s">
        <v>2498</v>
      </c>
      <c r="L2813">
        <v>40</v>
      </c>
      <c r="M2813">
        <v>75</v>
      </c>
      <c r="N2813">
        <v>187</v>
      </c>
      <c r="O2813">
        <v>88</v>
      </c>
      <c r="P2813" s="16">
        <v>625000</v>
      </c>
      <c r="Q2813" t="str">
        <f>IF(Table6[[#This Row],[Value]]&gt;=20000000,"out of budget",IF(Table6[[#This Row],[Value]]&gt;10000000,"negotiable",IF(Table6[[#This Row],[Value]]&lt;=10000000,"on the radar")))</f>
        <v>on the radar</v>
      </c>
    </row>
    <row r="2814" spans="11:17" x14ac:dyDescent="0.25">
      <c r="K2814" t="s">
        <v>1858</v>
      </c>
      <c r="L2814">
        <v>29</v>
      </c>
      <c r="M2814">
        <v>81</v>
      </c>
      <c r="N2814">
        <v>180</v>
      </c>
      <c r="O2814">
        <v>75</v>
      </c>
      <c r="P2814" s="16">
        <v>25500000</v>
      </c>
      <c r="Q2814" t="str">
        <f>IF(Table6[[#This Row],[Value]]&gt;=20000000,"out of budget",IF(Table6[[#This Row],[Value]]&gt;10000000,"negotiable",IF(Table6[[#This Row],[Value]]&lt;=10000000,"on the radar")))</f>
        <v>out of budget</v>
      </c>
    </row>
    <row r="2815" spans="11:17" x14ac:dyDescent="0.25">
      <c r="K2815" t="s">
        <v>2499</v>
      </c>
      <c r="L2815">
        <v>31</v>
      </c>
      <c r="M2815">
        <v>77</v>
      </c>
      <c r="N2815">
        <v>174</v>
      </c>
      <c r="O2815">
        <v>70</v>
      </c>
      <c r="P2815" s="16">
        <v>8500000</v>
      </c>
      <c r="Q2815" t="str">
        <f>IF(Table6[[#This Row],[Value]]&gt;=20000000,"out of budget",IF(Table6[[#This Row],[Value]]&gt;10000000,"negotiable",IF(Table6[[#This Row],[Value]]&lt;=10000000,"on the radar")))</f>
        <v>on the radar</v>
      </c>
    </row>
    <row r="2816" spans="11:17" x14ac:dyDescent="0.25">
      <c r="K2816" t="s">
        <v>2406</v>
      </c>
      <c r="L2816">
        <v>30</v>
      </c>
      <c r="M2816">
        <v>79</v>
      </c>
      <c r="N2816">
        <v>182</v>
      </c>
      <c r="O2816">
        <v>72</v>
      </c>
      <c r="P2816" s="16">
        <v>10000000</v>
      </c>
      <c r="Q2816" t="str">
        <f>IF(Table6[[#This Row],[Value]]&gt;=20000000,"out of budget",IF(Table6[[#This Row],[Value]]&gt;10000000,"negotiable",IF(Table6[[#This Row],[Value]]&lt;=10000000,"on the radar")))</f>
        <v>on the radar</v>
      </c>
    </row>
    <row r="2817" spans="11:17" x14ac:dyDescent="0.25">
      <c r="K2817" t="s">
        <v>1862</v>
      </c>
      <c r="L2817">
        <v>34</v>
      </c>
      <c r="M2817">
        <v>82</v>
      </c>
      <c r="N2817">
        <v>181</v>
      </c>
      <c r="O2817">
        <v>76</v>
      </c>
      <c r="P2817" s="16">
        <v>14500000</v>
      </c>
      <c r="Q2817" t="str">
        <f>IF(Table6[[#This Row],[Value]]&gt;=20000000,"out of budget",IF(Table6[[#This Row],[Value]]&gt;10000000,"negotiable",IF(Table6[[#This Row],[Value]]&lt;=10000000,"on the radar")))</f>
        <v>negotiable</v>
      </c>
    </row>
    <row r="2818" spans="11:17" x14ac:dyDescent="0.25">
      <c r="K2818" t="s">
        <v>2408</v>
      </c>
      <c r="L2818">
        <v>32</v>
      </c>
      <c r="M2818">
        <v>76</v>
      </c>
      <c r="N2818">
        <v>180</v>
      </c>
      <c r="O2818">
        <v>71</v>
      </c>
      <c r="P2818" s="16">
        <v>5000000</v>
      </c>
      <c r="Q2818" t="str">
        <f>IF(Table6[[#This Row],[Value]]&gt;=20000000,"out of budget",IF(Table6[[#This Row],[Value]]&gt;10000000,"negotiable",IF(Table6[[#This Row],[Value]]&lt;=10000000,"on the radar")))</f>
        <v>on the radar</v>
      </c>
    </row>
    <row r="2819" spans="11:17" x14ac:dyDescent="0.25">
      <c r="K2819" t="s">
        <v>2409</v>
      </c>
      <c r="L2819">
        <v>28</v>
      </c>
      <c r="M2819">
        <v>78</v>
      </c>
      <c r="N2819">
        <v>175</v>
      </c>
      <c r="O2819">
        <v>70</v>
      </c>
      <c r="P2819" s="16">
        <v>18000000</v>
      </c>
      <c r="Q2819" t="str">
        <f>IF(Table6[[#This Row],[Value]]&gt;=20000000,"out of budget",IF(Table6[[#This Row],[Value]]&gt;10000000,"negotiable",IF(Table6[[#This Row],[Value]]&lt;=10000000,"on the radar")))</f>
        <v>negotiable</v>
      </c>
    </row>
    <row r="2820" spans="11:17" x14ac:dyDescent="0.25">
      <c r="K2820" t="s">
        <v>2410</v>
      </c>
      <c r="L2820">
        <v>31</v>
      </c>
      <c r="M2820">
        <v>68</v>
      </c>
      <c r="N2820">
        <v>196</v>
      </c>
      <c r="O2820">
        <v>93</v>
      </c>
      <c r="P2820" s="16">
        <v>825000</v>
      </c>
      <c r="Q2820" t="str">
        <f>IF(Table6[[#This Row],[Value]]&gt;=20000000,"out of budget",IF(Table6[[#This Row],[Value]]&gt;10000000,"negotiable",IF(Table6[[#This Row],[Value]]&lt;=10000000,"on the radar")))</f>
        <v>on the radar</v>
      </c>
    </row>
    <row r="2821" spans="11:17" x14ac:dyDescent="0.25">
      <c r="K2821" t="s">
        <v>2411</v>
      </c>
      <c r="L2821">
        <v>30</v>
      </c>
      <c r="M2821">
        <v>70</v>
      </c>
      <c r="N2821">
        <v>188</v>
      </c>
      <c r="O2821">
        <v>82</v>
      </c>
      <c r="P2821" s="16">
        <v>1400000</v>
      </c>
      <c r="Q2821" t="str">
        <f>IF(Table6[[#This Row],[Value]]&gt;=20000000,"out of budget",IF(Table6[[#This Row],[Value]]&gt;10000000,"negotiable",IF(Table6[[#This Row],[Value]]&lt;=10000000,"on the radar")))</f>
        <v>on the radar</v>
      </c>
    </row>
    <row r="2822" spans="11:17" x14ac:dyDescent="0.25">
      <c r="K2822" t="s">
        <v>1894</v>
      </c>
      <c r="L2822">
        <v>35</v>
      </c>
      <c r="M2822">
        <v>83</v>
      </c>
      <c r="N2822">
        <v>178</v>
      </c>
      <c r="O2822">
        <v>80</v>
      </c>
      <c r="P2822" s="16">
        <v>1300000</v>
      </c>
      <c r="Q2822" t="str">
        <f>IF(Table6[[#This Row],[Value]]&gt;=20000000,"out of budget",IF(Table6[[#This Row],[Value]]&gt;10000000,"negotiable",IF(Table6[[#This Row],[Value]]&lt;=10000000,"on the radar")))</f>
        <v>on the radar</v>
      </c>
    </row>
    <row r="2823" spans="11:17" x14ac:dyDescent="0.25">
      <c r="K2823" t="s">
        <v>2500</v>
      </c>
      <c r="L2823">
        <v>40</v>
      </c>
      <c r="M2823">
        <v>76</v>
      </c>
      <c r="N2823">
        <v>188</v>
      </c>
      <c r="O2823">
        <v>92</v>
      </c>
      <c r="P2823" s="16">
        <v>825000</v>
      </c>
      <c r="Q2823" t="str">
        <f>IF(Table6[[#This Row],[Value]]&gt;=20000000,"out of budget",IF(Table6[[#This Row],[Value]]&gt;10000000,"negotiable",IF(Table6[[#This Row],[Value]]&lt;=10000000,"on the radar")))</f>
        <v>on the radar</v>
      </c>
    </row>
    <row r="2824" spans="11:17" x14ac:dyDescent="0.25">
      <c r="K2824" t="s">
        <v>2501</v>
      </c>
      <c r="L2824">
        <v>40</v>
      </c>
      <c r="M2824">
        <v>78</v>
      </c>
      <c r="N2824">
        <v>179</v>
      </c>
      <c r="O2824">
        <v>75</v>
      </c>
      <c r="P2824" s="16">
        <v>0</v>
      </c>
      <c r="Q2824" t="str">
        <f>IF(Table6[[#This Row],[Value]]&gt;=20000000,"out of budget",IF(Table6[[#This Row],[Value]]&gt;10000000,"negotiable",IF(Table6[[#This Row],[Value]]&lt;=10000000,"on the radar")))</f>
        <v>on the radar</v>
      </c>
    </row>
    <row r="2825" spans="11:17" x14ac:dyDescent="0.25">
      <c r="K2825" t="s">
        <v>1897</v>
      </c>
      <c r="L2825">
        <v>34</v>
      </c>
      <c r="M2825">
        <v>82</v>
      </c>
      <c r="N2825">
        <v>183</v>
      </c>
      <c r="O2825">
        <v>80</v>
      </c>
      <c r="P2825" s="16">
        <v>6000000</v>
      </c>
      <c r="Q2825" t="str">
        <f>IF(Table6[[#This Row],[Value]]&gt;=20000000,"out of budget",IF(Table6[[#This Row],[Value]]&gt;10000000,"negotiable",IF(Table6[[#This Row],[Value]]&lt;=10000000,"on the radar")))</f>
        <v>on the radar</v>
      </c>
    </row>
    <row r="2826" spans="11:17" x14ac:dyDescent="0.25">
      <c r="K2826" t="s">
        <v>2502</v>
      </c>
      <c r="L2826">
        <v>34</v>
      </c>
      <c r="M2826">
        <v>80</v>
      </c>
      <c r="N2826">
        <v>188</v>
      </c>
      <c r="O2826">
        <v>82</v>
      </c>
      <c r="P2826" s="16">
        <v>4500000</v>
      </c>
      <c r="Q2826" t="str">
        <f>IF(Table6[[#This Row],[Value]]&gt;=20000000,"out of budget",IF(Table6[[#This Row],[Value]]&gt;10000000,"negotiable",IF(Table6[[#This Row],[Value]]&lt;=10000000,"on the radar")))</f>
        <v>on the radar</v>
      </c>
    </row>
    <row r="2827" spans="11:17" x14ac:dyDescent="0.25">
      <c r="K2827" t="s">
        <v>2503</v>
      </c>
      <c r="L2827">
        <v>35</v>
      </c>
      <c r="M2827">
        <v>74</v>
      </c>
      <c r="N2827">
        <v>185</v>
      </c>
      <c r="O2827">
        <v>80</v>
      </c>
      <c r="P2827" s="16">
        <v>575000</v>
      </c>
      <c r="Q2827" t="str">
        <f>IF(Table6[[#This Row],[Value]]&gt;=20000000,"out of budget",IF(Table6[[#This Row],[Value]]&gt;10000000,"negotiable",IF(Table6[[#This Row],[Value]]&lt;=10000000,"on the radar")))</f>
        <v>on the radar</v>
      </c>
    </row>
    <row r="2828" spans="11:17" x14ac:dyDescent="0.25">
      <c r="K2828" t="s">
        <v>2504</v>
      </c>
      <c r="L2828">
        <v>23</v>
      </c>
      <c r="M2828">
        <v>72</v>
      </c>
      <c r="N2828">
        <v>184</v>
      </c>
      <c r="O2828">
        <v>70</v>
      </c>
      <c r="P2828" s="16">
        <v>4200000</v>
      </c>
      <c r="Q2828" t="str">
        <f>IF(Table6[[#This Row],[Value]]&gt;=20000000,"out of budget",IF(Table6[[#This Row],[Value]]&gt;10000000,"negotiable",IF(Table6[[#This Row],[Value]]&lt;=10000000,"on the radar")))</f>
        <v>on the radar</v>
      </c>
    </row>
    <row r="2829" spans="11:17" x14ac:dyDescent="0.25">
      <c r="K2829" t="s">
        <v>2505</v>
      </c>
      <c r="L2829">
        <v>19</v>
      </c>
      <c r="M2829">
        <v>62</v>
      </c>
      <c r="N2829">
        <v>177</v>
      </c>
      <c r="O2829">
        <v>74</v>
      </c>
      <c r="P2829" s="16">
        <v>950000</v>
      </c>
      <c r="Q2829" t="str">
        <f>IF(Table6[[#This Row],[Value]]&gt;=20000000,"out of budget",IF(Table6[[#This Row],[Value]]&gt;10000000,"negotiable",IF(Table6[[#This Row],[Value]]&lt;=10000000,"on the radar")))</f>
        <v>on the radar</v>
      </c>
    </row>
    <row r="2830" spans="11:17" x14ac:dyDescent="0.25">
      <c r="K2830" t="s">
        <v>2506</v>
      </c>
      <c r="L2830">
        <v>17</v>
      </c>
      <c r="M2830">
        <v>57</v>
      </c>
      <c r="N2830">
        <v>182</v>
      </c>
      <c r="O2830">
        <v>70</v>
      </c>
      <c r="P2830" s="16">
        <v>425000</v>
      </c>
      <c r="Q2830" t="str">
        <f>IF(Table6[[#This Row],[Value]]&gt;=20000000,"out of budget",IF(Table6[[#This Row],[Value]]&gt;10000000,"negotiable",IF(Table6[[#This Row],[Value]]&lt;=10000000,"on the radar")))</f>
        <v>on the radar</v>
      </c>
    </row>
    <row r="2831" spans="11:17" x14ac:dyDescent="0.25">
      <c r="K2831" t="s">
        <v>2507</v>
      </c>
      <c r="L2831">
        <v>21</v>
      </c>
      <c r="M2831">
        <v>64</v>
      </c>
      <c r="N2831">
        <v>183</v>
      </c>
      <c r="O2831">
        <v>76</v>
      </c>
      <c r="P2831" s="16">
        <v>1400000</v>
      </c>
      <c r="Q2831" t="str">
        <f>IF(Table6[[#This Row],[Value]]&gt;=20000000,"out of budget",IF(Table6[[#This Row],[Value]]&gt;10000000,"negotiable",IF(Table6[[#This Row],[Value]]&lt;=10000000,"on the radar")))</f>
        <v>on the radar</v>
      </c>
    </row>
    <row r="2832" spans="11:17" x14ac:dyDescent="0.25">
      <c r="K2832" t="s">
        <v>2508</v>
      </c>
      <c r="L2832">
        <v>20</v>
      </c>
      <c r="M2832">
        <v>69</v>
      </c>
      <c r="N2832">
        <v>176</v>
      </c>
      <c r="O2832">
        <v>73</v>
      </c>
      <c r="P2832" s="16">
        <v>2900000</v>
      </c>
      <c r="Q2832" t="str">
        <f>IF(Table6[[#This Row],[Value]]&gt;=20000000,"out of budget",IF(Table6[[#This Row],[Value]]&gt;10000000,"negotiable",IF(Table6[[#This Row],[Value]]&lt;=10000000,"on the radar")))</f>
        <v>on the radar</v>
      </c>
    </row>
    <row r="2833" spans="11:17" x14ac:dyDescent="0.25">
      <c r="K2833" t="s">
        <v>2509</v>
      </c>
      <c r="L2833">
        <v>16</v>
      </c>
      <c r="M2833">
        <v>58</v>
      </c>
      <c r="N2833">
        <v>173</v>
      </c>
      <c r="O2833">
        <v>66</v>
      </c>
      <c r="P2833" s="16">
        <v>625000</v>
      </c>
      <c r="Q2833" t="str">
        <f>IF(Table6[[#This Row],[Value]]&gt;=20000000,"out of budget",IF(Table6[[#This Row],[Value]]&gt;10000000,"negotiable",IF(Table6[[#This Row],[Value]]&lt;=10000000,"on the radar")))</f>
        <v>on the radar</v>
      </c>
    </row>
    <row r="2834" spans="11:17" x14ac:dyDescent="0.25">
      <c r="K2834" t="s">
        <v>1898</v>
      </c>
      <c r="L2834">
        <v>19</v>
      </c>
      <c r="M2834">
        <v>58</v>
      </c>
      <c r="N2834">
        <v>173</v>
      </c>
      <c r="O2834">
        <v>63</v>
      </c>
      <c r="P2834" s="16">
        <v>425000</v>
      </c>
      <c r="Q2834" t="str">
        <f>IF(Table6[[#This Row],[Value]]&gt;=20000000,"out of budget",IF(Table6[[#This Row],[Value]]&gt;10000000,"negotiable",IF(Table6[[#This Row],[Value]]&lt;=10000000,"on the radar")))</f>
        <v>on the radar</v>
      </c>
    </row>
    <row r="2835" spans="11:17" x14ac:dyDescent="0.25">
      <c r="K2835" t="s">
        <v>2510</v>
      </c>
      <c r="L2835">
        <v>17</v>
      </c>
      <c r="M2835">
        <v>63</v>
      </c>
      <c r="N2835">
        <v>173</v>
      </c>
      <c r="O2835">
        <v>70</v>
      </c>
      <c r="P2835" s="16">
        <v>1000000</v>
      </c>
      <c r="Q2835" t="str">
        <f>IF(Table6[[#This Row],[Value]]&gt;=20000000,"out of budget",IF(Table6[[#This Row],[Value]]&gt;10000000,"negotiable",IF(Table6[[#This Row],[Value]]&lt;=10000000,"on the radar")))</f>
        <v>on the radar</v>
      </c>
    </row>
    <row r="2836" spans="11:17" x14ac:dyDescent="0.25">
      <c r="K2836" t="s">
        <v>2511</v>
      </c>
      <c r="L2836">
        <v>18</v>
      </c>
      <c r="M2836">
        <v>65</v>
      </c>
      <c r="N2836">
        <v>180</v>
      </c>
      <c r="O2836">
        <v>70</v>
      </c>
      <c r="P2836" s="16">
        <v>1800000</v>
      </c>
      <c r="Q2836" t="str">
        <f>IF(Table6[[#This Row],[Value]]&gt;=20000000,"out of budget",IF(Table6[[#This Row],[Value]]&gt;10000000,"negotiable",IF(Table6[[#This Row],[Value]]&lt;=10000000,"on the radar")))</f>
        <v>on the radar</v>
      </c>
    </row>
    <row r="2837" spans="11:17" x14ac:dyDescent="0.25">
      <c r="K2837" t="s">
        <v>2512</v>
      </c>
      <c r="L2837">
        <v>17</v>
      </c>
      <c r="M2837">
        <v>64</v>
      </c>
      <c r="N2837">
        <v>184</v>
      </c>
      <c r="O2837">
        <v>77</v>
      </c>
      <c r="P2837" s="16">
        <v>1600000</v>
      </c>
      <c r="Q2837" t="str">
        <f>IF(Table6[[#This Row],[Value]]&gt;=20000000,"out of budget",IF(Table6[[#This Row],[Value]]&gt;10000000,"negotiable",IF(Table6[[#This Row],[Value]]&lt;=10000000,"on the radar")))</f>
        <v>on the radar</v>
      </c>
    </row>
    <row r="2838" spans="11:17" x14ac:dyDescent="0.25">
      <c r="K2838" t="s">
        <v>1900</v>
      </c>
      <c r="L2838">
        <v>31</v>
      </c>
      <c r="M2838">
        <v>73</v>
      </c>
      <c r="N2838">
        <v>189</v>
      </c>
      <c r="O2838">
        <v>88</v>
      </c>
      <c r="P2838" s="16">
        <v>1500000</v>
      </c>
      <c r="Q2838" t="str">
        <f>IF(Table6[[#This Row],[Value]]&gt;=20000000,"out of budget",IF(Table6[[#This Row],[Value]]&gt;10000000,"negotiable",IF(Table6[[#This Row],[Value]]&lt;=10000000,"on the radar")))</f>
        <v>on the radar</v>
      </c>
    </row>
    <row r="2839" spans="11:17" x14ac:dyDescent="0.25">
      <c r="K2839" t="s">
        <v>1901</v>
      </c>
      <c r="L2839">
        <v>38</v>
      </c>
      <c r="M2839">
        <v>77</v>
      </c>
      <c r="N2839">
        <v>178</v>
      </c>
      <c r="O2839">
        <v>74</v>
      </c>
      <c r="P2839" s="16">
        <v>625000</v>
      </c>
      <c r="Q2839" t="str">
        <f>IF(Table6[[#This Row],[Value]]&gt;=20000000,"out of budget",IF(Table6[[#This Row],[Value]]&gt;10000000,"negotiable",IF(Table6[[#This Row],[Value]]&lt;=10000000,"on the radar")))</f>
        <v>on the radar</v>
      </c>
    </row>
    <row r="2840" spans="11:17" x14ac:dyDescent="0.25">
      <c r="K2840" t="s">
        <v>2513</v>
      </c>
      <c r="L2840">
        <v>34</v>
      </c>
      <c r="M2840">
        <v>75</v>
      </c>
      <c r="N2840">
        <v>183</v>
      </c>
      <c r="O2840">
        <v>79</v>
      </c>
      <c r="P2840" s="16">
        <v>0</v>
      </c>
      <c r="Q2840" t="str">
        <f>IF(Table6[[#This Row],[Value]]&gt;=20000000,"out of budget",IF(Table6[[#This Row],[Value]]&gt;10000000,"negotiable",IF(Table6[[#This Row],[Value]]&lt;=10000000,"on the radar")))</f>
        <v>on the radar</v>
      </c>
    </row>
    <row r="2841" spans="11:17" x14ac:dyDescent="0.25">
      <c r="K2841" t="s">
        <v>2514</v>
      </c>
      <c r="L2841">
        <v>34</v>
      </c>
      <c r="M2841">
        <v>74</v>
      </c>
      <c r="N2841">
        <v>178</v>
      </c>
      <c r="O2841">
        <v>74</v>
      </c>
      <c r="P2841" s="16">
        <v>2000000</v>
      </c>
      <c r="Q2841" t="str">
        <f>IF(Table6[[#This Row],[Value]]&gt;=20000000,"out of budget",IF(Table6[[#This Row],[Value]]&gt;10000000,"negotiable",IF(Table6[[#This Row],[Value]]&lt;=10000000,"on the radar")))</f>
        <v>on the radar</v>
      </c>
    </row>
    <row r="2842" spans="11:17" x14ac:dyDescent="0.25">
      <c r="K2842" t="s">
        <v>1906</v>
      </c>
      <c r="L2842">
        <v>38</v>
      </c>
      <c r="M2842">
        <v>77</v>
      </c>
      <c r="N2842">
        <v>172</v>
      </c>
      <c r="O2842">
        <v>70</v>
      </c>
      <c r="P2842" s="16">
        <v>2300000</v>
      </c>
      <c r="Q2842" t="str">
        <f>IF(Table6[[#This Row],[Value]]&gt;=20000000,"out of budget",IF(Table6[[#This Row],[Value]]&gt;10000000,"negotiable",IF(Table6[[#This Row],[Value]]&lt;=10000000,"on the radar")))</f>
        <v>on the radar</v>
      </c>
    </row>
    <row r="2843" spans="11:17" x14ac:dyDescent="0.25">
      <c r="K2843" t="s">
        <v>2515</v>
      </c>
      <c r="L2843">
        <v>38</v>
      </c>
      <c r="M2843">
        <v>76</v>
      </c>
      <c r="N2843">
        <v>168</v>
      </c>
      <c r="O2843">
        <v>65</v>
      </c>
      <c r="P2843" s="16">
        <v>2400000</v>
      </c>
      <c r="Q2843" t="str">
        <f>IF(Table6[[#This Row],[Value]]&gt;=20000000,"out of budget",IF(Table6[[#This Row],[Value]]&gt;10000000,"negotiable",IF(Table6[[#This Row],[Value]]&lt;=10000000,"on the radar")))</f>
        <v>on the radar</v>
      </c>
    </row>
    <row r="2844" spans="11:17" x14ac:dyDescent="0.25">
      <c r="K2844" t="s">
        <v>1908</v>
      </c>
      <c r="L2844">
        <v>34</v>
      </c>
      <c r="M2844">
        <v>74</v>
      </c>
      <c r="N2844">
        <v>165</v>
      </c>
      <c r="O2844">
        <v>63</v>
      </c>
      <c r="P2844" s="16">
        <v>2000000</v>
      </c>
      <c r="Q2844" t="str">
        <f>IF(Table6[[#This Row],[Value]]&gt;=20000000,"out of budget",IF(Table6[[#This Row],[Value]]&gt;10000000,"negotiable",IF(Table6[[#This Row],[Value]]&lt;=10000000,"on the radar")))</f>
        <v>on the radar</v>
      </c>
    </row>
    <row r="2845" spans="11:17" x14ac:dyDescent="0.25">
      <c r="K2845" t="s">
        <v>2516</v>
      </c>
      <c r="L2845">
        <v>31</v>
      </c>
      <c r="M2845">
        <v>80</v>
      </c>
      <c r="N2845">
        <v>189</v>
      </c>
      <c r="O2845">
        <v>88</v>
      </c>
      <c r="P2845" s="16">
        <v>0</v>
      </c>
      <c r="Q2845" t="str">
        <f>IF(Table6[[#This Row],[Value]]&gt;=20000000,"out of budget",IF(Table6[[#This Row],[Value]]&gt;10000000,"negotiable",IF(Table6[[#This Row],[Value]]&lt;=10000000,"on the radar")))</f>
        <v>on the radar</v>
      </c>
    </row>
    <row r="2846" spans="11:17" x14ac:dyDescent="0.25">
      <c r="K2846" t="s">
        <v>2517</v>
      </c>
      <c r="L2846">
        <v>33</v>
      </c>
      <c r="M2846">
        <v>78</v>
      </c>
      <c r="N2846">
        <v>185</v>
      </c>
      <c r="O2846">
        <v>78</v>
      </c>
      <c r="P2846" s="16">
        <v>8500000</v>
      </c>
      <c r="Q2846" t="str">
        <f>IF(Table6[[#This Row],[Value]]&gt;=20000000,"out of budget",IF(Table6[[#This Row],[Value]]&gt;10000000,"negotiable",IF(Table6[[#This Row],[Value]]&lt;=10000000,"on the radar")))</f>
        <v>on the radar</v>
      </c>
    </row>
    <row r="2847" spans="11:17" x14ac:dyDescent="0.25">
      <c r="K2847" t="s">
        <v>2518</v>
      </c>
      <c r="L2847">
        <v>34</v>
      </c>
      <c r="M2847">
        <v>74</v>
      </c>
      <c r="N2847">
        <v>185</v>
      </c>
      <c r="O2847">
        <v>85</v>
      </c>
      <c r="P2847" s="16">
        <v>2000000</v>
      </c>
      <c r="Q2847" t="str">
        <f>IF(Table6[[#This Row],[Value]]&gt;=20000000,"out of budget",IF(Table6[[#This Row],[Value]]&gt;10000000,"negotiable",IF(Table6[[#This Row],[Value]]&lt;=10000000,"on the radar")))</f>
        <v>on the radar</v>
      </c>
    </row>
    <row r="2848" spans="11:17" x14ac:dyDescent="0.25">
      <c r="K2848" t="s">
        <v>1909</v>
      </c>
      <c r="L2848">
        <v>35</v>
      </c>
      <c r="M2848">
        <v>75</v>
      </c>
      <c r="N2848">
        <v>183</v>
      </c>
      <c r="O2848">
        <v>80</v>
      </c>
      <c r="P2848" s="16">
        <v>1500000</v>
      </c>
      <c r="Q2848" t="str">
        <f>IF(Table6[[#This Row],[Value]]&gt;=20000000,"out of budget",IF(Table6[[#This Row],[Value]]&gt;10000000,"negotiable",IF(Table6[[#This Row],[Value]]&lt;=10000000,"on the radar")))</f>
        <v>on the radar</v>
      </c>
    </row>
    <row r="2849" spans="11:17" x14ac:dyDescent="0.25">
      <c r="K2849" t="s">
        <v>2519</v>
      </c>
      <c r="L2849">
        <v>39</v>
      </c>
      <c r="M2849">
        <v>79</v>
      </c>
      <c r="N2849">
        <v>188</v>
      </c>
      <c r="O2849">
        <v>89</v>
      </c>
      <c r="P2849" s="16">
        <v>3100000</v>
      </c>
      <c r="Q2849" t="str">
        <f>IF(Table6[[#This Row],[Value]]&gt;=20000000,"out of budget",IF(Table6[[#This Row],[Value]]&gt;10000000,"negotiable",IF(Table6[[#This Row],[Value]]&lt;=10000000,"on the radar")))</f>
        <v>on the radar</v>
      </c>
    </row>
    <row r="2850" spans="11:17" x14ac:dyDescent="0.25">
      <c r="K2850" t="s">
        <v>2520</v>
      </c>
      <c r="L2850">
        <v>39</v>
      </c>
      <c r="M2850">
        <v>69</v>
      </c>
      <c r="N2850">
        <v>183</v>
      </c>
      <c r="O2850">
        <v>80</v>
      </c>
      <c r="P2850" s="16">
        <v>275000</v>
      </c>
      <c r="Q2850" t="str">
        <f>IF(Table6[[#This Row],[Value]]&gt;=20000000,"out of budget",IF(Table6[[#This Row],[Value]]&gt;10000000,"negotiable",IF(Table6[[#This Row],[Value]]&lt;=10000000,"on the radar")))</f>
        <v>on the radar</v>
      </c>
    </row>
    <row r="2851" spans="11:17" x14ac:dyDescent="0.25">
      <c r="K2851" t="s">
        <v>2521</v>
      </c>
      <c r="L2851">
        <v>34</v>
      </c>
      <c r="M2851">
        <v>80</v>
      </c>
      <c r="N2851">
        <v>173</v>
      </c>
      <c r="O2851">
        <v>75</v>
      </c>
      <c r="P2851" s="16">
        <v>8000000</v>
      </c>
      <c r="Q2851" t="str">
        <f>IF(Table6[[#This Row],[Value]]&gt;=20000000,"out of budget",IF(Table6[[#This Row],[Value]]&gt;10000000,"negotiable",IF(Table6[[#This Row],[Value]]&lt;=10000000,"on the radar")))</f>
        <v>on the radar</v>
      </c>
    </row>
    <row r="2852" spans="11:17" x14ac:dyDescent="0.25">
      <c r="K2852" t="s">
        <v>2522</v>
      </c>
      <c r="L2852">
        <v>36</v>
      </c>
      <c r="M2852">
        <v>75</v>
      </c>
      <c r="N2852">
        <v>184</v>
      </c>
      <c r="O2852">
        <v>86</v>
      </c>
      <c r="P2852" s="16">
        <v>1900000</v>
      </c>
      <c r="Q2852" t="str">
        <f>IF(Table6[[#This Row],[Value]]&gt;=20000000,"out of budget",IF(Table6[[#This Row],[Value]]&gt;10000000,"negotiable",IF(Table6[[#This Row],[Value]]&lt;=10000000,"on the radar")))</f>
        <v>on the radar</v>
      </c>
    </row>
    <row r="2853" spans="11:17" x14ac:dyDescent="0.25">
      <c r="K2853" t="s">
        <v>2523</v>
      </c>
      <c r="L2853">
        <v>35</v>
      </c>
      <c r="M2853">
        <v>72</v>
      </c>
      <c r="N2853">
        <v>179</v>
      </c>
      <c r="O2853">
        <v>76</v>
      </c>
      <c r="P2853" s="16">
        <v>950000</v>
      </c>
      <c r="Q2853" t="str">
        <f>IF(Table6[[#This Row],[Value]]&gt;=20000000,"out of budget",IF(Table6[[#This Row],[Value]]&gt;10000000,"negotiable",IF(Table6[[#This Row],[Value]]&lt;=10000000,"on the radar")))</f>
        <v>on the radar</v>
      </c>
    </row>
    <row r="2854" spans="11:17" x14ac:dyDescent="0.25">
      <c r="K2854" t="s">
        <v>2524</v>
      </c>
      <c r="L2854">
        <v>33</v>
      </c>
      <c r="M2854">
        <v>78</v>
      </c>
      <c r="N2854">
        <v>174</v>
      </c>
      <c r="O2854">
        <v>74</v>
      </c>
      <c r="P2854" s="16">
        <v>4200000</v>
      </c>
      <c r="Q2854" t="str">
        <f>IF(Table6[[#This Row],[Value]]&gt;=20000000,"out of budget",IF(Table6[[#This Row],[Value]]&gt;10000000,"negotiable",IF(Table6[[#This Row],[Value]]&lt;=10000000,"on the radar")))</f>
        <v>on the radar</v>
      </c>
    </row>
    <row r="2855" spans="11:17" x14ac:dyDescent="0.25">
      <c r="K2855" t="s">
        <v>2525</v>
      </c>
      <c r="L2855">
        <v>36</v>
      </c>
      <c r="M2855">
        <v>63</v>
      </c>
      <c r="N2855">
        <v>186</v>
      </c>
      <c r="O2855">
        <v>76</v>
      </c>
      <c r="P2855" s="16">
        <v>160000</v>
      </c>
      <c r="Q2855" t="str">
        <f>IF(Table6[[#This Row],[Value]]&gt;=20000000,"out of budget",IF(Table6[[#This Row],[Value]]&gt;10000000,"negotiable",IF(Table6[[#This Row],[Value]]&lt;=10000000,"on the radar")))</f>
        <v>on the radar</v>
      </c>
    </row>
    <row r="2856" spans="11:17" x14ac:dyDescent="0.25">
      <c r="K2856" t="s">
        <v>2526</v>
      </c>
      <c r="L2856">
        <v>38</v>
      </c>
      <c r="M2856">
        <v>79</v>
      </c>
      <c r="N2856">
        <v>190</v>
      </c>
      <c r="O2856">
        <v>83</v>
      </c>
      <c r="P2856" s="16">
        <v>1900000</v>
      </c>
      <c r="Q2856" t="str">
        <f>IF(Table6[[#This Row],[Value]]&gt;=20000000,"out of budget",IF(Table6[[#This Row],[Value]]&gt;10000000,"negotiable",IF(Table6[[#This Row],[Value]]&lt;=10000000,"on the radar")))</f>
        <v>on the radar</v>
      </c>
    </row>
    <row r="2857" spans="11:17" x14ac:dyDescent="0.25">
      <c r="K2857" t="s">
        <v>2527</v>
      </c>
      <c r="L2857">
        <v>37</v>
      </c>
      <c r="M2857">
        <v>76</v>
      </c>
      <c r="N2857">
        <v>187</v>
      </c>
      <c r="O2857">
        <v>82</v>
      </c>
      <c r="P2857" s="16">
        <v>825000</v>
      </c>
      <c r="Q2857" t="str">
        <f>IF(Table6[[#This Row],[Value]]&gt;=20000000,"out of budget",IF(Table6[[#This Row],[Value]]&gt;10000000,"negotiable",IF(Table6[[#This Row],[Value]]&lt;=10000000,"on the radar")))</f>
        <v>on the radar</v>
      </c>
    </row>
    <row r="2858" spans="11:17" x14ac:dyDescent="0.25">
      <c r="K2858" t="s">
        <v>2528</v>
      </c>
      <c r="L2858">
        <v>31</v>
      </c>
      <c r="M2858">
        <v>67</v>
      </c>
      <c r="N2858">
        <v>180</v>
      </c>
      <c r="O2858">
        <v>76</v>
      </c>
      <c r="P2858" s="16">
        <v>550000</v>
      </c>
      <c r="Q2858" t="str">
        <f>IF(Table6[[#This Row],[Value]]&gt;=20000000,"out of budget",IF(Table6[[#This Row],[Value]]&gt;10000000,"negotiable",IF(Table6[[#This Row],[Value]]&lt;=10000000,"on the radar")))</f>
        <v>on the radar</v>
      </c>
    </row>
    <row r="2859" spans="11:17" x14ac:dyDescent="0.25">
      <c r="K2859" t="s">
        <v>2529</v>
      </c>
      <c r="L2859">
        <v>33</v>
      </c>
      <c r="M2859">
        <v>79</v>
      </c>
      <c r="N2859">
        <v>188</v>
      </c>
      <c r="O2859">
        <v>93</v>
      </c>
      <c r="P2859" s="16">
        <v>5500000</v>
      </c>
      <c r="Q2859" t="str">
        <f>IF(Table6[[#This Row],[Value]]&gt;=20000000,"out of budget",IF(Table6[[#This Row],[Value]]&gt;10000000,"negotiable",IF(Table6[[#This Row],[Value]]&lt;=10000000,"on the radar")))</f>
        <v>on the radar</v>
      </c>
    </row>
    <row r="2860" spans="11:17" x14ac:dyDescent="0.25">
      <c r="K2860" t="s">
        <v>2530</v>
      </c>
      <c r="L2860">
        <v>34</v>
      </c>
      <c r="M2860">
        <v>75</v>
      </c>
      <c r="N2860">
        <v>186</v>
      </c>
      <c r="O2860">
        <v>89</v>
      </c>
      <c r="P2860" s="16">
        <v>2700000</v>
      </c>
      <c r="Q2860" t="str">
        <f>IF(Table6[[#This Row],[Value]]&gt;=20000000,"out of budget",IF(Table6[[#This Row],[Value]]&gt;10000000,"negotiable",IF(Table6[[#This Row],[Value]]&lt;=10000000,"on the radar")))</f>
        <v>on the radar</v>
      </c>
    </row>
    <row r="2861" spans="11:17" x14ac:dyDescent="0.25">
      <c r="K2861" t="s">
        <v>2531</v>
      </c>
      <c r="L2861">
        <v>27</v>
      </c>
      <c r="M2861">
        <v>73</v>
      </c>
      <c r="N2861">
        <v>176</v>
      </c>
      <c r="O2861">
        <v>69</v>
      </c>
      <c r="P2861" s="16">
        <v>2900000</v>
      </c>
      <c r="Q2861" t="str">
        <f>IF(Table6[[#This Row],[Value]]&gt;=20000000,"out of budget",IF(Table6[[#This Row],[Value]]&gt;10000000,"negotiable",IF(Table6[[#This Row],[Value]]&lt;=10000000,"on the radar")))</f>
        <v>on the radar</v>
      </c>
    </row>
    <row r="2862" spans="11:17" x14ac:dyDescent="0.25">
      <c r="K2862" t="s">
        <v>2532</v>
      </c>
      <c r="L2862">
        <v>36</v>
      </c>
      <c r="M2862">
        <v>74</v>
      </c>
      <c r="N2862">
        <v>192</v>
      </c>
      <c r="O2862">
        <v>85</v>
      </c>
      <c r="P2862" s="16">
        <v>475000</v>
      </c>
      <c r="Q2862" t="str">
        <f>IF(Table6[[#This Row],[Value]]&gt;=20000000,"out of budget",IF(Table6[[#This Row],[Value]]&gt;10000000,"negotiable",IF(Table6[[#This Row],[Value]]&lt;=10000000,"on the radar")))</f>
        <v>on the radar</v>
      </c>
    </row>
    <row r="2863" spans="11:17" x14ac:dyDescent="0.25">
      <c r="K2863" t="s">
        <v>1523</v>
      </c>
      <c r="L2863">
        <v>35</v>
      </c>
      <c r="M2863">
        <v>81</v>
      </c>
      <c r="N2863">
        <v>184</v>
      </c>
      <c r="O2863">
        <v>78</v>
      </c>
      <c r="P2863" s="16">
        <v>10500000</v>
      </c>
      <c r="Q2863" t="str">
        <f>IF(Table6[[#This Row],[Value]]&gt;=20000000,"out of budget",IF(Table6[[#This Row],[Value]]&gt;10000000,"negotiable",IF(Table6[[#This Row],[Value]]&lt;=10000000,"on the radar")))</f>
        <v>negotiable</v>
      </c>
    </row>
    <row r="2864" spans="11:17" x14ac:dyDescent="0.25">
      <c r="K2864" t="s">
        <v>2533</v>
      </c>
      <c r="L2864">
        <v>32</v>
      </c>
      <c r="M2864">
        <v>83</v>
      </c>
      <c r="N2864">
        <v>186</v>
      </c>
      <c r="O2864">
        <v>86</v>
      </c>
      <c r="P2864" s="16">
        <v>28500000</v>
      </c>
      <c r="Q2864" t="str">
        <f>IF(Table6[[#This Row],[Value]]&gt;=20000000,"out of budget",IF(Table6[[#This Row],[Value]]&gt;10000000,"negotiable",IF(Table6[[#This Row],[Value]]&lt;=10000000,"on the radar")))</f>
        <v>out of budget</v>
      </c>
    </row>
    <row r="2865" spans="11:17" x14ac:dyDescent="0.25">
      <c r="K2865" t="s">
        <v>2534</v>
      </c>
      <c r="L2865">
        <v>37</v>
      </c>
      <c r="M2865">
        <v>72</v>
      </c>
      <c r="N2865">
        <v>175</v>
      </c>
      <c r="O2865">
        <v>71</v>
      </c>
      <c r="P2865" s="16">
        <v>525000</v>
      </c>
      <c r="Q2865" t="str">
        <f>IF(Table6[[#This Row],[Value]]&gt;=20000000,"out of budget",IF(Table6[[#This Row],[Value]]&gt;10000000,"negotiable",IF(Table6[[#This Row],[Value]]&lt;=10000000,"on the radar")))</f>
        <v>on the radar</v>
      </c>
    </row>
    <row r="2866" spans="11:17" x14ac:dyDescent="0.25">
      <c r="K2866" t="s">
        <v>2535</v>
      </c>
      <c r="L2866">
        <v>34</v>
      </c>
      <c r="M2866">
        <v>79</v>
      </c>
      <c r="N2866">
        <v>177</v>
      </c>
      <c r="O2866">
        <v>77</v>
      </c>
      <c r="P2866" s="16">
        <v>8000000</v>
      </c>
      <c r="Q2866" t="str">
        <f>IF(Table6[[#This Row],[Value]]&gt;=20000000,"out of budget",IF(Table6[[#This Row],[Value]]&gt;10000000,"negotiable",IF(Table6[[#This Row],[Value]]&lt;=10000000,"on the radar")))</f>
        <v>on the radar</v>
      </c>
    </row>
    <row r="2867" spans="11:17" x14ac:dyDescent="0.25">
      <c r="K2867" t="s">
        <v>2536</v>
      </c>
      <c r="L2867">
        <v>32</v>
      </c>
      <c r="M2867">
        <v>71</v>
      </c>
      <c r="N2867">
        <v>179</v>
      </c>
      <c r="O2867">
        <v>85</v>
      </c>
      <c r="P2867" s="16">
        <v>1300000</v>
      </c>
      <c r="Q2867" t="str">
        <f>IF(Table6[[#This Row],[Value]]&gt;=20000000,"out of budget",IF(Table6[[#This Row],[Value]]&gt;10000000,"negotiable",IF(Table6[[#This Row],[Value]]&lt;=10000000,"on the radar")))</f>
        <v>on the radar</v>
      </c>
    </row>
    <row r="2868" spans="11:17" x14ac:dyDescent="0.25">
      <c r="K2868" t="s">
        <v>2537</v>
      </c>
      <c r="L2868">
        <v>35</v>
      </c>
      <c r="M2868">
        <v>73</v>
      </c>
      <c r="N2868">
        <v>186</v>
      </c>
      <c r="O2868">
        <v>84</v>
      </c>
      <c r="P2868" s="16">
        <v>925000</v>
      </c>
      <c r="Q2868" t="str">
        <f>IF(Table6[[#This Row],[Value]]&gt;=20000000,"out of budget",IF(Table6[[#This Row],[Value]]&gt;10000000,"negotiable",IF(Table6[[#This Row],[Value]]&lt;=10000000,"on the radar")))</f>
        <v>on the radar</v>
      </c>
    </row>
    <row r="2869" spans="11:17" x14ac:dyDescent="0.25">
      <c r="K2869" t="s">
        <v>2538</v>
      </c>
      <c r="L2869">
        <v>36</v>
      </c>
      <c r="M2869">
        <v>78</v>
      </c>
      <c r="N2869">
        <v>180</v>
      </c>
      <c r="O2869">
        <v>70</v>
      </c>
      <c r="P2869" s="16">
        <v>4800000</v>
      </c>
      <c r="Q2869" t="str">
        <f>IF(Table6[[#This Row],[Value]]&gt;=20000000,"out of budget",IF(Table6[[#This Row],[Value]]&gt;10000000,"negotiable",IF(Table6[[#This Row],[Value]]&lt;=10000000,"on the radar")))</f>
        <v>on the radar</v>
      </c>
    </row>
    <row r="2870" spans="11:17" x14ac:dyDescent="0.25">
      <c r="K2870" t="s">
        <v>2539</v>
      </c>
      <c r="L2870">
        <v>34</v>
      </c>
      <c r="M2870">
        <v>63</v>
      </c>
      <c r="N2870">
        <v>191</v>
      </c>
      <c r="O2870">
        <v>87</v>
      </c>
      <c r="P2870" s="16">
        <v>80000</v>
      </c>
      <c r="Q2870" t="str">
        <f>IF(Table6[[#This Row],[Value]]&gt;=20000000,"out of budget",IF(Table6[[#This Row],[Value]]&gt;10000000,"negotiable",IF(Table6[[#This Row],[Value]]&lt;=10000000,"on the radar")))</f>
        <v>on the radar</v>
      </c>
    </row>
    <row r="2871" spans="11:17" x14ac:dyDescent="0.25">
      <c r="K2871" t="s">
        <v>2540</v>
      </c>
      <c r="L2871">
        <v>34</v>
      </c>
      <c r="M2871">
        <v>76</v>
      </c>
      <c r="N2871">
        <v>183</v>
      </c>
      <c r="O2871">
        <v>73</v>
      </c>
      <c r="P2871" s="16">
        <v>3500000</v>
      </c>
      <c r="Q2871" t="str">
        <f>IF(Table6[[#This Row],[Value]]&gt;=20000000,"out of budget",IF(Table6[[#This Row],[Value]]&gt;10000000,"negotiable",IF(Table6[[#This Row],[Value]]&lt;=10000000,"on the radar")))</f>
        <v>on the radar</v>
      </c>
    </row>
    <row r="2872" spans="11:17" x14ac:dyDescent="0.25">
      <c r="K2872" t="s">
        <v>2541</v>
      </c>
      <c r="L2872">
        <v>36</v>
      </c>
      <c r="M2872">
        <v>75</v>
      </c>
      <c r="N2872">
        <v>172</v>
      </c>
      <c r="O2872">
        <v>69</v>
      </c>
      <c r="P2872" s="16">
        <v>1900000</v>
      </c>
      <c r="Q2872" t="str">
        <f>IF(Table6[[#This Row],[Value]]&gt;=20000000,"out of budget",IF(Table6[[#This Row],[Value]]&gt;10000000,"negotiable",IF(Table6[[#This Row],[Value]]&lt;=10000000,"on the radar")))</f>
        <v>on the radar</v>
      </c>
    </row>
    <row r="2873" spans="11:17" x14ac:dyDescent="0.25">
      <c r="K2873" t="s">
        <v>2542</v>
      </c>
      <c r="L2873">
        <v>31</v>
      </c>
      <c r="M2873">
        <v>79</v>
      </c>
      <c r="N2873">
        <v>185</v>
      </c>
      <c r="O2873">
        <v>78</v>
      </c>
      <c r="P2873" s="16">
        <v>12500000</v>
      </c>
      <c r="Q2873" t="str">
        <f>IF(Table6[[#This Row],[Value]]&gt;=20000000,"out of budget",IF(Table6[[#This Row],[Value]]&gt;10000000,"negotiable",IF(Table6[[#This Row],[Value]]&lt;=10000000,"on the radar")))</f>
        <v>negotiable</v>
      </c>
    </row>
    <row r="2874" spans="11:17" x14ac:dyDescent="0.25">
      <c r="K2874" t="s">
        <v>2543</v>
      </c>
      <c r="L2874">
        <v>36</v>
      </c>
      <c r="M2874">
        <v>77</v>
      </c>
      <c r="N2874">
        <v>190</v>
      </c>
      <c r="O2874">
        <v>94</v>
      </c>
      <c r="P2874" s="16">
        <v>1600000</v>
      </c>
      <c r="Q2874" t="str">
        <f>IF(Table6[[#This Row],[Value]]&gt;=20000000,"out of budget",IF(Table6[[#This Row],[Value]]&gt;10000000,"negotiable",IF(Table6[[#This Row],[Value]]&lt;=10000000,"on the radar")))</f>
        <v>on the radar</v>
      </c>
    </row>
    <row r="2875" spans="11:17" x14ac:dyDescent="0.25">
      <c r="K2875" t="s">
        <v>2544</v>
      </c>
      <c r="L2875">
        <v>34</v>
      </c>
      <c r="M2875">
        <v>74</v>
      </c>
      <c r="N2875">
        <v>170</v>
      </c>
      <c r="O2875">
        <v>63</v>
      </c>
      <c r="P2875" s="16">
        <v>2000000</v>
      </c>
      <c r="Q2875" t="str">
        <f>IF(Table6[[#This Row],[Value]]&gt;=20000000,"out of budget",IF(Table6[[#This Row],[Value]]&gt;10000000,"negotiable",IF(Table6[[#This Row],[Value]]&lt;=10000000,"on the radar")))</f>
        <v>on the radar</v>
      </c>
    </row>
    <row r="2876" spans="11:17" x14ac:dyDescent="0.25">
      <c r="K2876" t="s">
        <v>2545</v>
      </c>
      <c r="L2876">
        <v>35</v>
      </c>
      <c r="M2876">
        <v>69</v>
      </c>
      <c r="N2876">
        <v>185</v>
      </c>
      <c r="O2876">
        <v>82</v>
      </c>
      <c r="P2876" s="16">
        <v>600000</v>
      </c>
      <c r="Q2876" t="str">
        <f>IF(Table6[[#This Row],[Value]]&gt;=20000000,"out of budget",IF(Table6[[#This Row],[Value]]&gt;10000000,"negotiable",IF(Table6[[#This Row],[Value]]&lt;=10000000,"on the radar")))</f>
        <v>on the radar</v>
      </c>
    </row>
    <row r="2877" spans="11:17" x14ac:dyDescent="0.25">
      <c r="K2877" t="s">
        <v>2546</v>
      </c>
      <c r="L2877">
        <v>33</v>
      </c>
      <c r="M2877">
        <v>74</v>
      </c>
      <c r="N2877">
        <v>181</v>
      </c>
      <c r="O2877">
        <v>77</v>
      </c>
      <c r="P2877" s="16">
        <v>3500000</v>
      </c>
      <c r="Q2877" t="str">
        <f>IF(Table6[[#This Row],[Value]]&gt;=20000000,"out of budget",IF(Table6[[#This Row],[Value]]&gt;10000000,"negotiable",IF(Table6[[#This Row],[Value]]&lt;=10000000,"on the radar")))</f>
        <v>on the radar</v>
      </c>
    </row>
    <row r="2878" spans="11:17" x14ac:dyDescent="0.25">
      <c r="K2878" t="s">
        <v>2547</v>
      </c>
      <c r="L2878">
        <v>34</v>
      </c>
      <c r="M2878">
        <v>70</v>
      </c>
      <c r="N2878">
        <v>197</v>
      </c>
      <c r="O2878">
        <v>98</v>
      </c>
      <c r="P2878" s="16">
        <v>275000</v>
      </c>
      <c r="Q2878" t="str">
        <f>IF(Table6[[#This Row],[Value]]&gt;=20000000,"out of budget",IF(Table6[[#This Row],[Value]]&gt;10000000,"negotiable",IF(Table6[[#This Row],[Value]]&lt;=10000000,"on the radar")))</f>
        <v>on the radar</v>
      </c>
    </row>
    <row r="2879" spans="11:17" x14ac:dyDescent="0.25">
      <c r="K2879" t="s">
        <v>2548</v>
      </c>
      <c r="L2879">
        <v>32</v>
      </c>
      <c r="M2879">
        <v>71</v>
      </c>
      <c r="N2879">
        <v>175</v>
      </c>
      <c r="O2879">
        <v>72</v>
      </c>
      <c r="P2879" s="16">
        <v>1500000</v>
      </c>
      <c r="Q2879" t="str">
        <f>IF(Table6[[#This Row],[Value]]&gt;=20000000,"out of budget",IF(Table6[[#This Row],[Value]]&gt;10000000,"negotiable",IF(Table6[[#This Row],[Value]]&lt;=10000000,"on the radar")))</f>
        <v>on the radar</v>
      </c>
    </row>
    <row r="2880" spans="11:17" x14ac:dyDescent="0.25">
      <c r="K2880" t="s">
        <v>1920</v>
      </c>
      <c r="L2880">
        <v>32</v>
      </c>
      <c r="M2880">
        <v>81</v>
      </c>
      <c r="N2880">
        <v>178</v>
      </c>
      <c r="O2880">
        <v>72</v>
      </c>
      <c r="P2880" s="16">
        <v>20000000</v>
      </c>
      <c r="Q2880" t="str">
        <f>IF(Table6[[#This Row],[Value]]&gt;=20000000,"out of budget",IF(Table6[[#This Row],[Value]]&gt;10000000,"negotiable",IF(Table6[[#This Row],[Value]]&lt;=10000000,"on the radar")))</f>
        <v>out of budget</v>
      </c>
    </row>
    <row r="2881" spans="11:17" x14ac:dyDescent="0.25">
      <c r="K2881" t="s">
        <v>1835</v>
      </c>
      <c r="L2881">
        <v>34</v>
      </c>
      <c r="M2881">
        <v>73</v>
      </c>
      <c r="N2881">
        <v>189</v>
      </c>
      <c r="O2881">
        <v>75</v>
      </c>
      <c r="P2881" s="16">
        <v>1000000</v>
      </c>
      <c r="Q2881" t="str">
        <f>IF(Table6[[#This Row],[Value]]&gt;=20000000,"out of budget",IF(Table6[[#This Row],[Value]]&gt;10000000,"negotiable",IF(Table6[[#This Row],[Value]]&lt;=10000000,"on the radar")))</f>
        <v>on the radar</v>
      </c>
    </row>
    <row r="2882" spans="11:17" x14ac:dyDescent="0.25">
      <c r="K2882" t="s">
        <v>2549</v>
      </c>
      <c r="L2882">
        <v>37</v>
      </c>
      <c r="M2882">
        <v>73</v>
      </c>
      <c r="N2882">
        <v>187</v>
      </c>
      <c r="O2882">
        <v>79</v>
      </c>
      <c r="P2882" s="16">
        <v>0</v>
      </c>
      <c r="Q2882" t="str">
        <f>IF(Table6[[#This Row],[Value]]&gt;=20000000,"out of budget",IF(Table6[[#This Row],[Value]]&gt;10000000,"negotiable",IF(Table6[[#This Row],[Value]]&lt;=10000000,"on the radar")))</f>
        <v>on the radar</v>
      </c>
    </row>
    <row r="2883" spans="11:17" x14ac:dyDescent="0.25">
      <c r="K2883" t="s">
        <v>2550</v>
      </c>
      <c r="L2883">
        <v>33</v>
      </c>
      <c r="M2883">
        <v>75</v>
      </c>
      <c r="N2883">
        <v>168</v>
      </c>
      <c r="O2883">
        <v>70</v>
      </c>
      <c r="P2883" s="16">
        <v>2700000</v>
      </c>
      <c r="Q2883" t="str">
        <f>IF(Table6[[#This Row],[Value]]&gt;=20000000,"out of budget",IF(Table6[[#This Row],[Value]]&gt;10000000,"negotiable",IF(Table6[[#This Row],[Value]]&lt;=10000000,"on the radar")))</f>
        <v>on the radar</v>
      </c>
    </row>
    <row r="2884" spans="11:17" x14ac:dyDescent="0.25">
      <c r="K2884" t="s">
        <v>2551</v>
      </c>
      <c r="L2884">
        <v>38</v>
      </c>
      <c r="M2884">
        <v>79</v>
      </c>
      <c r="N2884">
        <v>183</v>
      </c>
      <c r="O2884">
        <v>79</v>
      </c>
      <c r="P2884" s="16">
        <v>0</v>
      </c>
      <c r="Q2884" t="str">
        <f>IF(Table6[[#This Row],[Value]]&gt;=20000000,"out of budget",IF(Table6[[#This Row],[Value]]&gt;10000000,"negotiable",IF(Table6[[#This Row],[Value]]&lt;=10000000,"on the radar")))</f>
        <v>on the radar</v>
      </c>
    </row>
    <row r="2885" spans="11:17" x14ac:dyDescent="0.25">
      <c r="K2885" t="s">
        <v>2552</v>
      </c>
      <c r="L2885">
        <v>36</v>
      </c>
      <c r="M2885">
        <v>79</v>
      </c>
      <c r="N2885">
        <v>179</v>
      </c>
      <c r="O2885">
        <v>72</v>
      </c>
      <c r="P2885" s="16">
        <v>4200000</v>
      </c>
      <c r="Q2885" t="str">
        <f>IF(Table6[[#This Row],[Value]]&gt;=20000000,"out of budget",IF(Table6[[#This Row],[Value]]&gt;10000000,"negotiable",IF(Table6[[#This Row],[Value]]&lt;=10000000,"on the radar")))</f>
        <v>on the radar</v>
      </c>
    </row>
    <row r="2886" spans="11:17" x14ac:dyDescent="0.25">
      <c r="K2886" t="s">
        <v>1894</v>
      </c>
      <c r="L2886">
        <v>35</v>
      </c>
      <c r="M2886">
        <v>83</v>
      </c>
      <c r="N2886">
        <v>178</v>
      </c>
      <c r="O2886">
        <v>80</v>
      </c>
      <c r="P2886" s="16">
        <v>1300000</v>
      </c>
      <c r="Q2886" t="str">
        <f>IF(Table6[[#This Row],[Value]]&gt;=20000000,"out of budget",IF(Table6[[#This Row],[Value]]&gt;10000000,"negotiable",IF(Table6[[#This Row],[Value]]&lt;=10000000,"on the radar")))</f>
        <v>on the radar</v>
      </c>
    </row>
    <row r="2887" spans="11:17" x14ac:dyDescent="0.25">
      <c r="K2887" t="s">
        <v>2500</v>
      </c>
      <c r="L2887">
        <v>40</v>
      </c>
      <c r="M2887">
        <v>76</v>
      </c>
      <c r="N2887">
        <v>188</v>
      </c>
      <c r="O2887">
        <v>92</v>
      </c>
      <c r="P2887" s="16">
        <v>825000</v>
      </c>
      <c r="Q2887" t="str">
        <f>IF(Table6[[#This Row],[Value]]&gt;=20000000,"out of budget",IF(Table6[[#This Row],[Value]]&gt;10000000,"negotiable",IF(Table6[[#This Row],[Value]]&lt;=10000000,"on the radar")))</f>
        <v>on the radar</v>
      </c>
    </row>
    <row r="2888" spans="11:17" x14ac:dyDescent="0.25">
      <c r="K2888" t="s">
        <v>1896</v>
      </c>
      <c r="L2888">
        <v>38</v>
      </c>
      <c r="M2888">
        <v>81</v>
      </c>
      <c r="N2888">
        <v>189</v>
      </c>
      <c r="O2888">
        <v>80</v>
      </c>
      <c r="P2888" s="16">
        <v>0</v>
      </c>
      <c r="Q2888" t="str">
        <f>IF(Table6[[#This Row],[Value]]&gt;=20000000,"out of budget",IF(Table6[[#This Row],[Value]]&gt;10000000,"negotiable",IF(Table6[[#This Row],[Value]]&lt;=10000000,"on the radar")))</f>
        <v>on the radar</v>
      </c>
    </row>
    <row r="2889" spans="11:17" x14ac:dyDescent="0.25">
      <c r="K2889" t="s">
        <v>2501</v>
      </c>
      <c r="L2889">
        <v>40</v>
      </c>
      <c r="M2889">
        <v>78</v>
      </c>
      <c r="N2889">
        <v>179</v>
      </c>
      <c r="O2889">
        <v>75</v>
      </c>
      <c r="P2889" s="16">
        <v>0</v>
      </c>
      <c r="Q2889" t="str">
        <f>IF(Table6[[#This Row],[Value]]&gt;=20000000,"out of budget",IF(Table6[[#This Row],[Value]]&gt;10000000,"negotiable",IF(Table6[[#This Row],[Value]]&lt;=10000000,"on the radar")))</f>
        <v>on the radar</v>
      </c>
    </row>
    <row r="2890" spans="11:17" x14ac:dyDescent="0.25">
      <c r="K2890" t="s">
        <v>2553</v>
      </c>
      <c r="L2890">
        <v>26</v>
      </c>
      <c r="M2890">
        <v>65</v>
      </c>
      <c r="N2890">
        <v>169</v>
      </c>
      <c r="O2890">
        <v>63</v>
      </c>
      <c r="P2890" s="16">
        <v>875000</v>
      </c>
      <c r="Q2890" t="str">
        <f>IF(Table6[[#This Row],[Value]]&gt;=20000000,"out of budget",IF(Table6[[#This Row],[Value]]&gt;10000000,"negotiable",IF(Table6[[#This Row],[Value]]&lt;=10000000,"on the radar")))</f>
        <v>on the radar</v>
      </c>
    </row>
    <row r="2891" spans="11:17" x14ac:dyDescent="0.25">
      <c r="K2891" t="s">
        <v>2554</v>
      </c>
      <c r="L2891">
        <v>23</v>
      </c>
      <c r="M2891">
        <v>66</v>
      </c>
      <c r="N2891">
        <v>193</v>
      </c>
      <c r="O2891">
        <v>85</v>
      </c>
      <c r="P2891" s="16">
        <v>1800000</v>
      </c>
      <c r="Q2891" t="str">
        <f>IF(Table6[[#This Row],[Value]]&gt;=20000000,"out of budget",IF(Table6[[#This Row],[Value]]&gt;10000000,"negotiable",IF(Table6[[#This Row],[Value]]&lt;=10000000,"on the radar")))</f>
        <v>on the radar</v>
      </c>
    </row>
    <row r="2892" spans="11:17" x14ac:dyDescent="0.25">
      <c r="K2892" t="s">
        <v>2555</v>
      </c>
      <c r="L2892">
        <v>24</v>
      </c>
      <c r="M2892">
        <v>68</v>
      </c>
      <c r="N2892">
        <v>199</v>
      </c>
      <c r="O2892">
        <v>95</v>
      </c>
      <c r="P2892" s="16">
        <v>1500000</v>
      </c>
      <c r="Q2892" t="str">
        <f>IF(Table6[[#This Row],[Value]]&gt;=20000000,"out of budget",IF(Table6[[#This Row],[Value]]&gt;10000000,"negotiable",IF(Table6[[#This Row],[Value]]&lt;=10000000,"on the radar")))</f>
        <v>on the radar</v>
      </c>
    </row>
    <row r="2893" spans="11:17" x14ac:dyDescent="0.25">
      <c r="K2893" t="s">
        <v>2556</v>
      </c>
      <c r="L2893">
        <v>20</v>
      </c>
      <c r="M2893">
        <v>66</v>
      </c>
      <c r="N2893">
        <v>171</v>
      </c>
      <c r="O2893">
        <v>68</v>
      </c>
      <c r="P2893" s="16">
        <v>1900000</v>
      </c>
      <c r="Q2893" t="str">
        <f>IF(Table6[[#This Row],[Value]]&gt;=20000000,"out of budget",IF(Table6[[#This Row],[Value]]&gt;10000000,"negotiable",IF(Table6[[#This Row],[Value]]&lt;=10000000,"on the radar")))</f>
        <v>on the radar</v>
      </c>
    </row>
    <row r="2894" spans="11:17" x14ac:dyDescent="0.25">
      <c r="K2894" t="s">
        <v>2557</v>
      </c>
      <c r="L2894">
        <v>16</v>
      </c>
      <c r="M2894">
        <v>57</v>
      </c>
      <c r="N2894">
        <v>180</v>
      </c>
      <c r="O2894">
        <v>73</v>
      </c>
      <c r="P2894" s="16">
        <v>450000</v>
      </c>
      <c r="Q2894" t="str">
        <f>IF(Table6[[#This Row],[Value]]&gt;=20000000,"out of budget",IF(Table6[[#This Row],[Value]]&gt;10000000,"negotiable",IF(Table6[[#This Row],[Value]]&lt;=10000000,"on the radar")))</f>
        <v>on the radar</v>
      </c>
    </row>
    <row r="2895" spans="11:17" x14ac:dyDescent="0.25">
      <c r="K2895" t="s">
        <v>2558</v>
      </c>
      <c r="L2895">
        <v>23</v>
      </c>
      <c r="M2895">
        <v>65</v>
      </c>
      <c r="N2895">
        <v>183</v>
      </c>
      <c r="O2895">
        <v>84</v>
      </c>
      <c r="P2895" s="16">
        <v>1100000</v>
      </c>
      <c r="Q2895" t="str">
        <f>IF(Table6[[#This Row],[Value]]&gt;=20000000,"out of budget",IF(Table6[[#This Row],[Value]]&gt;10000000,"negotiable",IF(Table6[[#This Row],[Value]]&lt;=10000000,"on the radar")))</f>
        <v>on the radar</v>
      </c>
    </row>
    <row r="2896" spans="11:17" x14ac:dyDescent="0.25">
      <c r="K2896" t="s">
        <v>2559</v>
      </c>
      <c r="L2896">
        <v>18</v>
      </c>
      <c r="M2896">
        <v>60</v>
      </c>
      <c r="N2896">
        <v>187</v>
      </c>
      <c r="O2896">
        <v>80</v>
      </c>
      <c r="P2896" s="16">
        <v>550000</v>
      </c>
      <c r="Q2896" t="str">
        <f>IF(Table6[[#This Row],[Value]]&gt;=20000000,"out of budget",IF(Table6[[#This Row],[Value]]&gt;10000000,"negotiable",IF(Table6[[#This Row],[Value]]&lt;=10000000,"on the radar")))</f>
        <v>on the radar</v>
      </c>
    </row>
    <row r="2897" spans="11:17" x14ac:dyDescent="0.25">
      <c r="K2897" t="s">
        <v>2560</v>
      </c>
      <c r="L2897">
        <v>21</v>
      </c>
      <c r="M2897">
        <v>67</v>
      </c>
      <c r="N2897">
        <v>185</v>
      </c>
      <c r="O2897">
        <v>81</v>
      </c>
      <c r="P2897" s="16">
        <v>2300000</v>
      </c>
      <c r="Q2897" t="str">
        <f>IF(Table6[[#This Row],[Value]]&gt;=20000000,"out of budget",IF(Table6[[#This Row],[Value]]&gt;10000000,"negotiable",IF(Table6[[#This Row],[Value]]&lt;=10000000,"on the radar")))</f>
        <v>on the radar</v>
      </c>
    </row>
    <row r="2898" spans="11:17" x14ac:dyDescent="0.25">
      <c r="K2898" t="s">
        <v>2561</v>
      </c>
      <c r="L2898">
        <v>19</v>
      </c>
      <c r="M2898">
        <v>62</v>
      </c>
      <c r="N2898">
        <v>193</v>
      </c>
      <c r="O2898">
        <v>84</v>
      </c>
      <c r="P2898" s="16">
        <v>825000</v>
      </c>
      <c r="Q2898" t="str">
        <f>IF(Table6[[#This Row],[Value]]&gt;=20000000,"out of budget",IF(Table6[[#This Row],[Value]]&gt;10000000,"negotiable",IF(Table6[[#This Row],[Value]]&lt;=10000000,"on the radar")))</f>
        <v>on the radar</v>
      </c>
    </row>
    <row r="2899" spans="11:17" x14ac:dyDescent="0.25">
      <c r="K2899" t="s">
        <v>2562</v>
      </c>
      <c r="L2899">
        <v>22</v>
      </c>
      <c r="M2899">
        <v>72</v>
      </c>
      <c r="N2899">
        <v>180</v>
      </c>
      <c r="O2899">
        <v>70</v>
      </c>
      <c r="P2899" s="16">
        <v>5000000</v>
      </c>
      <c r="Q2899" t="str">
        <f>IF(Table6[[#This Row],[Value]]&gt;=20000000,"out of budget",IF(Table6[[#This Row],[Value]]&gt;10000000,"negotiable",IF(Table6[[#This Row],[Value]]&lt;=10000000,"on the radar")))</f>
        <v>on the radar</v>
      </c>
    </row>
    <row r="2900" spans="11:17" x14ac:dyDescent="0.25">
      <c r="K2900" t="s">
        <v>2563</v>
      </c>
      <c r="L2900">
        <v>16</v>
      </c>
      <c r="M2900">
        <v>54</v>
      </c>
      <c r="N2900">
        <v>186</v>
      </c>
      <c r="O2900">
        <v>72</v>
      </c>
      <c r="P2900" s="16">
        <v>350000</v>
      </c>
      <c r="Q2900" t="str">
        <f>IF(Table6[[#This Row],[Value]]&gt;=20000000,"out of budget",IF(Table6[[#This Row],[Value]]&gt;10000000,"negotiable",IF(Table6[[#This Row],[Value]]&lt;=10000000,"on the radar")))</f>
        <v>on the radar</v>
      </c>
    </row>
    <row r="2901" spans="11:17" x14ac:dyDescent="0.25">
      <c r="K2901" t="s">
        <v>2564</v>
      </c>
      <c r="L2901">
        <v>18</v>
      </c>
      <c r="M2901">
        <v>66</v>
      </c>
      <c r="N2901">
        <v>175</v>
      </c>
      <c r="O2901">
        <v>70</v>
      </c>
      <c r="P2901" s="16">
        <v>2200000</v>
      </c>
      <c r="Q2901" t="str">
        <f>IF(Table6[[#This Row],[Value]]&gt;=20000000,"out of budget",IF(Table6[[#This Row],[Value]]&gt;10000000,"negotiable",IF(Table6[[#This Row],[Value]]&lt;=10000000,"on the radar")))</f>
        <v>on the radar</v>
      </c>
    </row>
    <row r="2902" spans="11:17" x14ac:dyDescent="0.25">
      <c r="K2902" t="s">
        <v>2565</v>
      </c>
      <c r="L2902">
        <v>24</v>
      </c>
      <c r="M2902">
        <v>72</v>
      </c>
      <c r="N2902">
        <v>181</v>
      </c>
      <c r="O2902">
        <v>77</v>
      </c>
      <c r="P2902" s="16">
        <v>3000000</v>
      </c>
      <c r="Q2902" t="str">
        <f>IF(Table6[[#This Row],[Value]]&gt;=20000000,"out of budget",IF(Table6[[#This Row],[Value]]&gt;10000000,"negotiable",IF(Table6[[#This Row],[Value]]&lt;=10000000,"on the radar")))</f>
        <v>on the radar</v>
      </c>
    </row>
    <row r="2903" spans="11:17" x14ac:dyDescent="0.25">
      <c r="K2903" t="s">
        <v>2566</v>
      </c>
      <c r="L2903">
        <v>19</v>
      </c>
      <c r="M2903">
        <v>57</v>
      </c>
      <c r="N2903">
        <v>188</v>
      </c>
      <c r="O2903">
        <v>78</v>
      </c>
      <c r="P2903" s="16">
        <v>375000</v>
      </c>
      <c r="Q2903" t="str">
        <f>IF(Table6[[#This Row],[Value]]&gt;=20000000,"out of budget",IF(Table6[[#This Row],[Value]]&gt;10000000,"negotiable",IF(Table6[[#This Row],[Value]]&lt;=10000000,"on the radar")))</f>
        <v>on the radar</v>
      </c>
    </row>
    <row r="2904" spans="11:17" x14ac:dyDescent="0.25">
      <c r="K2904" t="s">
        <v>2567</v>
      </c>
      <c r="L2904">
        <v>19</v>
      </c>
      <c r="M2904">
        <v>68</v>
      </c>
      <c r="N2904">
        <v>172</v>
      </c>
      <c r="O2904">
        <v>60</v>
      </c>
      <c r="P2904" s="16">
        <v>2400000</v>
      </c>
      <c r="Q2904" t="str">
        <f>IF(Table6[[#This Row],[Value]]&gt;=20000000,"out of budget",IF(Table6[[#This Row],[Value]]&gt;10000000,"negotiable",IF(Table6[[#This Row],[Value]]&lt;=10000000,"on the radar")))</f>
        <v>on the radar</v>
      </c>
    </row>
    <row r="2905" spans="11:17" x14ac:dyDescent="0.25">
      <c r="K2905" t="s">
        <v>2568</v>
      </c>
      <c r="L2905">
        <v>18</v>
      </c>
      <c r="M2905">
        <v>66</v>
      </c>
      <c r="N2905">
        <v>178</v>
      </c>
      <c r="O2905">
        <v>68</v>
      </c>
      <c r="P2905" s="16">
        <v>2200000</v>
      </c>
      <c r="Q2905" t="str">
        <f>IF(Table6[[#This Row],[Value]]&gt;=20000000,"out of budget",IF(Table6[[#This Row],[Value]]&gt;10000000,"negotiable",IF(Table6[[#This Row],[Value]]&lt;=10000000,"on the radar")))</f>
        <v>on the radar</v>
      </c>
    </row>
    <row r="2906" spans="11:17" x14ac:dyDescent="0.25">
      <c r="K2906" t="s">
        <v>2569</v>
      </c>
      <c r="L2906">
        <v>16</v>
      </c>
      <c r="M2906">
        <v>58</v>
      </c>
      <c r="N2906">
        <v>182</v>
      </c>
      <c r="O2906">
        <v>70</v>
      </c>
      <c r="P2906" s="16">
        <v>475000</v>
      </c>
      <c r="Q2906" t="str">
        <f>IF(Table6[[#This Row],[Value]]&gt;=20000000,"out of budget",IF(Table6[[#This Row],[Value]]&gt;10000000,"negotiable",IF(Table6[[#This Row],[Value]]&lt;=10000000,"on the radar")))</f>
        <v>on the radar</v>
      </c>
    </row>
    <row r="2907" spans="11:17" x14ac:dyDescent="0.25">
      <c r="K2907" t="s">
        <v>1560</v>
      </c>
      <c r="L2907">
        <v>18</v>
      </c>
      <c r="M2907">
        <v>66</v>
      </c>
      <c r="N2907">
        <v>187</v>
      </c>
      <c r="O2907">
        <v>73</v>
      </c>
      <c r="P2907" s="16">
        <v>2000000</v>
      </c>
      <c r="Q2907" t="str">
        <f>IF(Table6[[#This Row],[Value]]&gt;=20000000,"out of budget",IF(Table6[[#This Row],[Value]]&gt;10000000,"negotiable",IF(Table6[[#This Row],[Value]]&lt;=10000000,"on the radar")))</f>
        <v>on the radar</v>
      </c>
    </row>
    <row r="2908" spans="11:17" x14ac:dyDescent="0.25">
      <c r="K2908" t="s">
        <v>2570</v>
      </c>
      <c r="L2908">
        <v>19</v>
      </c>
      <c r="M2908">
        <v>55</v>
      </c>
      <c r="N2908">
        <v>183</v>
      </c>
      <c r="O2908">
        <v>73</v>
      </c>
      <c r="P2908" s="16">
        <v>275000</v>
      </c>
      <c r="Q2908" t="str">
        <f>IF(Table6[[#This Row],[Value]]&gt;=20000000,"out of budget",IF(Table6[[#This Row],[Value]]&gt;10000000,"negotiable",IF(Table6[[#This Row],[Value]]&lt;=10000000,"on the radar")))</f>
        <v>on the radar</v>
      </c>
    </row>
    <row r="2909" spans="11:17" x14ac:dyDescent="0.25">
      <c r="K2909" t="s">
        <v>2571</v>
      </c>
      <c r="L2909">
        <v>22</v>
      </c>
      <c r="M2909">
        <v>71</v>
      </c>
      <c r="N2909">
        <v>186</v>
      </c>
      <c r="O2909">
        <v>73</v>
      </c>
      <c r="P2909" s="16">
        <v>3800000</v>
      </c>
      <c r="Q2909" t="str">
        <f>IF(Table6[[#This Row],[Value]]&gt;=20000000,"out of budget",IF(Table6[[#This Row],[Value]]&gt;10000000,"negotiable",IF(Table6[[#This Row],[Value]]&lt;=10000000,"on the radar")))</f>
        <v>on the radar</v>
      </c>
    </row>
    <row r="2910" spans="11:17" x14ac:dyDescent="0.25">
      <c r="K2910" t="s">
        <v>2572</v>
      </c>
      <c r="L2910">
        <v>20</v>
      </c>
      <c r="M2910">
        <v>63</v>
      </c>
      <c r="N2910">
        <v>181</v>
      </c>
      <c r="O2910">
        <v>75</v>
      </c>
      <c r="P2910" s="16">
        <v>1200000</v>
      </c>
      <c r="Q2910" t="str">
        <f>IF(Table6[[#This Row],[Value]]&gt;=20000000,"out of budget",IF(Table6[[#This Row],[Value]]&gt;10000000,"negotiable",IF(Table6[[#This Row],[Value]]&lt;=10000000,"on the radar")))</f>
        <v>on the radar</v>
      </c>
    </row>
    <row r="2911" spans="11:17" x14ac:dyDescent="0.25">
      <c r="K2911" t="s">
        <v>2573</v>
      </c>
      <c r="L2911">
        <v>22</v>
      </c>
      <c r="M2911">
        <v>71</v>
      </c>
      <c r="N2911">
        <v>188</v>
      </c>
      <c r="O2911">
        <v>80</v>
      </c>
      <c r="P2911" s="16">
        <v>4200000</v>
      </c>
      <c r="Q2911" t="str">
        <f>IF(Table6[[#This Row],[Value]]&gt;=20000000,"out of budget",IF(Table6[[#This Row],[Value]]&gt;10000000,"negotiable",IF(Table6[[#This Row],[Value]]&lt;=10000000,"on the radar")))</f>
        <v>on the radar</v>
      </c>
    </row>
    <row r="2912" spans="11:17" x14ac:dyDescent="0.25">
      <c r="K2912" t="s">
        <v>2574</v>
      </c>
      <c r="L2912">
        <v>17</v>
      </c>
      <c r="M2912">
        <v>52</v>
      </c>
      <c r="N2912">
        <v>190</v>
      </c>
      <c r="O2912">
        <v>82</v>
      </c>
      <c r="P2912" s="16">
        <v>200000</v>
      </c>
      <c r="Q2912" t="str">
        <f>IF(Table6[[#This Row],[Value]]&gt;=20000000,"out of budget",IF(Table6[[#This Row],[Value]]&gt;10000000,"negotiable",IF(Table6[[#This Row],[Value]]&lt;=10000000,"on the radar")))</f>
        <v>on the radar</v>
      </c>
    </row>
    <row r="2913" spans="11:17" x14ac:dyDescent="0.25">
      <c r="K2913" t="s">
        <v>2575</v>
      </c>
      <c r="L2913">
        <v>18</v>
      </c>
      <c r="M2913">
        <v>61</v>
      </c>
      <c r="N2913">
        <v>178</v>
      </c>
      <c r="O2913">
        <v>68</v>
      </c>
      <c r="P2913" s="16">
        <v>725000</v>
      </c>
      <c r="Q2913" t="str">
        <f>IF(Table6[[#This Row],[Value]]&gt;=20000000,"out of budget",IF(Table6[[#This Row],[Value]]&gt;10000000,"negotiable",IF(Table6[[#This Row],[Value]]&lt;=10000000,"on the radar")))</f>
        <v>on the radar</v>
      </c>
    </row>
    <row r="2914" spans="11:17" x14ac:dyDescent="0.25">
      <c r="K2914" t="s">
        <v>2576</v>
      </c>
      <c r="L2914">
        <v>16</v>
      </c>
      <c r="M2914">
        <v>55</v>
      </c>
      <c r="N2914">
        <v>186</v>
      </c>
      <c r="O2914">
        <v>72</v>
      </c>
      <c r="P2914" s="16">
        <v>325000</v>
      </c>
      <c r="Q2914" t="str">
        <f>IF(Table6[[#This Row],[Value]]&gt;=20000000,"out of budget",IF(Table6[[#This Row],[Value]]&gt;10000000,"negotiable",IF(Table6[[#This Row],[Value]]&lt;=10000000,"on the radar")))</f>
        <v>on the radar</v>
      </c>
    </row>
    <row r="2915" spans="11:17" x14ac:dyDescent="0.25">
      <c r="K2915" t="s">
        <v>2577</v>
      </c>
      <c r="L2915">
        <v>18</v>
      </c>
      <c r="M2915">
        <v>64</v>
      </c>
      <c r="N2915">
        <v>185</v>
      </c>
      <c r="O2915">
        <v>75</v>
      </c>
      <c r="P2915" s="16">
        <v>1500000</v>
      </c>
      <c r="Q2915" t="str">
        <f>IF(Table6[[#This Row],[Value]]&gt;=20000000,"out of budget",IF(Table6[[#This Row],[Value]]&gt;10000000,"negotiable",IF(Table6[[#This Row],[Value]]&lt;=10000000,"on the radar")))</f>
        <v>on the radar</v>
      </c>
    </row>
    <row r="2916" spans="11:17" x14ac:dyDescent="0.25">
      <c r="K2916" t="s">
        <v>2578</v>
      </c>
      <c r="L2916">
        <v>19</v>
      </c>
      <c r="M2916">
        <v>65</v>
      </c>
      <c r="N2916">
        <v>174</v>
      </c>
      <c r="O2916">
        <v>72</v>
      </c>
      <c r="P2916" s="16">
        <v>1600000</v>
      </c>
      <c r="Q2916" t="str">
        <f>IF(Table6[[#This Row],[Value]]&gt;=20000000,"out of budget",IF(Table6[[#This Row],[Value]]&gt;10000000,"negotiable",IF(Table6[[#This Row],[Value]]&lt;=10000000,"on the radar")))</f>
        <v>on the radar</v>
      </c>
    </row>
    <row r="2917" spans="11:17" x14ac:dyDescent="0.25">
      <c r="K2917" t="s">
        <v>2579</v>
      </c>
      <c r="L2917">
        <v>19</v>
      </c>
      <c r="M2917">
        <v>61</v>
      </c>
      <c r="N2917">
        <v>175</v>
      </c>
      <c r="O2917">
        <v>70</v>
      </c>
      <c r="P2917" s="16">
        <v>725000</v>
      </c>
      <c r="Q2917" t="str">
        <f>IF(Table6[[#This Row],[Value]]&gt;=20000000,"out of budget",IF(Table6[[#This Row],[Value]]&gt;10000000,"negotiable",IF(Table6[[#This Row],[Value]]&lt;=10000000,"on the radar")))</f>
        <v>on the radar</v>
      </c>
    </row>
    <row r="2918" spans="11:17" x14ac:dyDescent="0.25">
      <c r="K2918" t="s">
        <v>2580</v>
      </c>
      <c r="L2918">
        <v>17</v>
      </c>
      <c r="M2918">
        <v>59</v>
      </c>
      <c r="N2918">
        <v>187</v>
      </c>
      <c r="O2918">
        <v>72</v>
      </c>
      <c r="P2918" s="16">
        <v>550000</v>
      </c>
      <c r="Q2918" t="str">
        <f>IF(Table6[[#This Row],[Value]]&gt;=20000000,"out of budget",IF(Table6[[#This Row],[Value]]&gt;10000000,"negotiable",IF(Table6[[#This Row],[Value]]&lt;=10000000,"on the radar")))</f>
        <v>on the radar</v>
      </c>
    </row>
    <row r="2919" spans="11:17" x14ac:dyDescent="0.25">
      <c r="K2919" t="s">
        <v>2581</v>
      </c>
      <c r="L2919">
        <v>19</v>
      </c>
      <c r="M2919">
        <v>60</v>
      </c>
      <c r="N2919">
        <v>178</v>
      </c>
      <c r="O2919">
        <v>64</v>
      </c>
      <c r="P2919" s="16">
        <v>575000</v>
      </c>
      <c r="Q2919" t="str">
        <f>IF(Table6[[#This Row],[Value]]&gt;=20000000,"out of budget",IF(Table6[[#This Row],[Value]]&gt;10000000,"negotiable",IF(Table6[[#This Row],[Value]]&lt;=10000000,"on the radar")))</f>
        <v>on the radar</v>
      </c>
    </row>
    <row r="2920" spans="11:17" x14ac:dyDescent="0.25">
      <c r="K2920" t="s">
        <v>2582</v>
      </c>
      <c r="L2920">
        <v>18</v>
      </c>
      <c r="M2920">
        <v>61</v>
      </c>
      <c r="N2920">
        <v>193</v>
      </c>
      <c r="O2920">
        <v>76</v>
      </c>
      <c r="P2920" s="16">
        <v>500000</v>
      </c>
      <c r="Q2920" t="str">
        <f>IF(Table6[[#This Row],[Value]]&gt;=20000000,"out of budget",IF(Table6[[#This Row],[Value]]&gt;10000000,"negotiable",IF(Table6[[#This Row],[Value]]&lt;=10000000,"on the radar")))</f>
        <v>on the radar</v>
      </c>
    </row>
    <row r="2921" spans="11:17" x14ac:dyDescent="0.25">
      <c r="K2921" t="s">
        <v>2583</v>
      </c>
      <c r="L2921">
        <v>17</v>
      </c>
      <c r="M2921">
        <v>57</v>
      </c>
      <c r="N2921">
        <v>188</v>
      </c>
      <c r="O2921">
        <v>82</v>
      </c>
      <c r="P2921" s="16">
        <v>400000</v>
      </c>
      <c r="Q2921" t="str">
        <f>IF(Table6[[#This Row],[Value]]&gt;=20000000,"out of budget",IF(Table6[[#This Row],[Value]]&gt;10000000,"negotiable",IF(Table6[[#This Row],[Value]]&lt;=10000000,"on the radar")))</f>
        <v>on the radar</v>
      </c>
    </row>
    <row r="2922" spans="11:17" x14ac:dyDescent="0.25">
      <c r="K2922" t="s">
        <v>2584</v>
      </c>
      <c r="L2922">
        <v>17</v>
      </c>
      <c r="M2922">
        <v>67</v>
      </c>
      <c r="N2922">
        <v>179</v>
      </c>
      <c r="O2922">
        <v>70</v>
      </c>
      <c r="P2922" s="16">
        <v>2300000</v>
      </c>
      <c r="Q2922" t="str">
        <f>IF(Table6[[#This Row],[Value]]&gt;=20000000,"out of budget",IF(Table6[[#This Row],[Value]]&gt;10000000,"negotiable",IF(Table6[[#This Row],[Value]]&lt;=10000000,"on the radar")))</f>
        <v>on the radar</v>
      </c>
    </row>
    <row r="2923" spans="11:17" x14ac:dyDescent="0.25">
      <c r="K2923" t="s">
        <v>2585</v>
      </c>
      <c r="L2923">
        <v>21</v>
      </c>
      <c r="M2923">
        <v>75</v>
      </c>
      <c r="N2923">
        <v>194</v>
      </c>
      <c r="O2923">
        <v>84</v>
      </c>
      <c r="P2923" s="16">
        <v>10500000</v>
      </c>
      <c r="Q2923" t="str">
        <f>IF(Table6[[#This Row],[Value]]&gt;=20000000,"out of budget",IF(Table6[[#This Row],[Value]]&gt;10000000,"negotiable",IF(Table6[[#This Row],[Value]]&lt;=10000000,"on the radar")))</f>
        <v>negotiable</v>
      </c>
    </row>
    <row r="2924" spans="11:17" x14ac:dyDescent="0.25">
      <c r="K2924" t="s">
        <v>2586</v>
      </c>
      <c r="L2924">
        <v>19</v>
      </c>
      <c r="M2924">
        <v>58</v>
      </c>
      <c r="N2924">
        <v>191</v>
      </c>
      <c r="O2924">
        <v>80</v>
      </c>
      <c r="P2924" s="16">
        <v>475000</v>
      </c>
      <c r="Q2924" t="str">
        <f>IF(Table6[[#This Row],[Value]]&gt;=20000000,"out of budget",IF(Table6[[#This Row],[Value]]&gt;10000000,"negotiable",IF(Table6[[#This Row],[Value]]&lt;=10000000,"on the radar")))</f>
        <v>on the radar</v>
      </c>
    </row>
    <row r="2925" spans="11:17" x14ac:dyDescent="0.25">
      <c r="K2925" t="s">
        <v>2587</v>
      </c>
      <c r="L2925">
        <v>19</v>
      </c>
      <c r="M2925">
        <v>61</v>
      </c>
      <c r="N2925">
        <v>172</v>
      </c>
      <c r="O2925">
        <v>71</v>
      </c>
      <c r="P2925" s="16">
        <v>800000</v>
      </c>
      <c r="Q2925" t="str">
        <f>IF(Table6[[#This Row],[Value]]&gt;=20000000,"out of budget",IF(Table6[[#This Row],[Value]]&gt;10000000,"negotiable",IF(Table6[[#This Row],[Value]]&lt;=10000000,"on the radar")))</f>
        <v>on the radar</v>
      </c>
    </row>
    <row r="2926" spans="11:17" x14ac:dyDescent="0.25">
      <c r="K2926" t="s">
        <v>2588</v>
      </c>
      <c r="L2926">
        <v>20</v>
      </c>
      <c r="M2926">
        <v>67</v>
      </c>
      <c r="N2926">
        <v>174</v>
      </c>
      <c r="O2926">
        <v>72</v>
      </c>
      <c r="P2926" s="16">
        <v>2200000</v>
      </c>
      <c r="Q2926" t="str">
        <f>IF(Table6[[#This Row],[Value]]&gt;=20000000,"out of budget",IF(Table6[[#This Row],[Value]]&gt;10000000,"negotiable",IF(Table6[[#This Row],[Value]]&lt;=10000000,"on the radar")))</f>
        <v>on the radar</v>
      </c>
    </row>
    <row r="2927" spans="11:17" x14ac:dyDescent="0.25">
      <c r="K2927" t="s">
        <v>2589</v>
      </c>
      <c r="L2927">
        <v>17</v>
      </c>
      <c r="M2927">
        <v>60</v>
      </c>
      <c r="N2927">
        <v>181</v>
      </c>
      <c r="O2927">
        <v>73</v>
      </c>
      <c r="P2927" s="16">
        <v>775000</v>
      </c>
      <c r="Q2927" t="str">
        <f>IF(Table6[[#This Row],[Value]]&gt;=20000000,"out of budget",IF(Table6[[#This Row],[Value]]&gt;10000000,"negotiable",IF(Table6[[#This Row],[Value]]&lt;=10000000,"on the radar")))</f>
        <v>on the radar</v>
      </c>
    </row>
    <row r="2928" spans="11:17" x14ac:dyDescent="0.25">
      <c r="K2928" t="s">
        <v>2590</v>
      </c>
      <c r="L2928">
        <v>19</v>
      </c>
      <c r="M2928">
        <v>63</v>
      </c>
      <c r="N2928">
        <v>195</v>
      </c>
      <c r="O2928">
        <v>85</v>
      </c>
      <c r="P2928" s="16">
        <v>1100000</v>
      </c>
      <c r="Q2928" t="str">
        <f>IF(Table6[[#This Row],[Value]]&gt;=20000000,"out of budget",IF(Table6[[#This Row],[Value]]&gt;10000000,"negotiable",IF(Table6[[#This Row],[Value]]&lt;=10000000,"on the radar")))</f>
        <v>on the radar</v>
      </c>
    </row>
    <row r="2929" spans="11:17" x14ac:dyDescent="0.25">
      <c r="K2929" t="s">
        <v>2591</v>
      </c>
      <c r="L2929">
        <v>18</v>
      </c>
      <c r="M2929">
        <v>63</v>
      </c>
      <c r="N2929">
        <v>182</v>
      </c>
      <c r="O2929">
        <v>72</v>
      </c>
      <c r="P2929" s="16">
        <v>1200000</v>
      </c>
      <c r="Q2929" t="str">
        <f>IF(Table6[[#This Row],[Value]]&gt;=20000000,"out of budget",IF(Table6[[#This Row],[Value]]&gt;10000000,"negotiable",IF(Table6[[#This Row],[Value]]&lt;=10000000,"on the radar")))</f>
        <v>on the radar</v>
      </c>
    </row>
    <row r="2930" spans="11:17" x14ac:dyDescent="0.25">
      <c r="K2930" t="s">
        <v>1937</v>
      </c>
      <c r="L2930">
        <v>20</v>
      </c>
      <c r="M2930">
        <v>65</v>
      </c>
      <c r="N2930">
        <v>181</v>
      </c>
      <c r="O2930">
        <v>72</v>
      </c>
      <c r="P2930" s="16">
        <v>1700000</v>
      </c>
      <c r="Q2930" t="str">
        <f>IF(Table6[[#This Row],[Value]]&gt;=20000000,"out of budget",IF(Table6[[#This Row],[Value]]&gt;10000000,"negotiable",IF(Table6[[#This Row],[Value]]&lt;=10000000,"on the radar")))</f>
        <v>on the radar</v>
      </c>
    </row>
    <row r="2931" spans="11:17" x14ac:dyDescent="0.25">
      <c r="K2931" t="s">
        <v>2592</v>
      </c>
      <c r="L2931">
        <v>17</v>
      </c>
      <c r="M2931">
        <v>59</v>
      </c>
      <c r="N2931">
        <v>185</v>
      </c>
      <c r="O2931">
        <v>75</v>
      </c>
      <c r="P2931" s="16">
        <v>475000</v>
      </c>
      <c r="Q2931" t="str">
        <f>IF(Table6[[#This Row],[Value]]&gt;=20000000,"out of budget",IF(Table6[[#This Row],[Value]]&gt;10000000,"negotiable",IF(Table6[[#This Row],[Value]]&lt;=10000000,"on the radar")))</f>
        <v>on the radar</v>
      </c>
    </row>
    <row r="2932" spans="11:17" x14ac:dyDescent="0.25">
      <c r="K2932" t="s">
        <v>2593</v>
      </c>
      <c r="L2932">
        <v>18</v>
      </c>
      <c r="M2932">
        <v>59</v>
      </c>
      <c r="N2932">
        <v>191</v>
      </c>
      <c r="O2932">
        <v>81</v>
      </c>
      <c r="P2932" s="16">
        <v>550000</v>
      </c>
      <c r="Q2932" t="str">
        <f>IF(Table6[[#This Row],[Value]]&gt;=20000000,"out of budget",IF(Table6[[#This Row],[Value]]&gt;10000000,"negotiable",IF(Table6[[#This Row],[Value]]&lt;=10000000,"on the radar")))</f>
        <v>on the radar</v>
      </c>
    </row>
    <row r="2933" spans="11:17" x14ac:dyDescent="0.25">
      <c r="K2933" t="s">
        <v>2594</v>
      </c>
      <c r="L2933">
        <v>18</v>
      </c>
      <c r="M2933">
        <v>64</v>
      </c>
      <c r="N2933">
        <v>184</v>
      </c>
      <c r="O2933">
        <v>69</v>
      </c>
      <c r="P2933" s="16">
        <v>1500000</v>
      </c>
      <c r="Q2933" t="str">
        <f>IF(Table6[[#This Row],[Value]]&gt;=20000000,"out of budget",IF(Table6[[#This Row],[Value]]&gt;10000000,"negotiable",IF(Table6[[#This Row],[Value]]&lt;=10000000,"on the radar")))</f>
        <v>on the radar</v>
      </c>
    </row>
    <row r="2934" spans="11:17" x14ac:dyDescent="0.25">
      <c r="K2934" t="s">
        <v>2595</v>
      </c>
      <c r="L2934">
        <v>20</v>
      </c>
      <c r="M2934">
        <v>57</v>
      </c>
      <c r="N2934">
        <v>180</v>
      </c>
      <c r="O2934">
        <v>75</v>
      </c>
      <c r="P2934" s="16">
        <v>375000</v>
      </c>
      <c r="Q2934" t="str">
        <f>IF(Table6[[#This Row],[Value]]&gt;=20000000,"out of budget",IF(Table6[[#This Row],[Value]]&gt;10000000,"negotiable",IF(Table6[[#This Row],[Value]]&lt;=10000000,"on the radar")))</f>
        <v>on the radar</v>
      </c>
    </row>
    <row r="2935" spans="11:17" x14ac:dyDescent="0.25">
      <c r="K2935" t="s">
        <v>2596</v>
      </c>
      <c r="L2935">
        <v>18</v>
      </c>
      <c r="M2935">
        <v>61</v>
      </c>
      <c r="N2935">
        <v>181</v>
      </c>
      <c r="O2935">
        <v>76</v>
      </c>
      <c r="P2935" s="16">
        <v>725000</v>
      </c>
      <c r="Q2935" t="str">
        <f>IF(Table6[[#This Row],[Value]]&gt;=20000000,"out of budget",IF(Table6[[#This Row],[Value]]&gt;10000000,"negotiable",IF(Table6[[#This Row],[Value]]&lt;=10000000,"on the radar")))</f>
        <v>on the radar</v>
      </c>
    </row>
    <row r="2936" spans="11:17" x14ac:dyDescent="0.25">
      <c r="K2936" t="s">
        <v>2597</v>
      </c>
      <c r="L2936">
        <v>16</v>
      </c>
      <c r="M2936">
        <v>60</v>
      </c>
      <c r="N2936">
        <v>169</v>
      </c>
      <c r="O2936">
        <v>75</v>
      </c>
      <c r="P2936" s="16">
        <v>625000</v>
      </c>
      <c r="Q2936" t="str">
        <f>IF(Table6[[#This Row],[Value]]&gt;=20000000,"out of budget",IF(Table6[[#This Row],[Value]]&gt;10000000,"negotiable",IF(Table6[[#This Row],[Value]]&lt;=10000000,"on the radar")))</f>
        <v>on the radar</v>
      </c>
    </row>
    <row r="2937" spans="11:17" x14ac:dyDescent="0.25">
      <c r="K2937" t="s">
        <v>2598</v>
      </c>
      <c r="L2937">
        <v>18</v>
      </c>
      <c r="M2937">
        <v>59</v>
      </c>
      <c r="N2937">
        <v>179</v>
      </c>
      <c r="O2937">
        <v>65</v>
      </c>
      <c r="P2937" s="16">
        <v>525000</v>
      </c>
      <c r="Q2937" t="str">
        <f>IF(Table6[[#This Row],[Value]]&gt;=20000000,"out of budget",IF(Table6[[#This Row],[Value]]&gt;10000000,"negotiable",IF(Table6[[#This Row],[Value]]&lt;=10000000,"on the radar")))</f>
        <v>on the radar</v>
      </c>
    </row>
    <row r="2938" spans="11:17" x14ac:dyDescent="0.25">
      <c r="K2938" t="s">
        <v>2599</v>
      </c>
      <c r="L2938">
        <v>19</v>
      </c>
      <c r="M2938">
        <v>63</v>
      </c>
      <c r="N2938">
        <v>176</v>
      </c>
      <c r="O2938">
        <v>68</v>
      </c>
      <c r="P2938" s="16">
        <v>750000</v>
      </c>
      <c r="Q2938" t="str">
        <f>IF(Table6[[#This Row],[Value]]&gt;=20000000,"out of budget",IF(Table6[[#This Row],[Value]]&gt;10000000,"negotiable",IF(Table6[[#This Row],[Value]]&lt;=10000000,"on the radar")))</f>
        <v>on the radar</v>
      </c>
    </row>
    <row r="2939" spans="11:17" x14ac:dyDescent="0.25">
      <c r="K2939" t="s">
        <v>1940</v>
      </c>
      <c r="L2939">
        <v>18</v>
      </c>
      <c r="M2939">
        <v>61</v>
      </c>
      <c r="N2939">
        <v>175</v>
      </c>
      <c r="O2939">
        <v>71</v>
      </c>
      <c r="P2939" s="16">
        <v>800000</v>
      </c>
      <c r="Q2939" t="str">
        <f>IF(Table6[[#This Row],[Value]]&gt;=20000000,"out of budget",IF(Table6[[#This Row],[Value]]&gt;10000000,"negotiable",IF(Table6[[#This Row],[Value]]&lt;=10000000,"on the radar")))</f>
        <v>on the radar</v>
      </c>
    </row>
    <row r="2940" spans="11:17" x14ac:dyDescent="0.25">
      <c r="K2940" t="s">
        <v>2600</v>
      </c>
      <c r="L2940">
        <v>18</v>
      </c>
      <c r="M2940">
        <v>67</v>
      </c>
      <c r="N2940">
        <v>170</v>
      </c>
      <c r="O2940">
        <v>67</v>
      </c>
      <c r="P2940" s="16">
        <v>2400000</v>
      </c>
      <c r="Q2940" t="str">
        <f>IF(Table6[[#This Row],[Value]]&gt;=20000000,"out of budget",IF(Table6[[#This Row],[Value]]&gt;10000000,"negotiable",IF(Table6[[#This Row],[Value]]&lt;=10000000,"on the radar")))</f>
        <v>on the radar</v>
      </c>
    </row>
    <row r="2941" spans="11:17" x14ac:dyDescent="0.25">
      <c r="K2941" t="s">
        <v>2601</v>
      </c>
      <c r="L2941">
        <v>22</v>
      </c>
      <c r="M2941">
        <v>68</v>
      </c>
      <c r="N2941">
        <v>173</v>
      </c>
      <c r="O2941">
        <v>67</v>
      </c>
      <c r="P2941" s="16">
        <v>1900000</v>
      </c>
      <c r="Q2941" t="str">
        <f>IF(Table6[[#This Row],[Value]]&gt;=20000000,"out of budget",IF(Table6[[#This Row],[Value]]&gt;10000000,"negotiable",IF(Table6[[#This Row],[Value]]&lt;=10000000,"on the radar")))</f>
        <v>on the radar</v>
      </c>
    </row>
    <row r="2942" spans="11:17" x14ac:dyDescent="0.25">
      <c r="K2942" t="s">
        <v>2602</v>
      </c>
      <c r="L2942">
        <v>25</v>
      </c>
      <c r="M2942">
        <v>69</v>
      </c>
      <c r="N2942">
        <v>187</v>
      </c>
      <c r="O2942">
        <v>84</v>
      </c>
      <c r="P2942" s="16">
        <v>1700000</v>
      </c>
      <c r="Q2942" t="str">
        <f>IF(Table6[[#This Row],[Value]]&gt;=20000000,"out of budget",IF(Table6[[#This Row],[Value]]&gt;10000000,"negotiable",IF(Table6[[#This Row],[Value]]&lt;=10000000,"on the radar")))</f>
        <v>on the radar</v>
      </c>
    </row>
    <row r="2943" spans="11:17" x14ac:dyDescent="0.25">
      <c r="K2943" t="s">
        <v>2603</v>
      </c>
      <c r="L2943">
        <v>20</v>
      </c>
      <c r="M2943">
        <v>69</v>
      </c>
      <c r="N2943">
        <v>176</v>
      </c>
      <c r="O2943">
        <v>72</v>
      </c>
      <c r="P2943" s="16">
        <v>3100000</v>
      </c>
      <c r="Q2943" t="str">
        <f>IF(Table6[[#This Row],[Value]]&gt;=20000000,"out of budget",IF(Table6[[#This Row],[Value]]&gt;10000000,"negotiable",IF(Table6[[#This Row],[Value]]&lt;=10000000,"on the radar")))</f>
        <v>on the radar</v>
      </c>
    </row>
    <row r="2944" spans="11:17" x14ac:dyDescent="0.25">
      <c r="K2944" t="s">
        <v>2604</v>
      </c>
      <c r="L2944">
        <v>19</v>
      </c>
      <c r="M2944">
        <v>69</v>
      </c>
      <c r="N2944">
        <v>175</v>
      </c>
      <c r="O2944">
        <v>68</v>
      </c>
      <c r="P2944" s="16">
        <v>3300000</v>
      </c>
      <c r="Q2944" t="str">
        <f>IF(Table6[[#This Row],[Value]]&gt;=20000000,"out of budget",IF(Table6[[#This Row],[Value]]&gt;10000000,"negotiable",IF(Table6[[#This Row],[Value]]&lt;=10000000,"on the radar")))</f>
        <v>on the radar</v>
      </c>
    </row>
    <row r="2945" spans="11:17" x14ac:dyDescent="0.25">
      <c r="K2945" t="s">
        <v>2605</v>
      </c>
      <c r="L2945">
        <v>21</v>
      </c>
      <c r="M2945">
        <v>64</v>
      </c>
      <c r="N2945">
        <v>196</v>
      </c>
      <c r="O2945">
        <v>91</v>
      </c>
      <c r="P2945" s="16">
        <v>825000</v>
      </c>
      <c r="Q2945" t="str">
        <f>IF(Table6[[#This Row],[Value]]&gt;=20000000,"out of budget",IF(Table6[[#This Row],[Value]]&gt;10000000,"negotiable",IF(Table6[[#This Row],[Value]]&lt;=10000000,"on the radar")))</f>
        <v>on the radar</v>
      </c>
    </row>
    <row r="2946" spans="11:17" x14ac:dyDescent="0.25">
      <c r="K2946" t="s">
        <v>2606</v>
      </c>
      <c r="L2946">
        <v>20</v>
      </c>
      <c r="M2946">
        <v>61</v>
      </c>
      <c r="N2946">
        <v>195</v>
      </c>
      <c r="O2946">
        <v>86</v>
      </c>
      <c r="P2946" s="16">
        <v>750000</v>
      </c>
      <c r="Q2946" t="str">
        <f>IF(Table6[[#This Row],[Value]]&gt;=20000000,"out of budget",IF(Table6[[#This Row],[Value]]&gt;10000000,"negotiable",IF(Table6[[#This Row],[Value]]&lt;=10000000,"on the radar")))</f>
        <v>on the radar</v>
      </c>
    </row>
    <row r="2947" spans="11:17" x14ac:dyDescent="0.25">
      <c r="K2947" t="s">
        <v>2607</v>
      </c>
      <c r="L2947">
        <v>19</v>
      </c>
      <c r="M2947">
        <v>69</v>
      </c>
      <c r="N2947">
        <v>179</v>
      </c>
      <c r="O2947">
        <v>77</v>
      </c>
      <c r="P2947" s="16">
        <v>3000000</v>
      </c>
      <c r="Q2947" t="str">
        <f>IF(Table6[[#This Row],[Value]]&gt;=20000000,"out of budget",IF(Table6[[#This Row],[Value]]&gt;10000000,"negotiable",IF(Table6[[#This Row],[Value]]&lt;=10000000,"on the radar")))</f>
        <v>on the radar</v>
      </c>
    </row>
    <row r="2948" spans="11:17" x14ac:dyDescent="0.25">
      <c r="K2948" t="s">
        <v>2608</v>
      </c>
      <c r="L2948">
        <v>18</v>
      </c>
      <c r="M2948">
        <v>55</v>
      </c>
      <c r="N2948">
        <v>192</v>
      </c>
      <c r="O2948">
        <v>81</v>
      </c>
      <c r="P2948" s="16">
        <v>325000</v>
      </c>
      <c r="Q2948" t="str">
        <f>IF(Table6[[#This Row],[Value]]&gt;=20000000,"out of budget",IF(Table6[[#This Row],[Value]]&gt;10000000,"negotiable",IF(Table6[[#This Row],[Value]]&lt;=10000000,"on the radar")))</f>
        <v>on the radar</v>
      </c>
    </row>
    <row r="2949" spans="11:17" x14ac:dyDescent="0.25">
      <c r="K2949" t="s">
        <v>2609</v>
      </c>
      <c r="L2949">
        <v>19</v>
      </c>
      <c r="M2949">
        <v>68</v>
      </c>
      <c r="N2949">
        <v>165</v>
      </c>
      <c r="O2949">
        <v>60</v>
      </c>
      <c r="P2949" s="16">
        <v>2600000</v>
      </c>
      <c r="Q2949" t="str">
        <f>IF(Table6[[#This Row],[Value]]&gt;=20000000,"out of budget",IF(Table6[[#This Row],[Value]]&gt;10000000,"negotiable",IF(Table6[[#This Row],[Value]]&lt;=10000000,"on the radar")))</f>
        <v>on the radar</v>
      </c>
    </row>
    <row r="2950" spans="11:17" x14ac:dyDescent="0.25">
      <c r="K2950" t="s">
        <v>2610</v>
      </c>
      <c r="L2950">
        <v>22</v>
      </c>
      <c r="M2950">
        <v>68</v>
      </c>
      <c r="N2950">
        <v>174</v>
      </c>
      <c r="O2950">
        <v>61</v>
      </c>
      <c r="P2950" s="16">
        <v>2300000</v>
      </c>
      <c r="Q2950" t="str">
        <f>IF(Table6[[#This Row],[Value]]&gt;=20000000,"out of budget",IF(Table6[[#This Row],[Value]]&gt;10000000,"negotiable",IF(Table6[[#This Row],[Value]]&lt;=10000000,"on the radar")))</f>
        <v>on the radar</v>
      </c>
    </row>
    <row r="2951" spans="11:17" x14ac:dyDescent="0.25">
      <c r="K2951" t="s">
        <v>2611</v>
      </c>
      <c r="L2951">
        <v>16</v>
      </c>
      <c r="M2951">
        <v>57</v>
      </c>
      <c r="N2951">
        <v>177</v>
      </c>
      <c r="O2951">
        <v>75</v>
      </c>
      <c r="P2951" s="16">
        <v>525000</v>
      </c>
      <c r="Q2951" t="str">
        <f>IF(Table6[[#This Row],[Value]]&gt;=20000000,"out of budget",IF(Table6[[#This Row],[Value]]&gt;10000000,"negotiable",IF(Table6[[#This Row],[Value]]&lt;=10000000,"on the radar")))</f>
        <v>on the radar</v>
      </c>
    </row>
    <row r="2952" spans="11:17" x14ac:dyDescent="0.25">
      <c r="K2952" t="s">
        <v>2612</v>
      </c>
      <c r="L2952">
        <v>23</v>
      </c>
      <c r="M2952">
        <v>63</v>
      </c>
      <c r="N2952">
        <v>187</v>
      </c>
      <c r="O2952">
        <v>78</v>
      </c>
      <c r="P2952" s="16">
        <v>975000</v>
      </c>
      <c r="Q2952" t="str">
        <f>IF(Table6[[#This Row],[Value]]&gt;=20000000,"out of budget",IF(Table6[[#This Row],[Value]]&gt;10000000,"negotiable",IF(Table6[[#This Row],[Value]]&lt;=10000000,"on the radar")))</f>
        <v>on the radar</v>
      </c>
    </row>
    <row r="2953" spans="11:17" x14ac:dyDescent="0.25">
      <c r="K2953" t="s">
        <v>2613</v>
      </c>
      <c r="L2953">
        <v>18</v>
      </c>
      <c r="M2953">
        <v>61</v>
      </c>
      <c r="N2953">
        <v>172</v>
      </c>
      <c r="O2953">
        <v>62</v>
      </c>
      <c r="P2953" s="16">
        <v>825000</v>
      </c>
      <c r="Q2953" t="str">
        <f>IF(Table6[[#This Row],[Value]]&gt;=20000000,"out of budget",IF(Table6[[#This Row],[Value]]&gt;10000000,"negotiable",IF(Table6[[#This Row],[Value]]&lt;=10000000,"on the radar")))</f>
        <v>on the radar</v>
      </c>
    </row>
    <row r="2954" spans="11:17" x14ac:dyDescent="0.25">
      <c r="K2954" t="s">
        <v>2614</v>
      </c>
      <c r="L2954">
        <v>19</v>
      </c>
      <c r="M2954">
        <v>60</v>
      </c>
      <c r="N2954">
        <v>196</v>
      </c>
      <c r="O2954">
        <v>86</v>
      </c>
      <c r="P2954" s="16">
        <v>500000</v>
      </c>
      <c r="Q2954" t="str">
        <f>IF(Table6[[#This Row],[Value]]&gt;=20000000,"out of budget",IF(Table6[[#This Row],[Value]]&gt;10000000,"negotiable",IF(Table6[[#This Row],[Value]]&lt;=10000000,"on the radar")))</f>
        <v>on the radar</v>
      </c>
    </row>
    <row r="2955" spans="11:17" x14ac:dyDescent="0.25">
      <c r="K2955" t="s">
        <v>2615</v>
      </c>
      <c r="L2955">
        <v>20</v>
      </c>
      <c r="M2955">
        <v>68</v>
      </c>
      <c r="N2955">
        <v>177</v>
      </c>
      <c r="O2955">
        <v>67</v>
      </c>
      <c r="P2955" s="16">
        <v>2600000</v>
      </c>
      <c r="Q2955" t="str">
        <f>IF(Table6[[#This Row],[Value]]&gt;=20000000,"out of budget",IF(Table6[[#This Row],[Value]]&gt;10000000,"negotiable",IF(Table6[[#This Row],[Value]]&lt;=10000000,"on the radar")))</f>
        <v>on the radar</v>
      </c>
    </row>
    <row r="2956" spans="11:17" x14ac:dyDescent="0.25">
      <c r="K2956" t="s">
        <v>2616</v>
      </c>
      <c r="L2956">
        <v>17</v>
      </c>
      <c r="M2956">
        <v>65</v>
      </c>
      <c r="N2956">
        <v>185</v>
      </c>
      <c r="O2956">
        <v>80</v>
      </c>
      <c r="P2956" s="16">
        <v>1600000</v>
      </c>
      <c r="Q2956" t="str">
        <f>IF(Table6[[#This Row],[Value]]&gt;=20000000,"out of budget",IF(Table6[[#This Row],[Value]]&gt;10000000,"negotiable",IF(Table6[[#This Row],[Value]]&lt;=10000000,"on the radar")))</f>
        <v>on the radar</v>
      </c>
    </row>
    <row r="2957" spans="11:17" x14ac:dyDescent="0.25">
      <c r="K2957" t="s">
        <v>2617</v>
      </c>
      <c r="L2957">
        <v>19</v>
      </c>
      <c r="M2957">
        <v>64</v>
      </c>
      <c r="N2957">
        <v>174</v>
      </c>
      <c r="O2957">
        <v>71</v>
      </c>
      <c r="P2957" s="16">
        <v>1400000</v>
      </c>
      <c r="Q2957" t="str">
        <f>IF(Table6[[#This Row],[Value]]&gt;=20000000,"out of budget",IF(Table6[[#This Row],[Value]]&gt;10000000,"negotiable",IF(Table6[[#This Row],[Value]]&lt;=10000000,"on the radar")))</f>
        <v>on the radar</v>
      </c>
    </row>
    <row r="2958" spans="11:17" x14ac:dyDescent="0.25">
      <c r="K2958" t="s">
        <v>2618</v>
      </c>
      <c r="L2958">
        <v>18</v>
      </c>
      <c r="M2958">
        <v>56</v>
      </c>
      <c r="N2958">
        <v>180</v>
      </c>
      <c r="O2958">
        <v>79</v>
      </c>
      <c r="P2958" s="16">
        <v>375000</v>
      </c>
      <c r="Q2958" t="str">
        <f>IF(Table6[[#This Row],[Value]]&gt;=20000000,"out of budget",IF(Table6[[#This Row],[Value]]&gt;10000000,"negotiable",IF(Table6[[#This Row],[Value]]&lt;=10000000,"on the radar")))</f>
        <v>on the radar</v>
      </c>
    </row>
    <row r="2959" spans="11:17" x14ac:dyDescent="0.25">
      <c r="K2959" t="s">
        <v>2619</v>
      </c>
      <c r="L2959">
        <v>18</v>
      </c>
      <c r="M2959">
        <v>58</v>
      </c>
      <c r="N2959">
        <v>181</v>
      </c>
      <c r="O2959">
        <v>65</v>
      </c>
      <c r="P2959" s="16">
        <v>525000</v>
      </c>
      <c r="Q2959" t="str">
        <f>IF(Table6[[#This Row],[Value]]&gt;=20000000,"out of budget",IF(Table6[[#This Row],[Value]]&gt;10000000,"negotiable",IF(Table6[[#This Row],[Value]]&lt;=10000000,"on the radar")))</f>
        <v>on the radar</v>
      </c>
    </row>
    <row r="2960" spans="11:17" x14ac:dyDescent="0.25">
      <c r="K2960" t="s">
        <v>1976</v>
      </c>
      <c r="L2960">
        <v>17</v>
      </c>
      <c r="M2960">
        <v>67</v>
      </c>
      <c r="N2960">
        <v>180</v>
      </c>
      <c r="O2960">
        <v>68</v>
      </c>
      <c r="P2960" s="16">
        <v>2500000</v>
      </c>
      <c r="Q2960" t="str">
        <f>IF(Table6[[#This Row],[Value]]&gt;=20000000,"out of budget",IF(Table6[[#This Row],[Value]]&gt;10000000,"negotiable",IF(Table6[[#This Row],[Value]]&lt;=10000000,"on the radar")))</f>
        <v>on the radar</v>
      </c>
    </row>
    <row r="2961" spans="11:17" x14ac:dyDescent="0.25">
      <c r="K2961" t="s">
        <v>2620</v>
      </c>
      <c r="L2961">
        <v>18</v>
      </c>
      <c r="M2961">
        <v>65</v>
      </c>
      <c r="N2961">
        <v>182</v>
      </c>
      <c r="O2961">
        <v>74</v>
      </c>
      <c r="P2961" s="16">
        <v>1500000</v>
      </c>
      <c r="Q2961" t="str">
        <f>IF(Table6[[#This Row],[Value]]&gt;=20000000,"out of budget",IF(Table6[[#This Row],[Value]]&gt;10000000,"negotiable",IF(Table6[[#This Row],[Value]]&lt;=10000000,"on the radar")))</f>
        <v>on the radar</v>
      </c>
    </row>
    <row r="2962" spans="11:17" x14ac:dyDescent="0.25">
      <c r="K2962" t="s">
        <v>2621</v>
      </c>
      <c r="L2962">
        <v>21</v>
      </c>
      <c r="M2962">
        <v>66</v>
      </c>
      <c r="N2962">
        <v>183</v>
      </c>
      <c r="O2962">
        <v>78</v>
      </c>
      <c r="P2962" s="16">
        <v>1800000</v>
      </c>
      <c r="Q2962" t="str">
        <f>IF(Table6[[#This Row],[Value]]&gt;=20000000,"out of budget",IF(Table6[[#This Row],[Value]]&gt;10000000,"negotiable",IF(Table6[[#This Row],[Value]]&lt;=10000000,"on the radar")))</f>
        <v>on the radar</v>
      </c>
    </row>
    <row r="2963" spans="11:17" x14ac:dyDescent="0.25">
      <c r="K2963" t="s">
        <v>2622</v>
      </c>
      <c r="L2963">
        <v>18</v>
      </c>
      <c r="M2963">
        <v>61</v>
      </c>
      <c r="N2963">
        <v>183</v>
      </c>
      <c r="O2963">
        <v>65</v>
      </c>
      <c r="P2963" s="16">
        <v>800000</v>
      </c>
      <c r="Q2963" t="str">
        <f>IF(Table6[[#This Row],[Value]]&gt;=20000000,"out of budget",IF(Table6[[#This Row],[Value]]&gt;10000000,"negotiable",IF(Table6[[#This Row],[Value]]&lt;=10000000,"on the radar")))</f>
        <v>on the radar</v>
      </c>
    </row>
    <row r="2964" spans="11:17" x14ac:dyDescent="0.25">
      <c r="K2964" t="s">
        <v>2623</v>
      </c>
      <c r="L2964">
        <v>21</v>
      </c>
      <c r="M2964">
        <v>70</v>
      </c>
      <c r="N2964">
        <v>179</v>
      </c>
      <c r="O2964">
        <v>73</v>
      </c>
      <c r="P2964" s="16">
        <v>3600000</v>
      </c>
      <c r="Q2964" t="str">
        <f>IF(Table6[[#This Row],[Value]]&gt;=20000000,"out of budget",IF(Table6[[#This Row],[Value]]&gt;10000000,"negotiable",IF(Table6[[#This Row],[Value]]&lt;=10000000,"on the radar")))</f>
        <v>on the radar</v>
      </c>
    </row>
    <row r="2965" spans="11:17" x14ac:dyDescent="0.25">
      <c r="K2965" t="s">
        <v>2624</v>
      </c>
      <c r="L2965">
        <v>19</v>
      </c>
      <c r="M2965">
        <v>68</v>
      </c>
      <c r="N2965">
        <v>184</v>
      </c>
      <c r="O2965">
        <v>69</v>
      </c>
      <c r="P2965" s="16">
        <v>2500000</v>
      </c>
      <c r="Q2965" t="str">
        <f>IF(Table6[[#This Row],[Value]]&gt;=20000000,"out of budget",IF(Table6[[#This Row],[Value]]&gt;10000000,"negotiable",IF(Table6[[#This Row],[Value]]&lt;=10000000,"on the radar")))</f>
        <v>on the radar</v>
      </c>
    </row>
    <row r="2966" spans="11:17" x14ac:dyDescent="0.25">
      <c r="K2966" t="s">
        <v>2625</v>
      </c>
      <c r="L2966">
        <v>17</v>
      </c>
      <c r="M2966">
        <v>62</v>
      </c>
      <c r="N2966">
        <v>176</v>
      </c>
      <c r="O2966">
        <v>68</v>
      </c>
      <c r="P2966" s="16">
        <v>1000000</v>
      </c>
      <c r="Q2966" t="str">
        <f>IF(Table6[[#This Row],[Value]]&gt;=20000000,"out of budget",IF(Table6[[#This Row],[Value]]&gt;10000000,"negotiable",IF(Table6[[#This Row],[Value]]&lt;=10000000,"on the radar")))</f>
        <v>on the radar</v>
      </c>
    </row>
    <row r="2967" spans="11:17" x14ac:dyDescent="0.25">
      <c r="K2967" t="s">
        <v>2626</v>
      </c>
      <c r="L2967">
        <v>19</v>
      </c>
      <c r="M2967">
        <v>66</v>
      </c>
      <c r="N2967">
        <v>170</v>
      </c>
      <c r="O2967">
        <v>66</v>
      </c>
      <c r="P2967" s="16">
        <v>2000000</v>
      </c>
      <c r="Q2967" t="str">
        <f>IF(Table6[[#This Row],[Value]]&gt;=20000000,"out of budget",IF(Table6[[#This Row],[Value]]&gt;10000000,"negotiable",IF(Table6[[#This Row],[Value]]&lt;=10000000,"on the radar")))</f>
        <v>on the radar</v>
      </c>
    </row>
    <row r="2968" spans="11:17" x14ac:dyDescent="0.25">
      <c r="K2968" t="s">
        <v>2627</v>
      </c>
      <c r="L2968">
        <v>18</v>
      </c>
      <c r="M2968">
        <v>62</v>
      </c>
      <c r="N2968">
        <v>184</v>
      </c>
      <c r="O2968">
        <v>71</v>
      </c>
      <c r="P2968" s="16">
        <v>1000000</v>
      </c>
      <c r="Q2968" t="str">
        <f>IF(Table6[[#This Row],[Value]]&gt;=20000000,"out of budget",IF(Table6[[#This Row],[Value]]&gt;10000000,"negotiable",IF(Table6[[#This Row],[Value]]&lt;=10000000,"on the radar")))</f>
        <v>on the radar</v>
      </c>
    </row>
    <row r="2969" spans="11:17" x14ac:dyDescent="0.25">
      <c r="K2969" t="s">
        <v>2628</v>
      </c>
      <c r="L2969">
        <v>19</v>
      </c>
      <c r="M2969">
        <v>62</v>
      </c>
      <c r="N2969">
        <v>180</v>
      </c>
      <c r="O2969">
        <v>74</v>
      </c>
      <c r="P2969" s="16">
        <v>1000000</v>
      </c>
      <c r="Q2969" t="str">
        <f>IF(Table6[[#This Row],[Value]]&gt;=20000000,"out of budget",IF(Table6[[#This Row],[Value]]&gt;10000000,"negotiable",IF(Table6[[#This Row],[Value]]&lt;=10000000,"on the radar")))</f>
        <v>on the radar</v>
      </c>
    </row>
    <row r="2970" spans="11:17" x14ac:dyDescent="0.25">
      <c r="K2970" t="s">
        <v>2629</v>
      </c>
      <c r="L2970">
        <v>20</v>
      </c>
      <c r="M2970">
        <v>59</v>
      </c>
      <c r="N2970">
        <v>183</v>
      </c>
      <c r="O2970">
        <v>80</v>
      </c>
      <c r="P2970" s="16">
        <v>525000</v>
      </c>
      <c r="Q2970" t="str">
        <f>IF(Table6[[#This Row],[Value]]&gt;=20000000,"out of budget",IF(Table6[[#This Row],[Value]]&gt;10000000,"negotiable",IF(Table6[[#This Row],[Value]]&lt;=10000000,"on the radar")))</f>
        <v>on the radar</v>
      </c>
    </row>
    <row r="2971" spans="11:17" x14ac:dyDescent="0.25">
      <c r="K2971" t="s">
        <v>2630</v>
      </c>
      <c r="L2971">
        <v>18</v>
      </c>
      <c r="M2971">
        <v>66</v>
      </c>
      <c r="N2971">
        <v>173</v>
      </c>
      <c r="O2971">
        <v>70</v>
      </c>
      <c r="P2971" s="16">
        <v>2200000</v>
      </c>
      <c r="Q2971" t="str">
        <f>IF(Table6[[#This Row],[Value]]&gt;=20000000,"out of budget",IF(Table6[[#This Row],[Value]]&gt;10000000,"negotiable",IF(Table6[[#This Row],[Value]]&lt;=10000000,"on the radar")))</f>
        <v>on the radar</v>
      </c>
    </row>
    <row r="2972" spans="11:17" x14ac:dyDescent="0.25">
      <c r="K2972" t="s">
        <v>2631</v>
      </c>
      <c r="L2972">
        <v>17</v>
      </c>
      <c r="M2972">
        <v>58</v>
      </c>
      <c r="N2972">
        <v>181</v>
      </c>
      <c r="O2972">
        <v>72</v>
      </c>
      <c r="P2972" s="16">
        <v>500000</v>
      </c>
      <c r="Q2972" t="str">
        <f>IF(Table6[[#This Row],[Value]]&gt;=20000000,"out of budget",IF(Table6[[#This Row],[Value]]&gt;10000000,"negotiable",IF(Table6[[#This Row],[Value]]&lt;=10000000,"on the radar")))</f>
        <v>on the radar</v>
      </c>
    </row>
    <row r="2973" spans="11:17" x14ac:dyDescent="0.25">
      <c r="K2973" t="s">
        <v>1981</v>
      </c>
      <c r="L2973">
        <v>17</v>
      </c>
      <c r="M2973">
        <v>58</v>
      </c>
      <c r="N2973">
        <v>174</v>
      </c>
      <c r="O2973">
        <v>66</v>
      </c>
      <c r="P2973" s="16">
        <v>550000</v>
      </c>
      <c r="Q2973" t="str">
        <f>IF(Table6[[#This Row],[Value]]&gt;=20000000,"out of budget",IF(Table6[[#This Row],[Value]]&gt;10000000,"negotiable",IF(Table6[[#This Row],[Value]]&lt;=10000000,"on the radar")))</f>
        <v>on the radar</v>
      </c>
    </row>
    <row r="2974" spans="11:17" x14ac:dyDescent="0.25">
      <c r="K2974" t="s">
        <v>2632</v>
      </c>
      <c r="L2974">
        <v>19</v>
      </c>
      <c r="M2974">
        <v>63</v>
      </c>
      <c r="N2974">
        <v>191</v>
      </c>
      <c r="O2974">
        <v>77</v>
      </c>
      <c r="P2974" s="16">
        <v>975000</v>
      </c>
      <c r="Q2974" t="str">
        <f>IF(Table6[[#This Row],[Value]]&gt;=20000000,"out of budget",IF(Table6[[#This Row],[Value]]&gt;10000000,"negotiable",IF(Table6[[#This Row],[Value]]&lt;=10000000,"on the radar")))</f>
        <v>on the radar</v>
      </c>
    </row>
    <row r="2975" spans="11:17" x14ac:dyDescent="0.25">
      <c r="K2975" t="s">
        <v>2633</v>
      </c>
      <c r="L2975">
        <v>17</v>
      </c>
      <c r="M2975">
        <v>65</v>
      </c>
      <c r="N2975">
        <v>179</v>
      </c>
      <c r="O2975">
        <v>70</v>
      </c>
      <c r="P2975" s="16">
        <v>1500000</v>
      </c>
      <c r="Q2975" t="str">
        <f>IF(Table6[[#This Row],[Value]]&gt;=20000000,"out of budget",IF(Table6[[#This Row],[Value]]&gt;10000000,"negotiable",IF(Table6[[#This Row],[Value]]&lt;=10000000,"on the radar")))</f>
        <v>on the radar</v>
      </c>
    </row>
    <row r="2976" spans="11:17" x14ac:dyDescent="0.25">
      <c r="K2976" t="s">
        <v>2634</v>
      </c>
      <c r="L2976">
        <v>17</v>
      </c>
      <c r="M2976">
        <v>65</v>
      </c>
      <c r="N2976">
        <v>170</v>
      </c>
      <c r="O2976">
        <v>65</v>
      </c>
      <c r="P2976" s="16">
        <v>1600000</v>
      </c>
      <c r="Q2976" t="str">
        <f>IF(Table6[[#This Row],[Value]]&gt;=20000000,"out of budget",IF(Table6[[#This Row],[Value]]&gt;10000000,"negotiable",IF(Table6[[#This Row],[Value]]&lt;=10000000,"on the radar")))</f>
        <v>on the radar</v>
      </c>
    </row>
    <row r="2977" spans="11:17" x14ac:dyDescent="0.25">
      <c r="K2977" t="s">
        <v>2635</v>
      </c>
      <c r="L2977">
        <v>19</v>
      </c>
      <c r="M2977">
        <v>58</v>
      </c>
      <c r="N2977">
        <v>183</v>
      </c>
      <c r="O2977">
        <v>74</v>
      </c>
      <c r="P2977" s="16">
        <v>425000</v>
      </c>
      <c r="Q2977" t="str">
        <f>IF(Table6[[#This Row],[Value]]&gt;=20000000,"out of budget",IF(Table6[[#This Row],[Value]]&gt;10000000,"negotiable",IF(Table6[[#This Row],[Value]]&lt;=10000000,"on the radar")))</f>
        <v>on the radar</v>
      </c>
    </row>
    <row r="2978" spans="11:17" x14ac:dyDescent="0.25">
      <c r="K2978" t="s">
        <v>2636</v>
      </c>
      <c r="L2978">
        <v>18</v>
      </c>
      <c r="M2978">
        <v>60</v>
      </c>
      <c r="N2978">
        <v>190</v>
      </c>
      <c r="O2978">
        <v>72</v>
      </c>
      <c r="P2978" s="16">
        <v>625000</v>
      </c>
      <c r="Q2978" t="str">
        <f>IF(Table6[[#This Row],[Value]]&gt;=20000000,"out of budget",IF(Table6[[#This Row],[Value]]&gt;10000000,"negotiable",IF(Table6[[#This Row],[Value]]&lt;=10000000,"on the radar")))</f>
        <v>on the radar</v>
      </c>
    </row>
    <row r="2979" spans="11:17" x14ac:dyDescent="0.25">
      <c r="K2979" t="s">
        <v>2637</v>
      </c>
      <c r="L2979">
        <v>21</v>
      </c>
      <c r="M2979">
        <v>71</v>
      </c>
      <c r="N2979">
        <v>172</v>
      </c>
      <c r="O2979">
        <v>66</v>
      </c>
      <c r="P2979" s="16">
        <v>3400000</v>
      </c>
      <c r="Q2979" t="str">
        <f>IF(Table6[[#This Row],[Value]]&gt;=20000000,"out of budget",IF(Table6[[#This Row],[Value]]&gt;10000000,"negotiable",IF(Table6[[#This Row],[Value]]&lt;=10000000,"on the radar")))</f>
        <v>on the radar</v>
      </c>
    </row>
    <row r="2980" spans="11:17" x14ac:dyDescent="0.25">
      <c r="K2980" t="s">
        <v>2638</v>
      </c>
      <c r="L2980">
        <v>19</v>
      </c>
      <c r="M2980">
        <v>62</v>
      </c>
      <c r="N2980">
        <v>182</v>
      </c>
      <c r="O2980">
        <v>67</v>
      </c>
      <c r="P2980" s="16">
        <v>1000000</v>
      </c>
      <c r="Q2980" t="str">
        <f>IF(Table6[[#This Row],[Value]]&gt;=20000000,"out of budget",IF(Table6[[#This Row],[Value]]&gt;10000000,"negotiable",IF(Table6[[#This Row],[Value]]&lt;=10000000,"on the radar")))</f>
        <v>on the radar</v>
      </c>
    </row>
    <row r="2981" spans="11:17" x14ac:dyDescent="0.25">
      <c r="K2981" t="s">
        <v>2639</v>
      </c>
      <c r="L2981">
        <v>20</v>
      </c>
      <c r="M2981">
        <v>65</v>
      </c>
      <c r="N2981">
        <v>187</v>
      </c>
      <c r="O2981">
        <v>77</v>
      </c>
      <c r="P2981" s="16">
        <v>1700000</v>
      </c>
      <c r="Q2981" t="str">
        <f>IF(Table6[[#This Row],[Value]]&gt;=20000000,"out of budget",IF(Table6[[#This Row],[Value]]&gt;10000000,"negotiable",IF(Table6[[#This Row],[Value]]&lt;=10000000,"on the radar")))</f>
        <v>on the radar</v>
      </c>
    </row>
    <row r="2982" spans="11:17" x14ac:dyDescent="0.25">
      <c r="K2982" t="s">
        <v>2640</v>
      </c>
      <c r="L2982">
        <v>19</v>
      </c>
      <c r="M2982">
        <v>67</v>
      </c>
      <c r="N2982">
        <v>176</v>
      </c>
      <c r="O2982">
        <v>77</v>
      </c>
      <c r="P2982" s="16">
        <v>2400000</v>
      </c>
      <c r="Q2982" t="str">
        <f>IF(Table6[[#This Row],[Value]]&gt;=20000000,"out of budget",IF(Table6[[#This Row],[Value]]&gt;10000000,"negotiable",IF(Table6[[#This Row],[Value]]&lt;=10000000,"on the radar")))</f>
        <v>on the radar</v>
      </c>
    </row>
    <row r="2983" spans="11:17" x14ac:dyDescent="0.25">
      <c r="K2983" t="s">
        <v>2641</v>
      </c>
      <c r="L2983">
        <v>18</v>
      </c>
      <c r="M2983">
        <v>62</v>
      </c>
      <c r="N2983">
        <v>172</v>
      </c>
      <c r="O2983">
        <v>71</v>
      </c>
      <c r="P2983" s="16">
        <v>750000</v>
      </c>
      <c r="Q2983" t="str">
        <f>IF(Table6[[#This Row],[Value]]&gt;=20000000,"out of budget",IF(Table6[[#This Row],[Value]]&gt;10000000,"negotiable",IF(Table6[[#This Row],[Value]]&lt;=10000000,"on the radar")))</f>
        <v>on the radar</v>
      </c>
    </row>
    <row r="2984" spans="11:17" x14ac:dyDescent="0.25">
      <c r="K2984" t="s">
        <v>2642</v>
      </c>
      <c r="L2984">
        <v>18</v>
      </c>
      <c r="M2984">
        <v>65</v>
      </c>
      <c r="N2984">
        <v>178</v>
      </c>
      <c r="O2984">
        <v>73</v>
      </c>
      <c r="P2984" s="16">
        <v>1700000</v>
      </c>
      <c r="Q2984" t="str">
        <f>IF(Table6[[#This Row],[Value]]&gt;=20000000,"out of budget",IF(Table6[[#This Row],[Value]]&gt;10000000,"negotiable",IF(Table6[[#This Row],[Value]]&lt;=10000000,"on the radar")))</f>
        <v>on the radar</v>
      </c>
    </row>
    <row r="2985" spans="11:17" x14ac:dyDescent="0.25">
      <c r="K2985" t="s">
        <v>2643</v>
      </c>
      <c r="L2985">
        <v>27</v>
      </c>
      <c r="M2985">
        <v>66</v>
      </c>
      <c r="N2985">
        <v>190</v>
      </c>
      <c r="O2985">
        <v>80</v>
      </c>
      <c r="P2985" s="16">
        <v>900000</v>
      </c>
      <c r="Q2985" t="str">
        <f>IF(Table6[[#This Row],[Value]]&gt;=20000000,"out of budget",IF(Table6[[#This Row],[Value]]&gt;10000000,"negotiable",IF(Table6[[#This Row],[Value]]&lt;=10000000,"on the radar")))</f>
        <v>on the radar</v>
      </c>
    </row>
    <row r="2986" spans="11:17" x14ac:dyDescent="0.25">
      <c r="K2986" t="s">
        <v>2644</v>
      </c>
      <c r="L2986">
        <v>22</v>
      </c>
      <c r="M2986">
        <v>64</v>
      </c>
      <c r="N2986">
        <v>179</v>
      </c>
      <c r="O2986">
        <v>74</v>
      </c>
      <c r="P2986" s="16">
        <v>1200000</v>
      </c>
      <c r="Q2986" t="str">
        <f>IF(Table6[[#This Row],[Value]]&gt;=20000000,"out of budget",IF(Table6[[#This Row],[Value]]&gt;10000000,"negotiable",IF(Table6[[#This Row],[Value]]&lt;=10000000,"on the radar")))</f>
        <v>on the radar</v>
      </c>
    </row>
    <row r="2987" spans="11:17" x14ac:dyDescent="0.25">
      <c r="K2987" t="s">
        <v>2645</v>
      </c>
      <c r="L2987">
        <v>22</v>
      </c>
      <c r="M2987">
        <v>71</v>
      </c>
      <c r="N2987">
        <v>177</v>
      </c>
      <c r="O2987">
        <v>69</v>
      </c>
      <c r="P2987" s="16">
        <v>2600000</v>
      </c>
      <c r="Q2987" t="str">
        <f>IF(Table6[[#This Row],[Value]]&gt;=20000000,"out of budget",IF(Table6[[#This Row],[Value]]&gt;10000000,"negotiable",IF(Table6[[#This Row],[Value]]&lt;=10000000,"on the radar")))</f>
        <v>on the radar</v>
      </c>
    </row>
    <row r="2988" spans="11:17" x14ac:dyDescent="0.25">
      <c r="K2988" t="s">
        <v>2646</v>
      </c>
      <c r="L2988">
        <v>19</v>
      </c>
      <c r="M2988">
        <v>64</v>
      </c>
      <c r="N2988">
        <v>177</v>
      </c>
      <c r="O2988">
        <v>72</v>
      </c>
      <c r="P2988" s="16">
        <v>1400000</v>
      </c>
      <c r="Q2988" t="str">
        <f>IF(Table6[[#This Row],[Value]]&gt;=20000000,"out of budget",IF(Table6[[#This Row],[Value]]&gt;10000000,"negotiable",IF(Table6[[#This Row],[Value]]&lt;=10000000,"on the radar")))</f>
        <v>on the radar</v>
      </c>
    </row>
    <row r="2989" spans="11:17" x14ac:dyDescent="0.25">
      <c r="K2989" t="s">
        <v>2647</v>
      </c>
      <c r="L2989">
        <v>18</v>
      </c>
      <c r="M2989">
        <v>64</v>
      </c>
      <c r="N2989">
        <v>180</v>
      </c>
      <c r="O2989">
        <v>75</v>
      </c>
      <c r="P2989" s="16">
        <v>1700000</v>
      </c>
      <c r="Q2989" t="str">
        <f>IF(Table6[[#This Row],[Value]]&gt;=20000000,"out of budget",IF(Table6[[#This Row],[Value]]&gt;10000000,"negotiable",IF(Table6[[#This Row],[Value]]&lt;=10000000,"on the radar")))</f>
        <v>on the radar</v>
      </c>
    </row>
    <row r="2990" spans="11:17" x14ac:dyDescent="0.25">
      <c r="K2990" t="s">
        <v>2648</v>
      </c>
      <c r="L2990">
        <v>19</v>
      </c>
      <c r="M2990">
        <v>65</v>
      </c>
      <c r="N2990">
        <v>193</v>
      </c>
      <c r="O2990">
        <v>76</v>
      </c>
      <c r="P2990" s="16">
        <v>1600000</v>
      </c>
      <c r="Q2990" t="str">
        <f>IF(Table6[[#This Row],[Value]]&gt;=20000000,"out of budget",IF(Table6[[#This Row],[Value]]&gt;10000000,"negotiable",IF(Table6[[#This Row],[Value]]&lt;=10000000,"on the radar")))</f>
        <v>on the radar</v>
      </c>
    </row>
    <row r="2991" spans="11:17" x14ac:dyDescent="0.25">
      <c r="K2991" t="s">
        <v>2649</v>
      </c>
      <c r="L2991">
        <v>19</v>
      </c>
      <c r="M2991">
        <v>62</v>
      </c>
      <c r="N2991">
        <v>177</v>
      </c>
      <c r="O2991">
        <v>74</v>
      </c>
      <c r="P2991" s="16">
        <v>950000</v>
      </c>
      <c r="Q2991" t="str">
        <f>IF(Table6[[#This Row],[Value]]&gt;=20000000,"out of budget",IF(Table6[[#This Row],[Value]]&gt;10000000,"negotiable",IF(Table6[[#This Row],[Value]]&lt;=10000000,"on the radar")))</f>
        <v>on the radar</v>
      </c>
    </row>
    <row r="2992" spans="11:17" x14ac:dyDescent="0.25">
      <c r="K2992" t="s">
        <v>2650</v>
      </c>
      <c r="L2992">
        <v>19</v>
      </c>
      <c r="M2992">
        <v>59</v>
      </c>
      <c r="N2992">
        <v>194</v>
      </c>
      <c r="O2992">
        <v>80</v>
      </c>
      <c r="P2992" s="16">
        <v>525000</v>
      </c>
      <c r="Q2992" t="str">
        <f>IF(Table6[[#This Row],[Value]]&gt;=20000000,"out of budget",IF(Table6[[#This Row],[Value]]&gt;10000000,"negotiable",IF(Table6[[#This Row],[Value]]&lt;=10000000,"on the radar")))</f>
        <v>on the radar</v>
      </c>
    </row>
    <row r="2993" spans="11:17" x14ac:dyDescent="0.25">
      <c r="K2993" t="s">
        <v>2651</v>
      </c>
      <c r="L2993">
        <v>22</v>
      </c>
      <c r="M2993">
        <v>62</v>
      </c>
      <c r="N2993">
        <v>187</v>
      </c>
      <c r="O2993">
        <v>83</v>
      </c>
      <c r="P2993" s="16">
        <v>900000</v>
      </c>
      <c r="Q2993" t="str">
        <f>IF(Table6[[#This Row],[Value]]&gt;=20000000,"out of budget",IF(Table6[[#This Row],[Value]]&gt;10000000,"negotiable",IF(Table6[[#This Row],[Value]]&lt;=10000000,"on the radar")))</f>
        <v>on the radar</v>
      </c>
    </row>
    <row r="2994" spans="11:17" x14ac:dyDescent="0.25">
      <c r="K2994" t="s">
        <v>2652</v>
      </c>
      <c r="L2994">
        <v>19</v>
      </c>
      <c r="M2994">
        <v>53</v>
      </c>
      <c r="N2994">
        <v>178</v>
      </c>
      <c r="O2994">
        <v>71</v>
      </c>
      <c r="P2994" s="16">
        <v>210000</v>
      </c>
      <c r="Q2994" t="str">
        <f>IF(Table6[[#This Row],[Value]]&gt;=20000000,"out of budget",IF(Table6[[#This Row],[Value]]&gt;10000000,"negotiable",IF(Table6[[#This Row],[Value]]&lt;=10000000,"on the radar")))</f>
        <v>on the radar</v>
      </c>
    </row>
    <row r="2995" spans="11:17" x14ac:dyDescent="0.25">
      <c r="K2995" t="s">
        <v>2653</v>
      </c>
      <c r="L2995">
        <v>18</v>
      </c>
      <c r="M2995">
        <v>63</v>
      </c>
      <c r="N2995">
        <v>194</v>
      </c>
      <c r="O2995">
        <v>84</v>
      </c>
      <c r="P2995" s="16">
        <v>1100000</v>
      </c>
      <c r="Q2995" t="str">
        <f>IF(Table6[[#This Row],[Value]]&gt;=20000000,"out of budget",IF(Table6[[#This Row],[Value]]&gt;10000000,"negotiable",IF(Table6[[#This Row],[Value]]&lt;=10000000,"on the radar")))</f>
        <v>on the radar</v>
      </c>
    </row>
    <row r="2996" spans="11:17" x14ac:dyDescent="0.25">
      <c r="K2996" t="s">
        <v>2654</v>
      </c>
      <c r="L2996">
        <v>20</v>
      </c>
      <c r="M2996">
        <v>67</v>
      </c>
      <c r="N2996">
        <v>188</v>
      </c>
      <c r="O2996">
        <v>77</v>
      </c>
      <c r="P2996" s="16">
        <v>2300000</v>
      </c>
      <c r="Q2996" t="str">
        <f>IF(Table6[[#This Row],[Value]]&gt;=20000000,"out of budget",IF(Table6[[#This Row],[Value]]&gt;10000000,"negotiable",IF(Table6[[#This Row],[Value]]&lt;=10000000,"on the radar")))</f>
        <v>on the radar</v>
      </c>
    </row>
    <row r="2997" spans="11:17" x14ac:dyDescent="0.25">
      <c r="K2997" t="s">
        <v>2655</v>
      </c>
      <c r="L2997">
        <v>21</v>
      </c>
      <c r="M2997">
        <v>64</v>
      </c>
      <c r="N2997">
        <v>190</v>
      </c>
      <c r="O2997">
        <v>81</v>
      </c>
      <c r="P2997" s="16">
        <v>1200000</v>
      </c>
      <c r="Q2997" t="str">
        <f>IF(Table6[[#This Row],[Value]]&gt;=20000000,"out of budget",IF(Table6[[#This Row],[Value]]&gt;10000000,"negotiable",IF(Table6[[#This Row],[Value]]&lt;=10000000,"on the radar")))</f>
        <v>on the radar</v>
      </c>
    </row>
    <row r="2998" spans="11:17" x14ac:dyDescent="0.25">
      <c r="K2998" t="s">
        <v>2553</v>
      </c>
      <c r="L2998">
        <v>26</v>
      </c>
      <c r="M2998">
        <v>65</v>
      </c>
      <c r="N2998">
        <v>169</v>
      </c>
      <c r="O2998">
        <v>63</v>
      </c>
      <c r="P2998" s="16">
        <v>875000</v>
      </c>
      <c r="Q2998" t="str">
        <f>IF(Table6[[#This Row],[Value]]&gt;=20000000,"out of budget",IF(Table6[[#This Row],[Value]]&gt;10000000,"negotiable",IF(Table6[[#This Row],[Value]]&lt;=10000000,"on the radar")))</f>
        <v>on the radar</v>
      </c>
    </row>
    <row r="2999" spans="11:17" x14ac:dyDescent="0.25">
      <c r="K2999" t="s">
        <v>2554</v>
      </c>
      <c r="L2999">
        <v>23</v>
      </c>
      <c r="M2999">
        <v>66</v>
      </c>
      <c r="N2999">
        <v>193</v>
      </c>
      <c r="O2999">
        <v>85</v>
      </c>
      <c r="P2999" s="16">
        <v>1800000</v>
      </c>
      <c r="Q2999" t="str">
        <f>IF(Table6[[#This Row],[Value]]&gt;=20000000,"out of budget",IF(Table6[[#This Row],[Value]]&gt;10000000,"negotiable",IF(Table6[[#This Row],[Value]]&lt;=10000000,"on the radar")))</f>
        <v>on the radar</v>
      </c>
    </row>
    <row r="3000" spans="11:17" x14ac:dyDescent="0.25">
      <c r="K3000" t="s">
        <v>2555</v>
      </c>
      <c r="L3000">
        <v>24</v>
      </c>
      <c r="M3000">
        <v>68</v>
      </c>
      <c r="N3000">
        <v>199</v>
      </c>
      <c r="O3000">
        <v>95</v>
      </c>
      <c r="P3000" s="16">
        <v>1500000</v>
      </c>
      <c r="Q3000" t="str">
        <f>IF(Table6[[#This Row],[Value]]&gt;=20000000,"out of budget",IF(Table6[[#This Row],[Value]]&gt;10000000,"negotiable",IF(Table6[[#This Row],[Value]]&lt;=10000000,"on the radar")))</f>
        <v>on the radar</v>
      </c>
    </row>
    <row r="3001" spans="11:17" x14ac:dyDescent="0.25">
      <c r="K3001" t="s">
        <v>2556</v>
      </c>
      <c r="L3001">
        <v>20</v>
      </c>
      <c r="M3001">
        <v>66</v>
      </c>
      <c r="N3001">
        <v>171</v>
      </c>
      <c r="O3001">
        <v>68</v>
      </c>
      <c r="P3001" s="16">
        <v>1900000</v>
      </c>
      <c r="Q3001" t="str">
        <f>IF(Table6[[#This Row],[Value]]&gt;=20000000,"out of budget",IF(Table6[[#This Row],[Value]]&gt;10000000,"negotiable",IF(Table6[[#This Row],[Value]]&lt;=10000000,"on the radar")))</f>
        <v>on the radar</v>
      </c>
    </row>
    <row r="3002" spans="11:17" x14ac:dyDescent="0.25">
      <c r="K3002" t="s">
        <v>2656</v>
      </c>
      <c r="L3002">
        <v>19</v>
      </c>
      <c r="M3002">
        <v>61</v>
      </c>
      <c r="N3002">
        <v>194</v>
      </c>
      <c r="O3002">
        <v>71</v>
      </c>
      <c r="P3002" s="16">
        <v>750000</v>
      </c>
      <c r="Q3002" t="str">
        <f>IF(Table6[[#This Row],[Value]]&gt;=20000000,"out of budget",IF(Table6[[#This Row],[Value]]&gt;10000000,"negotiable",IF(Table6[[#This Row],[Value]]&lt;=10000000,"on the radar")))</f>
        <v>on the radar</v>
      </c>
    </row>
    <row r="3003" spans="11:17" x14ac:dyDescent="0.25">
      <c r="K3003" t="s">
        <v>2657</v>
      </c>
      <c r="L3003">
        <v>22</v>
      </c>
      <c r="M3003">
        <v>63</v>
      </c>
      <c r="N3003">
        <v>187</v>
      </c>
      <c r="O3003">
        <v>72</v>
      </c>
      <c r="P3003" s="16">
        <v>925000</v>
      </c>
      <c r="Q3003" t="str">
        <f>IF(Table6[[#This Row],[Value]]&gt;=20000000,"out of budget",IF(Table6[[#This Row],[Value]]&gt;10000000,"negotiable",IF(Table6[[#This Row],[Value]]&lt;=10000000,"on the radar")))</f>
        <v>on the radar</v>
      </c>
    </row>
    <row r="3004" spans="11:17" x14ac:dyDescent="0.25">
      <c r="K3004" t="s">
        <v>2658</v>
      </c>
      <c r="L3004">
        <v>20</v>
      </c>
      <c r="M3004">
        <v>63</v>
      </c>
      <c r="N3004">
        <v>175</v>
      </c>
      <c r="O3004">
        <v>70</v>
      </c>
      <c r="P3004" s="16">
        <v>675000</v>
      </c>
      <c r="Q3004" t="str">
        <f>IF(Table6[[#This Row],[Value]]&gt;=20000000,"out of budget",IF(Table6[[#This Row],[Value]]&gt;10000000,"negotiable",IF(Table6[[#This Row],[Value]]&lt;=10000000,"on the radar")))</f>
        <v>on the radar</v>
      </c>
    </row>
    <row r="3005" spans="11:17" x14ac:dyDescent="0.25">
      <c r="K3005" t="s">
        <v>2659</v>
      </c>
      <c r="L3005">
        <v>19</v>
      </c>
      <c r="M3005">
        <v>65</v>
      </c>
      <c r="N3005">
        <v>178</v>
      </c>
      <c r="O3005">
        <v>69</v>
      </c>
      <c r="P3005" s="16">
        <v>1600000</v>
      </c>
      <c r="Q3005" t="str">
        <f>IF(Table6[[#This Row],[Value]]&gt;=20000000,"out of budget",IF(Table6[[#This Row],[Value]]&gt;10000000,"negotiable",IF(Table6[[#This Row],[Value]]&lt;=10000000,"on the radar")))</f>
        <v>on the radar</v>
      </c>
    </row>
    <row r="3006" spans="11:17" x14ac:dyDescent="0.25">
      <c r="K3006" t="s">
        <v>2660</v>
      </c>
      <c r="L3006">
        <v>20</v>
      </c>
      <c r="M3006">
        <v>62</v>
      </c>
      <c r="N3006">
        <v>180</v>
      </c>
      <c r="O3006">
        <v>81</v>
      </c>
      <c r="P3006" s="16">
        <v>825000</v>
      </c>
      <c r="Q3006" t="str">
        <f>IF(Table6[[#This Row],[Value]]&gt;=20000000,"out of budget",IF(Table6[[#This Row],[Value]]&gt;10000000,"negotiable",IF(Table6[[#This Row],[Value]]&lt;=10000000,"on the radar")))</f>
        <v>on the radar</v>
      </c>
    </row>
    <row r="3007" spans="11:17" x14ac:dyDescent="0.25">
      <c r="K3007" t="s">
        <v>2661</v>
      </c>
      <c r="L3007">
        <v>19</v>
      </c>
      <c r="M3007">
        <v>70</v>
      </c>
      <c r="N3007">
        <v>190</v>
      </c>
      <c r="O3007">
        <v>85</v>
      </c>
      <c r="P3007" s="16">
        <v>2900000</v>
      </c>
      <c r="Q3007" t="str">
        <f>IF(Table6[[#This Row],[Value]]&gt;=20000000,"out of budget",IF(Table6[[#This Row],[Value]]&gt;10000000,"negotiable",IF(Table6[[#This Row],[Value]]&lt;=10000000,"on the radar")))</f>
        <v>on the radar</v>
      </c>
    </row>
    <row r="3008" spans="11:17" x14ac:dyDescent="0.25">
      <c r="K3008" t="s">
        <v>2662</v>
      </c>
      <c r="L3008">
        <v>17</v>
      </c>
      <c r="M3008">
        <v>54</v>
      </c>
      <c r="N3008">
        <v>189</v>
      </c>
      <c r="O3008">
        <v>88</v>
      </c>
      <c r="P3008" s="16">
        <v>250000</v>
      </c>
      <c r="Q3008" t="str">
        <f>IF(Table6[[#This Row],[Value]]&gt;=20000000,"out of budget",IF(Table6[[#This Row],[Value]]&gt;10000000,"negotiable",IF(Table6[[#This Row],[Value]]&lt;=10000000,"on the radar")))</f>
        <v>on the radar</v>
      </c>
    </row>
    <row r="3009" spans="11:17" x14ac:dyDescent="0.25">
      <c r="K3009" t="s">
        <v>2663</v>
      </c>
      <c r="L3009">
        <v>24</v>
      </c>
      <c r="M3009">
        <v>73</v>
      </c>
      <c r="N3009">
        <v>187</v>
      </c>
      <c r="O3009">
        <v>80</v>
      </c>
      <c r="P3009" s="16">
        <v>4200000</v>
      </c>
      <c r="Q3009" t="str">
        <f>IF(Table6[[#This Row],[Value]]&gt;=20000000,"out of budget",IF(Table6[[#This Row],[Value]]&gt;10000000,"negotiable",IF(Table6[[#This Row],[Value]]&lt;=10000000,"on the radar")))</f>
        <v>on the radar</v>
      </c>
    </row>
    <row r="3010" spans="11:17" x14ac:dyDescent="0.25">
      <c r="K3010" t="s">
        <v>2664</v>
      </c>
      <c r="L3010">
        <v>19</v>
      </c>
      <c r="M3010">
        <v>63</v>
      </c>
      <c r="N3010">
        <v>186</v>
      </c>
      <c r="O3010">
        <v>66</v>
      </c>
      <c r="P3010" s="16">
        <v>1200000</v>
      </c>
      <c r="Q3010" t="str">
        <f>IF(Table6[[#This Row],[Value]]&gt;=20000000,"out of budget",IF(Table6[[#This Row],[Value]]&gt;10000000,"negotiable",IF(Table6[[#This Row],[Value]]&lt;=10000000,"on the radar")))</f>
        <v>on the radar</v>
      </c>
    </row>
    <row r="3011" spans="11:17" x14ac:dyDescent="0.25">
      <c r="K3011" t="s">
        <v>2665</v>
      </c>
      <c r="L3011">
        <v>21</v>
      </c>
      <c r="M3011">
        <v>62</v>
      </c>
      <c r="N3011">
        <v>178</v>
      </c>
      <c r="O3011">
        <v>66</v>
      </c>
      <c r="P3011" s="16">
        <v>975000</v>
      </c>
      <c r="Q3011" t="str">
        <f>IF(Table6[[#This Row],[Value]]&gt;=20000000,"out of budget",IF(Table6[[#This Row],[Value]]&gt;10000000,"negotiable",IF(Table6[[#This Row],[Value]]&lt;=10000000,"on the radar")))</f>
        <v>on the radar</v>
      </c>
    </row>
    <row r="3012" spans="11:17" x14ac:dyDescent="0.25">
      <c r="K3012" t="s">
        <v>2666</v>
      </c>
      <c r="L3012">
        <v>20</v>
      </c>
      <c r="M3012">
        <v>63</v>
      </c>
      <c r="N3012">
        <v>178</v>
      </c>
      <c r="O3012">
        <v>71</v>
      </c>
      <c r="P3012" s="16">
        <v>1100000</v>
      </c>
      <c r="Q3012" t="str">
        <f>IF(Table6[[#This Row],[Value]]&gt;=20000000,"out of budget",IF(Table6[[#This Row],[Value]]&gt;10000000,"negotiable",IF(Table6[[#This Row],[Value]]&lt;=10000000,"on the radar")))</f>
        <v>on the radar</v>
      </c>
    </row>
    <row r="3013" spans="11:17" x14ac:dyDescent="0.25">
      <c r="K3013" t="s">
        <v>2667</v>
      </c>
      <c r="L3013">
        <v>20</v>
      </c>
      <c r="M3013">
        <v>57</v>
      </c>
      <c r="N3013">
        <v>176</v>
      </c>
      <c r="O3013">
        <v>70</v>
      </c>
      <c r="P3013" s="16">
        <v>350000</v>
      </c>
      <c r="Q3013" t="str">
        <f>IF(Table6[[#This Row],[Value]]&gt;=20000000,"out of budget",IF(Table6[[#This Row],[Value]]&gt;10000000,"negotiable",IF(Table6[[#This Row],[Value]]&lt;=10000000,"on the radar")))</f>
        <v>on the radar</v>
      </c>
    </row>
    <row r="3014" spans="11:17" x14ac:dyDescent="0.25">
      <c r="K3014" t="s">
        <v>2668</v>
      </c>
      <c r="L3014">
        <v>21</v>
      </c>
      <c r="M3014">
        <v>66</v>
      </c>
      <c r="N3014">
        <v>188</v>
      </c>
      <c r="O3014">
        <v>78</v>
      </c>
      <c r="P3014" s="16">
        <v>1600000</v>
      </c>
      <c r="Q3014" t="str">
        <f>IF(Table6[[#This Row],[Value]]&gt;=20000000,"out of budget",IF(Table6[[#This Row],[Value]]&gt;10000000,"negotiable",IF(Table6[[#This Row],[Value]]&lt;=10000000,"on the radar")))</f>
        <v>on the radar</v>
      </c>
    </row>
    <row r="3015" spans="11:17" x14ac:dyDescent="0.25">
      <c r="K3015" t="s">
        <v>2669</v>
      </c>
      <c r="L3015">
        <v>19</v>
      </c>
      <c r="M3015">
        <v>58</v>
      </c>
      <c r="N3015">
        <v>182</v>
      </c>
      <c r="O3015">
        <v>73</v>
      </c>
      <c r="P3015" s="16">
        <v>500000</v>
      </c>
      <c r="Q3015" t="str">
        <f>IF(Table6[[#This Row],[Value]]&gt;=20000000,"out of budget",IF(Table6[[#This Row],[Value]]&gt;10000000,"negotiable",IF(Table6[[#This Row],[Value]]&lt;=10000000,"on the radar")))</f>
        <v>on the radar</v>
      </c>
    </row>
    <row r="3016" spans="11:17" x14ac:dyDescent="0.25">
      <c r="K3016" t="s">
        <v>2670</v>
      </c>
      <c r="L3016">
        <v>17</v>
      </c>
      <c r="M3016">
        <v>67</v>
      </c>
      <c r="N3016">
        <v>180</v>
      </c>
      <c r="O3016">
        <v>72</v>
      </c>
      <c r="P3016" s="16">
        <v>2500000</v>
      </c>
      <c r="Q3016" t="str">
        <f>IF(Table6[[#This Row],[Value]]&gt;=20000000,"out of budget",IF(Table6[[#This Row],[Value]]&gt;10000000,"negotiable",IF(Table6[[#This Row],[Value]]&lt;=10000000,"on the radar")))</f>
        <v>on the radar</v>
      </c>
    </row>
    <row r="3017" spans="11:17" x14ac:dyDescent="0.25">
      <c r="K3017" t="s">
        <v>2671</v>
      </c>
      <c r="L3017">
        <v>18</v>
      </c>
      <c r="M3017">
        <v>63</v>
      </c>
      <c r="N3017">
        <v>178</v>
      </c>
      <c r="O3017">
        <v>68</v>
      </c>
      <c r="P3017" s="16">
        <v>1100000</v>
      </c>
      <c r="Q3017" t="str">
        <f>IF(Table6[[#This Row],[Value]]&gt;=20000000,"out of budget",IF(Table6[[#This Row],[Value]]&gt;10000000,"negotiable",IF(Table6[[#This Row],[Value]]&lt;=10000000,"on the radar")))</f>
        <v>on the radar</v>
      </c>
    </row>
    <row r="3018" spans="11:17" x14ac:dyDescent="0.25">
      <c r="K3018" t="s">
        <v>2672</v>
      </c>
      <c r="L3018">
        <v>21</v>
      </c>
      <c r="M3018">
        <v>67</v>
      </c>
      <c r="N3018">
        <v>184</v>
      </c>
      <c r="O3018">
        <v>75</v>
      </c>
      <c r="P3018" s="16">
        <v>2200000</v>
      </c>
      <c r="Q3018" t="str">
        <f>IF(Table6[[#This Row],[Value]]&gt;=20000000,"out of budget",IF(Table6[[#This Row],[Value]]&gt;10000000,"negotiable",IF(Table6[[#This Row],[Value]]&lt;=10000000,"on the radar")))</f>
        <v>on the radar</v>
      </c>
    </row>
    <row r="3019" spans="11:17" x14ac:dyDescent="0.25">
      <c r="K3019" t="s">
        <v>2673</v>
      </c>
      <c r="L3019">
        <v>18</v>
      </c>
      <c r="M3019">
        <v>63</v>
      </c>
      <c r="N3019">
        <v>177</v>
      </c>
      <c r="O3019">
        <v>63</v>
      </c>
      <c r="P3019" s="16">
        <v>1300000</v>
      </c>
      <c r="Q3019" t="str">
        <f>IF(Table6[[#This Row],[Value]]&gt;=20000000,"out of budget",IF(Table6[[#This Row],[Value]]&gt;10000000,"negotiable",IF(Table6[[#This Row],[Value]]&lt;=10000000,"on the radar")))</f>
        <v>on the radar</v>
      </c>
    </row>
    <row r="3020" spans="11:17" x14ac:dyDescent="0.25">
      <c r="K3020" t="s">
        <v>2674</v>
      </c>
      <c r="L3020">
        <v>18</v>
      </c>
      <c r="M3020">
        <v>60</v>
      </c>
      <c r="N3020">
        <v>178</v>
      </c>
      <c r="O3020">
        <v>73</v>
      </c>
      <c r="P3020" s="16">
        <v>625000</v>
      </c>
      <c r="Q3020" t="str">
        <f>IF(Table6[[#This Row],[Value]]&gt;=20000000,"out of budget",IF(Table6[[#This Row],[Value]]&gt;10000000,"negotiable",IF(Table6[[#This Row],[Value]]&lt;=10000000,"on the radar")))</f>
        <v>on the radar</v>
      </c>
    </row>
    <row r="3021" spans="11:17" x14ac:dyDescent="0.25">
      <c r="K3021" t="s">
        <v>2675</v>
      </c>
      <c r="L3021">
        <v>17</v>
      </c>
      <c r="M3021">
        <v>57</v>
      </c>
      <c r="N3021">
        <v>193</v>
      </c>
      <c r="O3021">
        <v>82</v>
      </c>
      <c r="P3021" s="16">
        <v>400000</v>
      </c>
      <c r="Q3021" t="str">
        <f>IF(Table6[[#This Row],[Value]]&gt;=20000000,"out of budget",IF(Table6[[#This Row],[Value]]&gt;10000000,"negotiable",IF(Table6[[#This Row],[Value]]&lt;=10000000,"on the radar")))</f>
        <v>on the radar</v>
      </c>
    </row>
    <row r="3022" spans="11:17" x14ac:dyDescent="0.25">
      <c r="K3022" t="s">
        <v>2676</v>
      </c>
      <c r="L3022">
        <v>19</v>
      </c>
      <c r="M3022">
        <v>67</v>
      </c>
      <c r="N3022">
        <v>191</v>
      </c>
      <c r="O3022">
        <v>73</v>
      </c>
      <c r="P3022" s="16">
        <v>2300000</v>
      </c>
      <c r="Q3022" t="str">
        <f>IF(Table6[[#This Row],[Value]]&gt;=20000000,"out of budget",IF(Table6[[#This Row],[Value]]&gt;10000000,"negotiable",IF(Table6[[#This Row],[Value]]&lt;=10000000,"on the radar")))</f>
        <v>on the radar</v>
      </c>
    </row>
    <row r="3023" spans="11:17" x14ac:dyDescent="0.25">
      <c r="K3023" t="s">
        <v>2677</v>
      </c>
      <c r="L3023">
        <v>19</v>
      </c>
      <c r="M3023">
        <v>67</v>
      </c>
      <c r="N3023">
        <v>184</v>
      </c>
      <c r="O3023">
        <v>76</v>
      </c>
      <c r="P3023" s="16">
        <v>2400000</v>
      </c>
      <c r="Q3023" t="str">
        <f>IF(Table6[[#This Row],[Value]]&gt;=20000000,"out of budget",IF(Table6[[#This Row],[Value]]&gt;10000000,"negotiable",IF(Table6[[#This Row],[Value]]&lt;=10000000,"on the radar")))</f>
        <v>on the radar</v>
      </c>
    </row>
    <row r="3024" spans="11:17" x14ac:dyDescent="0.25">
      <c r="K3024" t="s">
        <v>2678</v>
      </c>
      <c r="L3024">
        <v>22</v>
      </c>
      <c r="M3024">
        <v>66</v>
      </c>
      <c r="N3024">
        <v>187</v>
      </c>
      <c r="O3024">
        <v>80</v>
      </c>
      <c r="P3024" s="16">
        <v>1800000</v>
      </c>
      <c r="Q3024" t="str">
        <f>IF(Table6[[#This Row],[Value]]&gt;=20000000,"out of budget",IF(Table6[[#This Row],[Value]]&gt;10000000,"negotiable",IF(Table6[[#This Row],[Value]]&lt;=10000000,"on the radar")))</f>
        <v>on the radar</v>
      </c>
    </row>
    <row r="3025" spans="11:17" x14ac:dyDescent="0.25">
      <c r="K3025" t="s">
        <v>2679</v>
      </c>
      <c r="L3025">
        <v>18</v>
      </c>
      <c r="M3025">
        <v>63</v>
      </c>
      <c r="N3025">
        <v>187</v>
      </c>
      <c r="O3025">
        <v>74</v>
      </c>
      <c r="P3025" s="16">
        <v>1200000</v>
      </c>
      <c r="Q3025" t="str">
        <f>IF(Table6[[#This Row],[Value]]&gt;=20000000,"out of budget",IF(Table6[[#This Row],[Value]]&gt;10000000,"negotiable",IF(Table6[[#This Row],[Value]]&lt;=10000000,"on the radar")))</f>
        <v>on the radar</v>
      </c>
    </row>
    <row r="3026" spans="11:17" x14ac:dyDescent="0.25">
      <c r="K3026" t="s">
        <v>2680</v>
      </c>
      <c r="L3026">
        <v>21</v>
      </c>
      <c r="M3026">
        <v>70</v>
      </c>
      <c r="N3026">
        <v>183</v>
      </c>
      <c r="O3026">
        <v>73</v>
      </c>
      <c r="P3026" s="16">
        <v>3600000</v>
      </c>
      <c r="Q3026" t="str">
        <f>IF(Table6[[#This Row],[Value]]&gt;=20000000,"out of budget",IF(Table6[[#This Row],[Value]]&gt;10000000,"negotiable",IF(Table6[[#This Row],[Value]]&lt;=10000000,"on the radar")))</f>
        <v>on the radar</v>
      </c>
    </row>
    <row r="3027" spans="11:17" x14ac:dyDescent="0.25">
      <c r="K3027" t="s">
        <v>2681</v>
      </c>
      <c r="L3027">
        <v>21</v>
      </c>
      <c r="M3027">
        <v>70</v>
      </c>
      <c r="N3027">
        <v>181</v>
      </c>
      <c r="O3027">
        <v>64</v>
      </c>
      <c r="P3027" s="16">
        <v>3200000</v>
      </c>
      <c r="Q3027" t="str">
        <f>IF(Table6[[#This Row],[Value]]&gt;=20000000,"out of budget",IF(Table6[[#This Row],[Value]]&gt;10000000,"negotiable",IF(Table6[[#This Row],[Value]]&lt;=10000000,"on the radar")))</f>
        <v>on the radar</v>
      </c>
    </row>
    <row r="3028" spans="11:17" x14ac:dyDescent="0.25">
      <c r="K3028" t="s">
        <v>2682</v>
      </c>
      <c r="L3028">
        <v>22</v>
      </c>
      <c r="M3028">
        <v>68</v>
      </c>
      <c r="N3028">
        <v>185</v>
      </c>
      <c r="O3028">
        <v>80</v>
      </c>
      <c r="P3028" s="16">
        <v>2700000</v>
      </c>
      <c r="Q3028" t="str">
        <f>IF(Table6[[#This Row],[Value]]&gt;=20000000,"out of budget",IF(Table6[[#This Row],[Value]]&gt;10000000,"negotiable",IF(Table6[[#This Row],[Value]]&lt;=10000000,"on the radar")))</f>
        <v>on the radar</v>
      </c>
    </row>
    <row r="3029" spans="11:17" x14ac:dyDescent="0.25">
      <c r="K3029" t="s">
        <v>2683</v>
      </c>
      <c r="L3029">
        <v>18</v>
      </c>
      <c r="M3029">
        <v>56</v>
      </c>
      <c r="N3029">
        <v>185</v>
      </c>
      <c r="O3029">
        <v>60</v>
      </c>
      <c r="P3029" s="16">
        <v>375000</v>
      </c>
      <c r="Q3029" t="str">
        <f>IF(Table6[[#This Row],[Value]]&gt;=20000000,"out of budget",IF(Table6[[#This Row],[Value]]&gt;10000000,"negotiable",IF(Table6[[#This Row],[Value]]&lt;=10000000,"on the radar")))</f>
        <v>on the radar</v>
      </c>
    </row>
    <row r="3030" spans="11:17" x14ac:dyDescent="0.25">
      <c r="K3030" t="s">
        <v>2684</v>
      </c>
      <c r="L3030">
        <v>19</v>
      </c>
      <c r="M3030">
        <v>58</v>
      </c>
      <c r="N3030">
        <v>191</v>
      </c>
      <c r="O3030">
        <v>78</v>
      </c>
      <c r="P3030" s="16">
        <v>425000</v>
      </c>
      <c r="Q3030" t="str">
        <f>IF(Table6[[#This Row],[Value]]&gt;=20000000,"out of budget",IF(Table6[[#This Row],[Value]]&gt;10000000,"negotiable",IF(Table6[[#This Row],[Value]]&lt;=10000000,"on the radar")))</f>
        <v>on the radar</v>
      </c>
    </row>
    <row r="3031" spans="11:17" x14ac:dyDescent="0.25">
      <c r="K3031" t="s">
        <v>2685</v>
      </c>
      <c r="L3031">
        <v>24</v>
      </c>
      <c r="M3031">
        <v>71</v>
      </c>
      <c r="N3031">
        <v>179</v>
      </c>
      <c r="O3031">
        <v>69</v>
      </c>
      <c r="P3031" s="16">
        <v>2400000</v>
      </c>
      <c r="Q3031" t="str">
        <f>IF(Table6[[#This Row],[Value]]&gt;=20000000,"out of budget",IF(Table6[[#This Row],[Value]]&gt;10000000,"negotiable",IF(Table6[[#This Row],[Value]]&lt;=10000000,"on the radar")))</f>
        <v>on the radar</v>
      </c>
    </row>
    <row r="3032" spans="11:17" x14ac:dyDescent="0.25">
      <c r="K3032" t="s">
        <v>2686</v>
      </c>
      <c r="L3032">
        <v>25</v>
      </c>
      <c r="M3032">
        <v>70</v>
      </c>
      <c r="N3032">
        <v>193</v>
      </c>
      <c r="O3032">
        <v>81</v>
      </c>
      <c r="P3032" s="16">
        <v>2200000</v>
      </c>
      <c r="Q3032" t="str">
        <f>IF(Table6[[#This Row],[Value]]&gt;=20000000,"out of budget",IF(Table6[[#This Row],[Value]]&gt;10000000,"negotiable",IF(Table6[[#This Row],[Value]]&lt;=10000000,"on the radar")))</f>
        <v>on the radar</v>
      </c>
    </row>
    <row r="3033" spans="11:17" x14ac:dyDescent="0.25">
      <c r="K3033" t="s">
        <v>2687</v>
      </c>
      <c r="L3033">
        <v>21</v>
      </c>
      <c r="M3033">
        <v>69</v>
      </c>
      <c r="N3033">
        <v>202</v>
      </c>
      <c r="O3033">
        <v>93</v>
      </c>
      <c r="P3033" s="16">
        <v>3000000</v>
      </c>
      <c r="Q3033" t="str">
        <f>IF(Table6[[#This Row],[Value]]&gt;=20000000,"out of budget",IF(Table6[[#This Row],[Value]]&gt;10000000,"negotiable",IF(Table6[[#This Row],[Value]]&lt;=10000000,"on the radar")))</f>
        <v>on the radar</v>
      </c>
    </row>
    <row r="3034" spans="11:17" x14ac:dyDescent="0.25">
      <c r="K3034" t="s">
        <v>2688</v>
      </c>
      <c r="L3034">
        <v>20</v>
      </c>
      <c r="M3034">
        <v>60</v>
      </c>
      <c r="N3034">
        <v>186</v>
      </c>
      <c r="O3034">
        <v>77</v>
      </c>
      <c r="P3034" s="16">
        <v>525000</v>
      </c>
      <c r="Q3034" t="str">
        <f>IF(Table6[[#This Row],[Value]]&gt;=20000000,"out of budget",IF(Table6[[#This Row],[Value]]&gt;10000000,"negotiable",IF(Table6[[#This Row],[Value]]&lt;=10000000,"on the radar")))</f>
        <v>on the radar</v>
      </c>
    </row>
    <row r="3035" spans="11:17" x14ac:dyDescent="0.25">
      <c r="K3035" t="s">
        <v>2689</v>
      </c>
      <c r="L3035">
        <v>17</v>
      </c>
      <c r="M3035">
        <v>63</v>
      </c>
      <c r="N3035">
        <v>185</v>
      </c>
      <c r="O3035">
        <v>75</v>
      </c>
      <c r="P3035" s="16">
        <v>1000000</v>
      </c>
      <c r="Q3035" t="str">
        <f>IF(Table6[[#This Row],[Value]]&gt;=20000000,"out of budget",IF(Table6[[#This Row],[Value]]&gt;10000000,"negotiable",IF(Table6[[#This Row],[Value]]&lt;=10000000,"on the radar")))</f>
        <v>on the radar</v>
      </c>
    </row>
    <row r="3036" spans="11:17" x14ac:dyDescent="0.25">
      <c r="K3036" t="s">
        <v>1957</v>
      </c>
      <c r="L3036">
        <v>19</v>
      </c>
      <c r="M3036">
        <v>63</v>
      </c>
      <c r="N3036">
        <v>181</v>
      </c>
      <c r="O3036">
        <v>75</v>
      </c>
      <c r="P3036" s="16">
        <v>1100000</v>
      </c>
      <c r="Q3036" t="str">
        <f>IF(Table6[[#This Row],[Value]]&gt;=20000000,"out of budget",IF(Table6[[#This Row],[Value]]&gt;10000000,"negotiable",IF(Table6[[#This Row],[Value]]&lt;=10000000,"on the radar")))</f>
        <v>on the radar</v>
      </c>
    </row>
    <row r="3037" spans="11:17" x14ac:dyDescent="0.25">
      <c r="K3037" t="s">
        <v>1121</v>
      </c>
      <c r="L3037">
        <v>18</v>
      </c>
      <c r="M3037">
        <v>66</v>
      </c>
      <c r="N3037">
        <v>175</v>
      </c>
      <c r="O3037">
        <v>70</v>
      </c>
      <c r="P3037" s="16">
        <v>2000000</v>
      </c>
      <c r="Q3037" t="str">
        <f>IF(Table6[[#This Row],[Value]]&gt;=20000000,"out of budget",IF(Table6[[#This Row],[Value]]&gt;10000000,"negotiable",IF(Table6[[#This Row],[Value]]&lt;=10000000,"on the radar")))</f>
        <v>on the radar</v>
      </c>
    </row>
    <row r="3038" spans="11:17" x14ac:dyDescent="0.25">
      <c r="K3038" t="s">
        <v>2690</v>
      </c>
      <c r="L3038">
        <v>19</v>
      </c>
      <c r="M3038">
        <v>55</v>
      </c>
      <c r="N3038">
        <v>178</v>
      </c>
      <c r="O3038">
        <v>66</v>
      </c>
      <c r="P3038" s="16">
        <v>275000</v>
      </c>
      <c r="Q3038" t="str">
        <f>IF(Table6[[#This Row],[Value]]&gt;=20000000,"out of budget",IF(Table6[[#This Row],[Value]]&gt;10000000,"negotiable",IF(Table6[[#This Row],[Value]]&lt;=10000000,"on the radar")))</f>
        <v>on the radar</v>
      </c>
    </row>
    <row r="3039" spans="11:17" x14ac:dyDescent="0.25">
      <c r="K3039" t="s">
        <v>2691</v>
      </c>
      <c r="L3039">
        <v>20</v>
      </c>
      <c r="M3039">
        <v>61</v>
      </c>
      <c r="N3039">
        <v>182</v>
      </c>
      <c r="O3039">
        <v>73</v>
      </c>
      <c r="P3039" s="16">
        <v>675000</v>
      </c>
      <c r="Q3039" t="str">
        <f>IF(Table6[[#This Row],[Value]]&gt;=20000000,"out of budget",IF(Table6[[#This Row],[Value]]&gt;10000000,"negotiable",IF(Table6[[#This Row],[Value]]&lt;=10000000,"on the radar")))</f>
        <v>on the radar</v>
      </c>
    </row>
    <row r="3040" spans="11:17" x14ac:dyDescent="0.25">
      <c r="K3040" t="s">
        <v>2692</v>
      </c>
      <c r="L3040">
        <v>19</v>
      </c>
      <c r="M3040">
        <v>61</v>
      </c>
      <c r="N3040">
        <v>175</v>
      </c>
      <c r="O3040">
        <v>66</v>
      </c>
      <c r="P3040" s="16">
        <v>675000</v>
      </c>
      <c r="Q3040" t="str">
        <f>IF(Table6[[#This Row],[Value]]&gt;=20000000,"out of budget",IF(Table6[[#This Row],[Value]]&gt;10000000,"negotiable",IF(Table6[[#This Row],[Value]]&lt;=10000000,"on the radar")))</f>
        <v>on the radar</v>
      </c>
    </row>
    <row r="3041" spans="11:17" x14ac:dyDescent="0.25">
      <c r="K3041" t="s">
        <v>2693</v>
      </c>
      <c r="L3041">
        <v>21</v>
      </c>
      <c r="M3041">
        <v>71</v>
      </c>
      <c r="N3041">
        <v>182</v>
      </c>
      <c r="O3041">
        <v>69</v>
      </c>
      <c r="P3041" s="16">
        <v>4200000</v>
      </c>
      <c r="Q3041" t="str">
        <f>IF(Table6[[#This Row],[Value]]&gt;=20000000,"out of budget",IF(Table6[[#This Row],[Value]]&gt;10000000,"negotiable",IF(Table6[[#This Row],[Value]]&lt;=10000000,"on the radar")))</f>
        <v>on the radar</v>
      </c>
    </row>
    <row r="3042" spans="11:17" x14ac:dyDescent="0.25">
      <c r="K3042" t="s">
        <v>2694</v>
      </c>
      <c r="L3042">
        <v>19</v>
      </c>
      <c r="M3042">
        <v>60</v>
      </c>
      <c r="N3042">
        <v>185</v>
      </c>
      <c r="O3042">
        <v>74</v>
      </c>
      <c r="P3042" s="16">
        <v>650000</v>
      </c>
      <c r="Q3042" t="str">
        <f>IF(Table6[[#This Row],[Value]]&gt;=20000000,"out of budget",IF(Table6[[#This Row],[Value]]&gt;10000000,"negotiable",IF(Table6[[#This Row],[Value]]&lt;=10000000,"on the radar")))</f>
        <v>on the radar</v>
      </c>
    </row>
    <row r="3043" spans="11:17" x14ac:dyDescent="0.25">
      <c r="K3043" t="s">
        <v>1960</v>
      </c>
      <c r="L3043">
        <v>19</v>
      </c>
      <c r="M3043">
        <v>62</v>
      </c>
      <c r="N3043">
        <v>188</v>
      </c>
      <c r="O3043">
        <v>78</v>
      </c>
      <c r="P3043" s="16">
        <v>800000</v>
      </c>
      <c r="Q3043" t="str">
        <f>IF(Table6[[#This Row],[Value]]&gt;=20000000,"out of budget",IF(Table6[[#This Row],[Value]]&gt;10000000,"negotiable",IF(Table6[[#This Row],[Value]]&lt;=10000000,"on the radar")))</f>
        <v>on the radar</v>
      </c>
    </row>
    <row r="3044" spans="11:17" x14ac:dyDescent="0.25">
      <c r="K3044" t="s">
        <v>2695</v>
      </c>
      <c r="L3044">
        <v>16</v>
      </c>
      <c r="M3044">
        <v>59</v>
      </c>
      <c r="N3044">
        <v>170</v>
      </c>
      <c r="O3044">
        <v>61</v>
      </c>
      <c r="P3044" s="16">
        <v>700000</v>
      </c>
      <c r="Q3044" t="str">
        <f>IF(Table6[[#This Row],[Value]]&gt;=20000000,"out of budget",IF(Table6[[#This Row],[Value]]&gt;10000000,"negotiable",IF(Table6[[#This Row],[Value]]&lt;=10000000,"on the radar")))</f>
        <v>on the radar</v>
      </c>
    </row>
    <row r="3045" spans="11:17" x14ac:dyDescent="0.25">
      <c r="K3045" t="s">
        <v>2696</v>
      </c>
      <c r="L3045">
        <v>17</v>
      </c>
      <c r="M3045">
        <v>56</v>
      </c>
      <c r="N3045">
        <v>182</v>
      </c>
      <c r="O3045">
        <v>72</v>
      </c>
      <c r="P3045" s="16">
        <v>450000</v>
      </c>
      <c r="Q3045" t="str">
        <f>IF(Table6[[#This Row],[Value]]&gt;=20000000,"out of budget",IF(Table6[[#This Row],[Value]]&gt;10000000,"negotiable",IF(Table6[[#This Row],[Value]]&lt;=10000000,"on the radar")))</f>
        <v>on the radar</v>
      </c>
    </row>
    <row r="3046" spans="11:17" x14ac:dyDescent="0.25">
      <c r="K3046" t="s">
        <v>2697</v>
      </c>
      <c r="L3046">
        <v>19</v>
      </c>
      <c r="M3046">
        <v>68</v>
      </c>
      <c r="N3046">
        <v>196</v>
      </c>
      <c r="O3046">
        <v>85</v>
      </c>
      <c r="P3046" s="16">
        <v>2600000</v>
      </c>
      <c r="Q3046" t="str">
        <f>IF(Table6[[#This Row],[Value]]&gt;=20000000,"out of budget",IF(Table6[[#This Row],[Value]]&gt;10000000,"negotiable",IF(Table6[[#This Row],[Value]]&lt;=10000000,"on the radar")))</f>
        <v>on the radar</v>
      </c>
    </row>
    <row r="3047" spans="11:17" x14ac:dyDescent="0.25">
      <c r="K3047" t="s">
        <v>2698</v>
      </c>
      <c r="L3047">
        <v>22</v>
      </c>
      <c r="M3047">
        <v>69</v>
      </c>
      <c r="N3047">
        <v>175</v>
      </c>
      <c r="O3047">
        <v>63</v>
      </c>
      <c r="P3047" s="16">
        <v>3100000</v>
      </c>
      <c r="Q3047" t="str">
        <f>IF(Table6[[#This Row],[Value]]&gt;=20000000,"out of budget",IF(Table6[[#This Row],[Value]]&gt;10000000,"negotiable",IF(Table6[[#This Row],[Value]]&lt;=10000000,"on the radar")))</f>
        <v>on the radar</v>
      </c>
    </row>
    <row r="3048" spans="11:17" x14ac:dyDescent="0.25">
      <c r="K3048" t="s">
        <v>2699</v>
      </c>
      <c r="L3048">
        <v>19</v>
      </c>
      <c r="M3048">
        <v>65</v>
      </c>
      <c r="N3048">
        <v>175</v>
      </c>
      <c r="O3048">
        <v>65</v>
      </c>
      <c r="P3048" s="16">
        <v>1500000</v>
      </c>
      <c r="Q3048" t="str">
        <f>IF(Table6[[#This Row],[Value]]&gt;=20000000,"out of budget",IF(Table6[[#This Row],[Value]]&gt;10000000,"negotiable",IF(Table6[[#This Row],[Value]]&lt;=10000000,"on the radar")))</f>
        <v>on the radar</v>
      </c>
    </row>
    <row r="3049" spans="11:17" x14ac:dyDescent="0.25">
      <c r="K3049" t="s">
        <v>2700</v>
      </c>
      <c r="L3049">
        <v>20</v>
      </c>
      <c r="M3049">
        <v>63</v>
      </c>
      <c r="N3049">
        <v>175</v>
      </c>
      <c r="O3049">
        <v>69</v>
      </c>
      <c r="P3049" s="16">
        <v>1200000</v>
      </c>
      <c r="Q3049" t="str">
        <f>IF(Table6[[#This Row],[Value]]&gt;=20000000,"out of budget",IF(Table6[[#This Row],[Value]]&gt;10000000,"negotiable",IF(Table6[[#This Row],[Value]]&lt;=10000000,"on the radar")))</f>
        <v>on the radar</v>
      </c>
    </row>
    <row r="3050" spans="11:17" x14ac:dyDescent="0.25">
      <c r="K3050" t="s">
        <v>2701</v>
      </c>
      <c r="L3050">
        <v>21</v>
      </c>
      <c r="M3050">
        <v>71</v>
      </c>
      <c r="N3050">
        <v>186</v>
      </c>
      <c r="O3050">
        <v>80</v>
      </c>
      <c r="P3050" s="16">
        <v>3200000</v>
      </c>
      <c r="Q3050" t="str">
        <f>IF(Table6[[#This Row],[Value]]&gt;=20000000,"out of budget",IF(Table6[[#This Row],[Value]]&gt;10000000,"negotiable",IF(Table6[[#This Row],[Value]]&lt;=10000000,"on the radar")))</f>
        <v>on the radar</v>
      </c>
    </row>
    <row r="3051" spans="11:17" x14ac:dyDescent="0.25">
      <c r="K3051" t="s">
        <v>2702</v>
      </c>
      <c r="L3051">
        <v>16</v>
      </c>
      <c r="M3051">
        <v>53</v>
      </c>
      <c r="N3051">
        <v>190</v>
      </c>
      <c r="O3051">
        <v>77</v>
      </c>
      <c r="P3051" s="16">
        <v>275000</v>
      </c>
      <c r="Q3051" t="str">
        <f>IF(Table6[[#This Row],[Value]]&gt;=20000000,"out of budget",IF(Table6[[#This Row],[Value]]&gt;10000000,"negotiable",IF(Table6[[#This Row],[Value]]&lt;=10000000,"on the radar")))</f>
        <v>on the radar</v>
      </c>
    </row>
    <row r="3052" spans="11:17" x14ac:dyDescent="0.25">
      <c r="K3052" t="s">
        <v>2703</v>
      </c>
      <c r="L3052">
        <v>19</v>
      </c>
      <c r="M3052">
        <v>61</v>
      </c>
      <c r="N3052">
        <v>178</v>
      </c>
      <c r="O3052">
        <v>70</v>
      </c>
      <c r="P3052" s="16">
        <v>775000</v>
      </c>
      <c r="Q3052" t="str">
        <f>IF(Table6[[#This Row],[Value]]&gt;=20000000,"out of budget",IF(Table6[[#This Row],[Value]]&gt;10000000,"negotiable",IF(Table6[[#This Row],[Value]]&lt;=10000000,"on the radar")))</f>
        <v>on the radar</v>
      </c>
    </row>
    <row r="3053" spans="11:17" x14ac:dyDescent="0.25">
      <c r="K3053" t="s">
        <v>2704</v>
      </c>
      <c r="L3053">
        <v>19</v>
      </c>
      <c r="M3053">
        <v>56</v>
      </c>
      <c r="N3053">
        <v>175</v>
      </c>
      <c r="O3053">
        <v>60</v>
      </c>
      <c r="P3053" s="16">
        <v>375000</v>
      </c>
      <c r="Q3053" t="str">
        <f>IF(Table6[[#This Row],[Value]]&gt;=20000000,"out of budget",IF(Table6[[#This Row],[Value]]&gt;10000000,"negotiable",IF(Table6[[#This Row],[Value]]&lt;=10000000,"on the radar")))</f>
        <v>on the radar</v>
      </c>
    </row>
    <row r="3054" spans="11:17" x14ac:dyDescent="0.25">
      <c r="K3054" t="s">
        <v>2705</v>
      </c>
      <c r="L3054">
        <v>21</v>
      </c>
      <c r="M3054">
        <v>58</v>
      </c>
      <c r="N3054">
        <v>176</v>
      </c>
      <c r="O3054">
        <v>70</v>
      </c>
      <c r="P3054" s="16">
        <v>300000</v>
      </c>
      <c r="Q3054" t="str">
        <f>IF(Table6[[#This Row],[Value]]&gt;=20000000,"out of budget",IF(Table6[[#This Row],[Value]]&gt;10000000,"negotiable",IF(Table6[[#This Row],[Value]]&lt;=10000000,"on the radar")))</f>
        <v>on the radar</v>
      </c>
    </row>
    <row r="3055" spans="11:17" x14ac:dyDescent="0.25">
      <c r="K3055" t="s">
        <v>1962</v>
      </c>
      <c r="L3055">
        <v>19</v>
      </c>
      <c r="M3055">
        <v>62</v>
      </c>
      <c r="N3055">
        <v>185</v>
      </c>
      <c r="O3055">
        <v>74</v>
      </c>
      <c r="P3055" s="16">
        <v>1000000</v>
      </c>
      <c r="Q3055" t="str">
        <f>IF(Table6[[#This Row],[Value]]&gt;=20000000,"out of budget",IF(Table6[[#This Row],[Value]]&gt;10000000,"negotiable",IF(Table6[[#This Row],[Value]]&lt;=10000000,"on the radar")))</f>
        <v>on the radar</v>
      </c>
    </row>
    <row r="3056" spans="11:17" x14ac:dyDescent="0.25">
      <c r="K3056" t="s">
        <v>1963</v>
      </c>
      <c r="L3056">
        <v>19</v>
      </c>
      <c r="M3056">
        <v>68</v>
      </c>
      <c r="N3056">
        <v>190</v>
      </c>
      <c r="O3056">
        <v>86</v>
      </c>
      <c r="P3056" s="16">
        <v>2700000</v>
      </c>
      <c r="Q3056" t="str">
        <f>IF(Table6[[#This Row],[Value]]&gt;=20000000,"out of budget",IF(Table6[[#This Row],[Value]]&gt;10000000,"negotiable",IF(Table6[[#This Row],[Value]]&lt;=10000000,"on the radar")))</f>
        <v>on the radar</v>
      </c>
    </row>
    <row r="3057" spans="11:17" x14ac:dyDescent="0.25">
      <c r="K3057" t="s">
        <v>2706</v>
      </c>
      <c r="L3057">
        <v>19</v>
      </c>
      <c r="M3057">
        <v>61</v>
      </c>
      <c r="N3057">
        <v>182</v>
      </c>
      <c r="O3057">
        <v>71</v>
      </c>
      <c r="P3057" s="16">
        <v>850000</v>
      </c>
      <c r="Q3057" t="str">
        <f>IF(Table6[[#This Row],[Value]]&gt;=20000000,"out of budget",IF(Table6[[#This Row],[Value]]&gt;10000000,"negotiable",IF(Table6[[#This Row],[Value]]&lt;=10000000,"on the radar")))</f>
        <v>on the radar</v>
      </c>
    </row>
    <row r="3058" spans="11:17" x14ac:dyDescent="0.25">
      <c r="K3058" t="s">
        <v>2707</v>
      </c>
      <c r="L3058">
        <v>20</v>
      </c>
      <c r="M3058">
        <v>70</v>
      </c>
      <c r="N3058">
        <v>185</v>
      </c>
      <c r="O3058">
        <v>80</v>
      </c>
      <c r="P3058" s="16">
        <v>3300000</v>
      </c>
      <c r="Q3058" t="str">
        <f>IF(Table6[[#This Row],[Value]]&gt;=20000000,"out of budget",IF(Table6[[#This Row],[Value]]&gt;10000000,"negotiable",IF(Table6[[#This Row],[Value]]&lt;=10000000,"on the radar")))</f>
        <v>on the radar</v>
      </c>
    </row>
    <row r="3059" spans="11:17" x14ac:dyDescent="0.25">
      <c r="K3059" t="s">
        <v>2708</v>
      </c>
      <c r="L3059">
        <v>19</v>
      </c>
      <c r="M3059">
        <v>68</v>
      </c>
      <c r="N3059">
        <v>187</v>
      </c>
      <c r="O3059">
        <v>75</v>
      </c>
      <c r="P3059" s="16">
        <v>2500000</v>
      </c>
      <c r="Q3059" t="str">
        <f>IF(Table6[[#This Row],[Value]]&gt;=20000000,"out of budget",IF(Table6[[#This Row],[Value]]&gt;10000000,"negotiable",IF(Table6[[#This Row],[Value]]&lt;=10000000,"on the radar")))</f>
        <v>on the radar</v>
      </c>
    </row>
    <row r="3060" spans="11:17" x14ac:dyDescent="0.25">
      <c r="K3060" t="s">
        <v>2709</v>
      </c>
      <c r="L3060">
        <v>18</v>
      </c>
      <c r="M3060">
        <v>61</v>
      </c>
      <c r="N3060">
        <v>185</v>
      </c>
      <c r="O3060">
        <v>64</v>
      </c>
      <c r="P3060" s="16">
        <v>1000000</v>
      </c>
      <c r="Q3060" t="str">
        <f>IF(Table6[[#This Row],[Value]]&gt;=20000000,"out of budget",IF(Table6[[#This Row],[Value]]&gt;10000000,"negotiable",IF(Table6[[#This Row],[Value]]&lt;=10000000,"on the radar")))</f>
        <v>on the radar</v>
      </c>
    </row>
    <row r="3061" spans="11:17" x14ac:dyDescent="0.25">
      <c r="K3061" t="s">
        <v>2710</v>
      </c>
      <c r="L3061">
        <v>25</v>
      </c>
      <c r="M3061">
        <v>62</v>
      </c>
      <c r="N3061">
        <v>183</v>
      </c>
      <c r="O3061">
        <v>76</v>
      </c>
      <c r="P3061" s="16">
        <v>475000</v>
      </c>
      <c r="Q3061" t="str">
        <f>IF(Table6[[#This Row],[Value]]&gt;=20000000,"out of budget",IF(Table6[[#This Row],[Value]]&gt;10000000,"negotiable",IF(Table6[[#This Row],[Value]]&lt;=10000000,"on the radar")))</f>
        <v>on the radar</v>
      </c>
    </row>
    <row r="3062" spans="11:17" x14ac:dyDescent="0.25">
      <c r="K3062" t="s">
        <v>2711</v>
      </c>
      <c r="L3062">
        <v>19</v>
      </c>
      <c r="M3062">
        <v>50</v>
      </c>
      <c r="N3062">
        <v>175</v>
      </c>
      <c r="O3062">
        <v>67</v>
      </c>
      <c r="P3062" s="16">
        <v>60000</v>
      </c>
      <c r="Q3062" t="str">
        <f>IF(Table6[[#This Row],[Value]]&gt;=20000000,"out of budget",IF(Table6[[#This Row],[Value]]&gt;10000000,"negotiable",IF(Table6[[#This Row],[Value]]&lt;=10000000,"on the radar")))</f>
        <v>on the radar</v>
      </c>
    </row>
    <row r="3063" spans="11:17" x14ac:dyDescent="0.25">
      <c r="K3063" t="s">
        <v>2712</v>
      </c>
      <c r="L3063">
        <v>19</v>
      </c>
      <c r="M3063">
        <v>61</v>
      </c>
      <c r="N3063">
        <v>170</v>
      </c>
      <c r="O3063">
        <v>63</v>
      </c>
      <c r="P3063" s="16">
        <v>775000</v>
      </c>
      <c r="Q3063" t="str">
        <f>IF(Table6[[#This Row],[Value]]&gt;=20000000,"out of budget",IF(Table6[[#This Row],[Value]]&gt;10000000,"negotiable",IF(Table6[[#This Row],[Value]]&lt;=10000000,"on the radar")))</f>
        <v>on the radar</v>
      </c>
    </row>
    <row r="3064" spans="11:17" x14ac:dyDescent="0.25">
      <c r="K3064" t="s">
        <v>2713</v>
      </c>
      <c r="L3064">
        <v>21</v>
      </c>
      <c r="M3064">
        <v>67</v>
      </c>
      <c r="N3064">
        <v>179</v>
      </c>
      <c r="O3064">
        <v>77</v>
      </c>
      <c r="P3064" s="16">
        <v>2300000</v>
      </c>
      <c r="Q3064" t="str">
        <f>IF(Table6[[#This Row],[Value]]&gt;=20000000,"out of budget",IF(Table6[[#This Row],[Value]]&gt;10000000,"negotiable",IF(Table6[[#This Row],[Value]]&lt;=10000000,"on the radar")))</f>
        <v>on the radar</v>
      </c>
    </row>
    <row r="3065" spans="11:17" x14ac:dyDescent="0.25">
      <c r="K3065" t="s">
        <v>2714</v>
      </c>
      <c r="L3065">
        <v>19</v>
      </c>
      <c r="M3065">
        <v>65</v>
      </c>
      <c r="N3065">
        <v>177</v>
      </c>
      <c r="O3065">
        <v>70</v>
      </c>
      <c r="P3065" s="16">
        <v>1800000</v>
      </c>
      <c r="Q3065" t="str">
        <f>IF(Table6[[#This Row],[Value]]&gt;=20000000,"out of budget",IF(Table6[[#This Row],[Value]]&gt;10000000,"negotiable",IF(Table6[[#This Row],[Value]]&lt;=10000000,"on the radar")))</f>
        <v>on the radar</v>
      </c>
    </row>
    <row r="3066" spans="11:17" x14ac:dyDescent="0.25">
      <c r="K3066" t="s">
        <v>2715</v>
      </c>
      <c r="L3066">
        <v>20</v>
      </c>
      <c r="M3066">
        <v>59</v>
      </c>
      <c r="N3066">
        <v>176</v>
      </c>
      <c r="O3066">
        <v>74</v>
      </c>
      <c r="P3066" s="16">
        <v>500000</v>
      </c>
      <c r="Q3066" t="str">
        <f>IF(Table6[[#This Row],[Value]]&gt;=20000000,"out of budget",IF(Table6[[#This Row],[Value]]&gt;10000000,"negotiable",IF(Table6[[#This Row],[Value]]&lt;=10000000,"on the radar")))</f>
        <v>on the radar</v>
      </c>
    </row>
    <row r="3067" spans="11:17" x14ac:dyDescent="0.25">
      <c r="K3067" t="s">
        <v>2716</v>
      </c>
      <c r="L3067">
        <v>20</v>
      </c>
      <c r="M3067">
        <v>67</v>
      </c>
      <c r="N3067">
        <v>192</v>
      </c>
      <c r="O3067">
        <v>75</v>
      </c>
      <c r="P3067" s="16">
        <v>2100000</v>
      </c>
      <c r="Q3067" t="str">
        <f>IF(Table6[[#This Row],[Value]]&gt;=20000000,"out of budget",IF(Table6[[#This Row],[Value]]&gt;10000000,"negotiable",IF(Table6[[#This Row],[Value]]&lt;=10000000,"on the radar")))</f>
        <v>on the radar</v>
      </c>
    </row>
    <row r="3068" spans="11:17" x14ac:dyDescent="0.25">
      <c r="K3068" t="s">
        <v>2717</v>
      </c>
      <c r="L3068">
        <v>20</v>
      </c>
      <c r="M3068">
        <v>70</v>
      </c>
      <c r="N3068">
        <v>170</v>
      </c>
      <c r="O3068">
        <v>67</v>
      </c>
      <c r="P3068" s="16">
        <v>3800000</v>
      </c>
      <c r="Q3068" t="str">
        <f>IF(Table6[[#This Row],[Value]]&gt;=20000000,"out of budget",IF(Table6[[#This Row],[Value]]&gt;10000000,"negotiable",IF(Table6[[#This Row],[Value]]&lt;=10000000,"on the radar")))</f>
        <v>on the radar</v>
      </c>
    </row>
    <row r="3069" spans="11:17" x14ac:dyDescent="0.25">
      <c r="K3069" t="s">
        <v>2718</v>
      </c>
      <c r="L3069">
        <v>19</v>
      </c>
      <c r="M3069">
        <v>69</v>
      </c>
      <c r="N3069">
        <v>171</v>
      </c>
      <c r="O3069">
        <v>62</v>
      </c>
      <c r="P3069" s="16">
        <v>3000000</v>
      </c>
      <c r="Q3069" t="str">
        <f>IF(Table6[[#This Row],[Value]]&gt;=20000000,"out of budget",IF(Table6[[#This Row],[Value]]&gt;10000000,"negotiable",IF(Table6[[#This Row],[Value]]&lt;=10000000,"on the radar")))</f>
        <v>on the radar</v>
      </c>
    </row>
    <row r="3070" spans="11:17" x14ac:dyDescent="0.25">
      <c r="K3070" t="s">
        <v>2719</v>
      </c>
      <c r="L3070">
        <v>19</v>
      </c>
      <c r="M3070">
        <v>61</v>
      </c>
      <c r="N3070">
        <v>177</v>
      </c>
      <c r="O3070">
        <v>75</v>
      </c>
      <c r="P3070" s="16">
        <v>850000</v>
      </c>
      <c r="Q3070" t="str">
        <f>IF(Table6[[#This Row],[Value]]&gt;=20000000,"out of budget",IF(Table6[[#This Row],[Value]]&gt;10000000,"negotiable",IF(Table6[[#This Row],[Value]]&lt;=10000000,"on the radar")))</f>
        <v>on the radar</v>
      </c>
    </row>
    <row r="3071" spans="11:17" x14ac:dyDescent="0.25">
      <c r="K3071" t="s">
        <v>2720</v>
      </c>
      <c r="L3071">
        <v>18</v>
      </c>
      <c r="M3071">
        <v>61</v>
      </c>
      <c r="N3071">
        <v>179</v>
      </c>
      <c r="O3071">
        <v>67</v>
      </c>
      <c r="P3071" s="16">
        <v>825000</v>
      </c>
      <c r="Q3071" t="str">
        <f>IF(Table6[[#This Row],[Value]]&gt;=20000000,"out of budget",IF(Table6[[#This Row],[Value]]&gt;10000000,"negotiable",IF(Table6[[#This Row],[Value]]&lt;=10000000,"on the radar")))</f>
        <v>on the radar</v>
      </c>
    </row>
    <row r="3072" spans="11:17" x14ac:dyDescent="0.25">
      <c r="K3072" t="s">
        <v>2721</v>
      </c>
      <c r="L3072">
        <v>19</v>
      </c>
      <c r="M3072">
        <v>61</v>
      </c>
      <c r="N3072">
        <v>187</v>
      </c>
      <c r="O3072">
        <v>74</v>
      </c>
      <c r="P3072" s="16">
        <v>800000</v>
      </c>
      <c r="Q3072" t="str">
        <f>IF(Table6[[#This Row],[Value]]&gt;=20000000,"out of budget",IF(Table6[[#This Row],[Value]]&gt;10000000,"negotiable",IF(Table6[[#This Row],[Value]]&lt;=10000000,"on the radar")))</f>
        <v>on the radar</v>
      </c>
    </row>
    <row r="3073" spans="11:17" x14ac:dyDescent="0.25">
      <c r="K3073" t="s">
        <v>2722</v>
      </c>
      <c r="L3073">
        <v>20</v>
      </c>
      <c r="M3073">
        <v>70</v>
      </c>
      <c r="N3073">
        <v>171</v>
      </c>
      <c r="O3073">
        <v>69</v>
      </c>
      <c r="P3073" s="16">
        <v>3500000</v>
      </c>
      <c r="Q3073" t="str">
        <f>IF(Table6[[#This Row],[Value]]&gt;=20000000,"out of budget",IF(Table6[[#This Row],[Value]]&gt;10000000,"negotiable",IF(Table6[[#This Row],[Value]]&lt;=10000000,"on the radar")))</f>
        <v>on the radar</v>
      </c>
    </row>
    <row r="3074" spans="11:17" x14ac:dyDescent="0.25">
      <c r="K3074" t="s">
        <v>2723</v>
      </c>
      <c r="L3074">
        <v>20</v>
      </c>
      <c r="M3074">
        <v>57</v>
      </c>
      <c r="N3074">
        <v>195</v>
      </c>
      <c r="O3074">
        <v>87</v>
      </c>
      <c r="P3074" s="16">
        <v>300000</v>
      </c>
      <c r="Q3074" t="str">
        <f>IF(Table6[[#This Row],[Value]]&gt;=20000000,"out of budget",IF(Table6[[#This Row],[Value]]&gt;10000000,"negotiable",IF(Table6[[#This Row],[Value]]&lt;=10000000,"on the radar")))</f>
        <v>on the radar</v>
      </c>
    </row>
    <row r="3075" spans="11:17" x14ac:dyDescent="0.25">
      <c r="K3075" t="s">
        <v>2724</v>
      </c>
      <c r="L3075">
        <v>19</v>
      </c>
      <c r="M3075">
        <v>70</v>
      </c>
      <c r="N3075">
        <v>175</v>
      </c>
      <c r="O3075">
        <v>68</v>
      </c>
      <c r="P3075" s="16">
        <v>3600000</v>
      </c>
      <c r="Q3075" t="str">
        <f>IF(Table6[[#This Row],[Value]]&gt;=20000000,"out of budget",IF(Table6[[#This Row],[Value]]&gt;10000000,"negotiable",IF(Table6[[#This Row],[Value]]&lt;=10000000,"on the radar")))</f>
        <v>on the radar</v>
      </c>
    </row>
    <row r="3076" spans="11:17" x14ac:dyDescent="0.25">
      <c r="K3076" t="s">
        <v>2725</v>
      </c>
      <c r="L3076">
        <v>19</v>
      </c>
      <c r="M3076">
        <v>68</v>
      </c>
      <c r="N3076">
        <v>185</v>
      </c>
      <c r="O3076">
        <v>70</v>
      </c>
      <c r="P3076" s="16">
        <v>2700000</v>
      </c>
      <c r="Q3076" t="str">
        <f>IF(Table6[[#This Row],[Value]]&gt;=20000000,"out of budget",IF(Table6[[#This Row],[Value]]&gt;10000000,"negotiable",IF(Table6[[#This Row],[Value]]&lt;=10000000,"on the radar")))</f>
        <v>on the radar</v>
      </c>
    </row>
    <row r="3077" spans="11:17" x14ac:dyDescent="0.25">
      <c r="K3077" t="s">
        <v>2726</v>
      </c>
      <c r="L3077">
        <v>20</v>
      </c>
      <c r="M3077">
        <v>64</v>
      </c>
      <c r="N3077">
        <v>191</v>
      </c>
      <c r="O3077">
        <v>89</v>
      </c>
      <c r="P3077" s="16">
        <v>1200000</v>
      </c>
      <c r="Q3077" t="str">
        <f>IF(Table6[[#This Row],[Value]]&gt;=20000000,"out of budget",IF(Table6[[#This Row],[Value]]&gt;10000000,"negotiable",IF(Table6[[#This Row],[Value]]&lt;=10000000,"on the radar")))</f>
        <v>on the radar</v>
      </c>
    </row>
    <row r="3078" spans="11:17" x14ac:dyDescent="0.25">
      <c r="K3078" t="s">
        <v>2727</v>
      </c>
      <c r="L3078">
        <v>25</v>
      </c>
      <c r="M3078">
        <v>75</v>
      </c>
      <c r="N3078">
        <v>185</v>
      </c>
      <c r="O3078">
        <v>76</v>
      </c>
      <c r="P3078" s="16">
        <v>7500000</v>
      </c>
      <c r="Q3078" t="str">
        <f>IF(Table6[[#This Row],[Value]]&gt;=20000000,"out of budget",IF(Table6[[#This Row],[Value]]&gt;10000000,"negotiable",IF(Table6[[#This Row],[Value]]&lt;=10000000,"on the radar")))</f>
        <v>on the radar</v>
      </c>
    </row>
    <row r="3079" spans="11:17" x14ac:dyDescent="0.25">
      <c r="K3079" t="s">
        <v>2728</v>
      </c>
      <c r="L3079">
        <v>19</v>
      </c>
      <c r="M3079">
        <v>58</v>
      </c>
      <c r="N3079">
        <v>197</v>
      </c>
      <c r="O3079">
        <v>88</v>
      </c>
      <c r="P3079" s="16">
        <v>450000</v>
      </c>
      <c r="Q3079" t="str">
        <f>IF(Table6[[#This Row],[Value]]&gt;=20000000,"out of budget",IF(Table6[[#This Row],[Value]]&gt;10000000,"negotiable",IF(Table6[[#This Row],[Value]]&lt;=10000000,"on the radar")))</f>
        <v>on the radar</v>
      </c>
    </row>
    <row r="3080" spans="11:17" x14ac:dyDescent="0.25">
      <c r="K3080" t="s">
        <v>2729</v>
      </c>
      <c r="L3080">
        <v>21</v>
      </c>
      <c r="M3080">
        <v>70</v>
      </c>
      <c r="N3080">
        <v>187</v>
      </c>
      <c r="O3080">
        <v>78</v>
      </c>
      <c r="P3080" s="16">
        <v>3300000</v>
      </c>
      <c r="Q3080" t="str">
        <f>IF(Table6[[#This Row],[Value]]&gt;=20000000,"out of budget",IF(Table6[[#This Row],[Value]]&gt;10000000,"negotiable",IF(Table6[[#This Row],[Value]]&lt;=10000000,"on the radar")))</f>
        <v>on the radar</v>
      </c>
    </row>
    <row r="3081" spans="11:17" x14ac:dyDescent="0.25">
      <c r="K3081" t="s">
        <v>2730</v>
      </c>
      <c r="L3081">
        <v>25</v>
      </c>
      <c r="M3081">
        <v>75</v>
      </c>
      <c r="N3081">
        <v>185</v>
      </c>
      <c r="O3081">
        <v>78</v>
      </c>
      <c r="P3081" s="16">
        <v>7500000</v>
      </c>
      <c r="Q3081" t="str">
        <f>IF(Table6[[#This Row],[Value]]&gt;=20000000,"out of budget",IF(Table6[[#This Row],[Value]]&gt;10000000,"negotiable",IF(Table6[[#This Row],[Value]]&lt;=10000000,"on the radar")))</f>
        <v>on the radar</v>
      </c>
    </row>
    <row r="3082" spans="11:17" x14ac:dyDescent="0.25">
      <c r="K3082" t="s">
        <v>2731</v>
      </c>
      <c r="L3082">
        <v>19</v>
      </c>
      <c r="M3082">
        <v>56</v>
      </c>
      <c r="N3082">
        <v>188</v>
      </c>
      <c r="O3082">
        <v>74</v>
      </c>
      <c r="P3082" s="16">
        <v>375000</v>
      </c>
      <c r="Q3082" t="str">
        <f>IF(Table6[[#This Row],[Value]]&gt;=20000000,"out of budget",IF(Table6[[#This Row],[Value]]&gt;10000000,"negotiable",IF(Table6[[#This Row],[Value]]&lt;=10000000,"on the radar")))</f>
        <v>on the radar</v>
      </c>
    </row>
    <row r="3083" spans="11:17" x14ac:dyDescent="0.25">
      <c r="K3083" t="s">
        <v>2035</v>
      </c>
      <c r="L3083">
        <v>20</v>
      </c>
      <c r="M3083">
        <v>65</v>
      </c>
      <c r="N3083">
        <v>168</v>
      </c>
      <c r="O3083">
        <v>65</v>
      </c>
      <c r="P3083" s="16">
        <v>1700000</v>
      </c>
      <c r="Q3083" t="str">
        <f>IF(Table6[[#This Row],[Value]]&gt;=20000000,"out of budget",IF(Table6[[#This Row],[Value]]&gt;10000000,"negotiable",IF(Table6[[#This Row],[Value]]&lt;=10000000,"on the radar")))</f>
        <v>on the radar</v>
      </c>
    </row>
    <row r="3084" spans="11:17" x14ac:dyDescent="0.25">
      <c r="K3084" t="s">
        <v>2732</v>
      </c>
      <c r="L3084">
        <v>21</v>
      </c>
      <c r="M3084">
        <v>67</v>
      </c>
      <c r="N3084">
        <v>181</v>
      </c>
      <c r="O3084">
        <v>66</v>
      </c>
      <c r="P3084" s="16">
        <v>2200000</v>
      </c>
      <c r="Q3084" t="str">
        <f>IF(Table6[[#This Row],[Value]]&gt;=20000000,"out of budget",IF(Table6[[#This Row],[Value]]&gt;10000000,"negotiable",IF(Table6[[#This Row],[Value]]&lt;=10000000,"on the radar")))</f>
        <v>on the radar</v>
      </c>
    </row>
    <row r="3085" spans="11:17" x14ac:dyDescent="0.25">
      <c r="K3085" t="s">
        <v>2733</v>
      </c>
      <c r="L3085">
        <v>33</v>
      </c>
      <c r="M3085">
        <v>68</v>
      </c>
      <c r="N3085">
        <v>172</v>
      </c>
      <c r="O3085">
        <v>64</v>
      </c>
      <c r="P3085" s="16">
        <v>0</v>
      </c>
      <c r="Q3085" t="str">
        <f>IF(Table6[[#This Row],[Value]]&gt;=20000000,"out of budget",IF(Table6[[#This Row],[Value]]&gt;10000000,"negotiable",IF(Table6[[#This Row],[Value]]&lt;=10000000,"on the radar")))</f>
        <v>on the radar</v>
      </c>
    </row>
    <row r="3086" spans="11:17" x14ac:dyDescent="0.25">
      <c r="K3086" t="s">
        <v>2734</v>
      </c>
      <c r="L3086">
        <v>23</v>
      </c>
      <c r="M3086">
        <v>66</v>
      </c>
      <c r="N3086">
        <v>183</v>
      </c>
      <c r="O3086">
        <v>68</v>
      </c>
      <c r="P3086" s="16">
        <v>0</v>
      </c>
      <c r="Q3086" t="str">
        <f>IF(Table6[[#This Row],[Value]]&gt;=20000000,"out of budget",IF(Table6[[#This Row],[Value]]&gt;10000000,"negotiable",IF(Table6[[#This Row],[Value]]&lt;=10000000,"on the radar")))</f>
        <v>on the radar</v>
      </c>
    </row>
    <row r="3087" spans="11:17" x14ac:dyDescent="0.25">
      <c r="K3087" t="s">
        <v>2735</v>
      </c>
      <c r="L3087">
        <v>27</v>
      </c>
      <c r="M3087">
        <v>62</v>
      </c>
      <c r="N3087">
        <v>183</v>
      </c>
      <c r="O3087">
        <v>74</v>
      </c>
      <c r="P3087" s="16">
        <v>0</v>
      </c>
      <c r="Q3087" t="str">
        <f>IF(Table6[[#This Row],[Value]]&gt;=20000000,"out of budget",IF(Table6[[#This Row],[Value]]&gt;10000000,"negotiable",IF(Table6[[#This Row],[Value]]&lt;=10000000,"on the radar")))</f>
        <v>on the radar</v>
      </c>
    </row>
    <row r="3088" spans="11:17" x14ac:dyDescent="0.25">
      <c r="K3088" t="s">
        <v>2736</v>
      </c>
      <c r="L3088">
        <v>21</v>
      </c>
      <c r="M3088">
        <v>65</v>
      </c>
      <c r="N3088">
        <v>168</v>
      </c>
      <c r="O3088">
        <v>70</v>
      </c>
      <c r="P3088" s="16">
        <v>1600000</v>
      </c>
      <c r="Q3088" t="str">
        <f>IF(Table6[[#This Row],[Value]]&gt;=20000000,"out of budget",IF(Table6[[#This Row],[Value]]&gt;10000000,"negotiable",IF(Table6[[#This Row],[Value]]&lt;=10000000,"on the radar")))</f>
        <v>on the radar</v>
      </c>
    </row>
    <row r="3089" spans="11:17" x14ac:dyDescent="0.25">
      <c r="K3089" t="s">
        <v>2036</v>
      </c>
      <c r="L3089">
        <v>23</v>
      </c>
      <c r="M3089">
        <v>70</v>
      </c>
      <c r="N3089">
        <v>182</v>
      </c>
      <c r="O3089">
        <v>72</v>
      </c>
      <c r="P3089" s="16">
        <v>3300000</v>
      </c>
      <c r="Q3089" t="str">
        <f>IF(Table6[[#This Row],[Value]]&gt;=20000000,"out of budget",IF(Table6[[#This Row],[Value]]&gt;10000000,"negotiable",IF(Table6[[#This Row],[Value]]&lt;=10000000,"on the radar")))</f>
        <v>on the radar</v>
      </c>
    </row>
    <row r="3090" spans="11:17" x14ac:dyDescent="0.25">
      <c r="K3090" t="s">
        <v>2037</v>
      </c>
      <c r="L3090">
        <v>23</v>
      </c>
      <c r="M3090">
        <v>71</v>
      </c>
      <c r="N3090">
        <v>186</v>
      </c>
      <c r="O3090">
        <v>78</v>
      </c>
      <c r="P3090" s="16">
        <v>3000000</v>
      </c>
      <c r="Q3090" t="str">
        <f>IF(Table6[[#This Row],[Value]]&gt;=20000000,"out of budget",IF(Table6[[#This Row],[Value]]&gt;10000000,"negotiable",IF(Table6[[#This Row],[Value]]&lt;=10000000,"on the radar")))</f>
        <v>on the radar</v>
      </c>
    </row>
    <row r="3091" spans="11:17" x14ac:dyDescent="0.25">
      <c r="K3091" t="s">
        <v>2737</v>
      </c>
      <c r="L3091">
        <v>21</v>
      </c>
      <c r="M3091">
        <v>62</v>
      </c>
      <c r="N3091">
        <v>192</v>
      </c>
      <c r="O3091">
        <v>83</v>
      </c>
      <c r="P3091" s="16">
        <v>0</v>
      </c>
      <c r="Q3091" t="str">
        <f>IF(Table6[[#This Row],[Value]]&gt;=20000000,"out of budget",IF(Table6[[#This Row],[Value]]&gt;10000000,"negotiable",IF(Table6[[#This Row],[Value]]&lt;=10000000,"on the radar")))</f>
        <v>on the radar</v>
      </c>
    </row>
    <row r="3092" spans="11:17" x14ac:dyDescent="0.25">
      <c r="K3092" t="s">
        <v>2738</v>
      </c>
      <c r="L3092">
        <v>32</v>
      </c>
      <c r="M3092">
        <v>72</v>
      </c>
      <c r="N3092">
        <v>183</v>
      </c>
      <c r="O3092">
        <v>80</v>
      </c>
      <c r="P3092" s="16">
        <v>0</v>
      </c>
      <c r="Q3092" t="str">
        <f>IF(Table6[[#This Row],[Value]]&gt;=20000000,"out of budget",IF(Table6[[#This Row],[Value]]&gt;10000000,"negotiable",IF(Table6[[#This Row],[Value]]&lt;=10000000,"on the radar")))</f>
        <v>on the radar</v>
      </c>
    </row>
    <row r="3093" spans="11:17" x14ac:dyDescent="0.25">
      <c r="K3093" t="s">
        <v>2739</v>
      </c>
      <c r="L3093">
        <v>20</v>
      </c>
      <c r="M3093">
        <v>64</v>
      </c>
      <c r="N3093">
        <v>177</v>
      </c>
      <c r="O3093">
        <v>61</v>
      </c>
      <c r="P3093" s="16">
        <v>1300000</v>
      </c>
      <c r="Q3093" t="str">
        <f>IF(Table6[[#This Row],[Value]]&gt;=20000000,"out of budget",IF(Table6[[#This Row],[Value]]&gt;10000000,"negotiable",IF(Table6[[#This Row],[Value]]&lt;=10000000,"on the radar")))</f>
        <v>on the radar</v>
      </c>
    </row>
    <row r="3094" spans="11:17" x14ac:dyDescent="0.25">
      <c r="K3094" t="s">
        <v>2740</v>
      </c>
      <c r="L3094">
        <v>17</v>
      </c>
      <c r="M3094">
        <v>61</v>
      </c>
      <c r="N3094">
        <v>180</v>
      </c>
      <c r="O3094">
        <v>75</v>
      </c>
      <c r="P3094" s="16">
        <v>825000</v>
      </c>
      <c r="Q3094" t="str">
        <f>IF(Table6[[#This Row],[Value]]&gt;=20000000,"out of budget",IF(Table6[[#This Row],[Value]]&gt;10000000,"negotiable",IF(Table6[[#This Row],[Value]]&lt;=10000000,"on the radar")))</f>
        <v>on the radar</v>
      </c>
    </row>
    <row r="3095" spans="11:17" x14ac:dyDescent="0.25">
      <c r="K3095" t="s">
        <v>2741</v>
      </c>
      <c r="L3095">
        <v>18</v>
      </c>
      <c r="M3095">
        <v>68</v>
      </c>
      <c r="N3095">
        <v>175</v>
      </c>
      <c r="O3095">
        <v>71</v>
      </c>
      <c r="P3095" s="16">
        <v>3100000</v>
      </c>
      <c r="Q3095" t="str">
        <f>IF(Table6[[#This Row],[Value]]&gt;=20000000,"out of budget",IF(Table6[[#This Row],[Value]]&gt;10000000,"negotiable",IF(Table6[[#This Row],[Value]]&lt;=10000000,"on the radar")))</f>
        <v>on the radar</v>
      </c>
    </row>
    <row r="3096" spans="11:17" x14ac:dyDescent="0.25">
      <c r="K3096" t="s">
        <v>2742</v>
      </c>
      <c r="L3096">
        <v>25</v>
      </c>
      <c r="M3096">
        <v>67</v>
      </c>
      <c r="N3096">
        <v>186</v>
      </c>
      <c r="O3096">
        <v>76</v>
      </c>
      <c r="P3096" s="16">
        <v>1300000</v>
      </c>
      <c r="Q3096" t="str">
        <f>IF(Table6[[#This Row],[Value]]&gt;=20000000,"out of budget",IF(Table6[[#This Row],[Value]]&gt;10000000,"negotiable",IF(Table6[[#This Row],[Value]]&lt;=10000000,"on the radar")))</f>
        <v>on the radar</v>
      </c>
    </row>
    <row r="3097" spans="11:17" x14ac:dyDescent="0.25">
      <c r="K3097" t="s">
        <v>2743</v>
      </c>
      <c r="L3097">
        <v>17</v>
      </c>
      <c r="M3097">
        <v>61</v>
      </c>
      <c r="N3097">
        <v>187</v>
      </c>
      <c r="O3097">
        <v>75</v>
      </c>
      <c r="P3097" s="16">
        <v>975000</v>
      </c>
      <c r="Q3097" t="str">
        <f>IF(Table6[[#This Row],[Value]]&gt;=20000000,"out of budget",IF(Table6[[#This Row],[Value]]&gt;10000000,"negotiable",IF(Table6[[#This Row],[Value]]&lt;=10000000,"on the radar")))</f>
        <v>on the radar</v>
      </c>
    </row>
    <row r="3098" spans="11:17" x14ac:dyDescent="0.25">
      <c r="K3098" t="s">
        <v>1604</v>
      </c>
      <c r="L3098">
        <v>17</v>
      </c>
      <c r="M3098">
        <v>61</v>
      </c>
      <c r="N3098">
        <v>185</v>
      </c>
      <c r="O3098">
        <v>74</v>
      </c>
      <c r="P3098" s="16">
        <v>775000</v>
      </c>
      <c r="Q3098" t="str">
        <f>IF(Table6[[#This Row],[Value]]&gt;=20000000,"out of budget",IF(Table6[[#This Row],[Value]]&gt;10000000,"negotiable",IF(Table6[[#This Row],[Value]]&lt;=10000000,"on the radar")))</f>
        <v>on the radar</v>
      </c>
    </row>
    <row r="3099" spans="11:17" x14ac:dyDescent="0.25">
      <c r="K3099" t="s">
        <v>2744</v>
      </c>
      <c r="L3099">
        <v>25</v>
      </c>
      <c r="M3099">
        <v>64</v>
      </c>
      <c r="N3099">
        <v>196</v>
      </c>
      <c r="O3099">
        <v>88</v>
      </c>
      <c r="P3099" s="16">
        <v>725000</v>
      </c>
      <c r="Q3099" t="str">
        <f>IF(Table6[[#This Row],[Value]]&gt;=20000000,"out of budget",IF(Table6[[#This Row],[Value]]&gt;10000000,"negotiable",IF(Table6[[#This Row],[Value]]&lt;=10000000,"on the radar")))</f>
        <v>on the radar</v>
      </c>
    </row>
    <row r="3100" spans="11:17" x14ac:dyDescent="0.25">
      <c r="K3100" t="s">
        <v>2745</v>
      </c>
      <c r="L3100">
        <v>25</v>
      </c>
      <c r="M3100">
        <v>74</v>
      </c>
      <c r="N3100">
        <v>175</v>
      </c>
      <c r="O3100">
        <v>66</v>
      </c>
      <c r="P3100" s="16">
        <v>5500000</v>
      </c>
      <c r="Q3100" t="str">
        <f>IF(Table6[[#This Row],[Value]]&gt;=20000000,"out of budget",IF(Table6[[#This Row],[Value]]&gt;10000000,"negotiable",IF(Table6[[#This Row],[Value]]&lt;=10000000,"on the radar")))</f>
        <v>on the radar</v>
      </c>
    </row>
    <row r="3101" spans="11:17" x14ac:dyDescent="0.25">
      <c r="K3101" t="s">
        <v>2746</v>
      </c>
      <c r="L3101">
        <v>19</v>
      </c>
      <c r="M3101">
        <v>69</v>
      </c>
      <c r="N3101">
        <v>172</v>
      </c>
      <c r="O3101">
        <v>68</v>
      </c>
      <c r="P3101" s="16">
        <v>3000000</v>
      </c>
      <c r="Q3101" t="str">
        <f>IF(Table6[[#This Row],[Value]]&gt;=20000000,"out of budget",IF(Table6[[#This Row],[Value]]&gt;10000000,"negotiable",IF(Table6[[#This Row],[Value]]&lt;=10000000,"on the radar")))</f>
        <v>on the radar</v>
      </c>
    </row>
    <row r="3102" spans="11:17" x14ac:dyDescent="0.25">
      <c r="K3102" t="s">
        <v>2747</v>
      </c>
      <c r="L3102">
        <v>18</v>
      </c>
      <c r="M3102">
        <v>66</v>
      </c>
      <c r="N3102">
        <v>180</v>
      </c>
      <c r="O3102">
        <v>78</v>
      </c>
      <c r="P3102" s="16">
        <v>1900000</v>
      </c>
      <c r="Q3102" t="str">
        <f>IF(Table6[[#This Row],[Value]]&gt;=20000000,"out of budget",IF(Table6[[#This Row],[Value]]&gt;10000000,"negotiable",IF(Table6[[#This Row],[Value]]&lt;=10000000,"on the radar")))</f>
        <v>on the radar</v>
      </c>
    </row>
    <row r="3103" spans="11:17" x14ac:dyDescent="0.25">
      <c r="K3103" t="s">
        <v>2748</v>
      </c>
      <c r="L3103">
        <v>17</v>
      </c>
      <c r="M3103">
        <v>52</v>
      </c>
      <c r="N3103">
        <v>191</v>
      </c>
      <c r="O3103">
        <v>81</v>
      </c>
      <c r="P3103" s="16">
        <v>240000</v>
      </c>
      <c r="Q3103" t="str">
        <f>IF(Table6[[#This Row],[Value]]&gt;=20000000,"out of budget",IF(Table6[[#This Row],[Value]]&gt;10000000,"negotiable",IF(Table6[[#This Row],[Value]]&lt;=10000000,"on the radar")))</f>
        <v>on the radar</v>
      </c>
    </row>
    <row r="3104" spans="11:17" x14ac:dyDescent="0.25">
      <c r="K3104" t="s">
        <v>2749</v>
      </c>
      <c r="L3104">
        <v>22</v>
      </c>
      <c r="M3104">
        <v>62</v>
      </c>
      <c r="N3104">
        <v>188</v>
      </c>
      <c r="O3104">
        <v>83</v>
      </c>
      <c r="P3104" s="16">
        <v>825000</v>
      </c>
      <c r="Q3104" t="str">
        <f>IF(Table6[[#This Row],[Value]]&gt;=20000000,"out of budget",IF(Table6[[#This Row],[Value]]&gt;10000000,"negotiable",IF(Table6[[#This Row],[Value]]&lt;=10000000,"on the radar")))</f>
        <v>on the radar</v>
      </c>
    </row>
    <row r="3105" spans="11:17" x14ac:dyDescent="0.25">
      <c r="K3105" t="s">
        <v>2750</v>
      </c>
      <c r="L3105">
        <v>20</v>
      </c>
      <c r="M3105">
        <v>67</v>
      </c>
      <c r="N3105">
        <v>182</v>
      </c>
      <c r="O3105">
        <v>74</v>
      </c>
      <c r="P3105" s="16">
        <v>2100000</v>
      </c>
      <c r="Q3105" t="str">
        <f>IF(Table6[[#This Row],[Value]]&gt;=20000000,"out of budget",IF(Table6[[#This Row],[Value]]&gt;10000000,"negotiable",IF(Table6[[#This Row],[Value]]&lt;=10000000,"on the radar")))</f>
        <v>on the radar</v>
      </c>
    </row>
    <row r="3106" spans="11:17" x14ac:dyDescent="0.25">
      <c r="K3106" t="s">
        <v>2751</v>
      </c>
      <c r="L3106">
        <v>20</v>
      </c>
      <c r="M3106">
        <v>59</v>
      </c>
      <c r="N3106">
        <v>198</v>
      </c>
      <c r="O3106">
        <v>95</v>
      </c>
      <c r="P3106" s="16">
        <v>500000</v>
      </c>
      <c r="Q3106" t="str">
        <f>IF(Table6[[#This Row],[Value]]&gt;=20000000,"out of budget",IF(Table6[[#This Row],[Value]]&gt;10000000,"negotiable",IF(Table6[[#This Row],[Value]]&lt;=10000000,"on the radar")))</f>
        <v>on the radar</v>
      </c>
    </row>
    <row r="3107" spans="11:17" x14ac:dyDescent="0.25">
      <c r="K3107" t="s">
        <v>2752</v>
      </c>
      <c r="L3107">
        <v>19</v>
      </c>
      <c r="M3107">
        <v>59</v>
      </c>
      <c r="N3107">
        <v>172</v>
      </c>
      <c r="O3107">
        <v>70</v>
      </c>
      <c r="P3107" s="16">
        <v>575000</v>
      </c>
      <c r="Q3107" t="str">
        <f>IF(Table6[[#This Row],[Value]]&gt;=20000000,"out of budget",IF(Table6[[#This Row],[Value]]&gt;10000000,"negotiable",IF(Table6[[#This Row],[Value]]&lt;=10000000,"on the radar")))</f>
        <v>on the radar</v>
      </c>
    </row>
    <row r="3108" spans="11:17" x14ac:dyDescent="0.25">
      <c r="K3108" t="s">
        <v>2753</v>
      </c>
      <c r="L3108">
        <v>18</v>
      </c>
      <c r="M3108">
        <v>65</v>
      </c>
      <c r="N3108">
        <v>188</v>
      </c>
      <c r="O3108">
        <v>80</v>
      </c>
      <c r="P3108" s="16">
        <v>1700000</v>
      </c>
      <c r="Q3108" t="str">
        <f>IF(Table6[[#This Row],[Value]]&gt;=20000000,"out of budget",IF(Table6[[#This Row],[Value]]&gt;10000000,"negotiable",IF(Table6[[#This Row],[Value]]&lt;=10000000,"on the radar")))</f>
        <v>on the radar</v>
      </c>
    </row>
    <row r="3109" spans="11:17" x14ac:dyDescent="0.25">
      <c r="K3109" t="s">
        <v>2754</v>
      </c>
      <c r="L3109">
        <v>25</v>
      </c>
      <c r="M3109">
        <v>73</v>
      </c>
      <c r="N3109">
        <v>175</v>
      </c>
      <c r="O3109">
        <v>73</v>
      </c>
      <c r="P3109" s="16">
        <v>3600000</v>
      </c>
      <c r="Q3109" t="str">
        <f>IF(Table6[[#This Row],[Value]]&gt;=20000000,"out of budget",IF(Table6[[#This Row],[Value]]&gt;10000000,"negotiable",IF(Table6[[#This Row],[Value]]&lt;=10000000,"on the radar")))</f>
        <v>on the radar</v>
      </c>
    </row>
    <row r="3110" spans="11:17" x14ac:dyDescent="0.25">
      <c r="K3110" t="s">
        <v>2755</v>
      </c>
      <c r="L3110">
        <v>24</v>
      </c>
      <c r="M3110">
        <v>72</v>
      </c>
      <c r="N3110">
        <v>170</v>
      </c>
      <c r="O3110">
        <v>67</v>
      </c>
      <c r="P3110" s="16">
        <v>3200000</v>
      </c>
      <c r="Q3110" t="str">
        <f>IF(Table6[[#This Row],[Value]]&gt;=20000000,"out of budget",IF(Table6[[#This Row],[Value]]&gt;10000000,"negotiable",IF(Table6[[#This Row],[Value]]&lt;=10000000,"on the radar")))</f>
        <v>on the radar</v>
      </c>
    </row>
    <row r="3111" spans="11:17" x14ac:dyDescent="0.25">
      <c r="K3111" t="s">
        <v>2756</v>
      </c>
      <c r="L3111">
        <v>20</v>
      </c>
      <c r="M3111">
        <v>70</v>
      </c>
      <c r="N3111">
        <v>181</v>
      </c>
      <c r="O3111">
        <v>75</v>
      </c>
      <c r="P3111" s="16">
        <v>3300000</v>
      </c>
      <c r="Q3111" t="str">
        <f>IF(Table6[[#This Row],[Value]]&gt;=20000000,"out of budget",IF(Table6[[#This Row],[Value]]&gt;10000000,"negotiable",IF(Table6[[#This Row],[Value]]&lt;=10000000,"on the radar")))</f>
        <v>on the radar</v>
      </c>
    </row>
    <row r="3112" spans="11:17" x14ac:dyDescent="0.25">
      <c r="K3112" t="s">
        <v>2757</v>
      </c>
      <c r="L3112">
        <v>19</v>
      </c>
      <c r="M3112">
        <v>63</v>
      </c>
      <c r="N3112">
        <v>191</v>
      </c>
      <c r="O3112">
        <v>80</v>
      </c>
      <c r="P3112" s="16">
        <v>1200000</v>
      </c>
      <c r="Q3112" t="str">
        <f>IF(Table6[[#This Row],[Value]]&gt;=20000000,"out of budget",IF(Table6[[#This Row],[Value]]&gt;10000000,"negotiable",IF(Table6[[#This Row],[Value]]&lt;=10000000,"on the radar")))</f>
        <v>on the radar</v>
      </c>
    </row>
    <row r="3113" spans="11:17" x14ac:dyDescent="0.25">
      <c r="K3113" t="s">
        <v>2758</v>
      </c>
      <c r="L3113">
        <v>23</v>
      </c>
      <c r="M3113">
        <v>67</v>
      </c>
      <c r="N3113">
        <v>183</v>
      </c>
      <c r="O3113">
        <v>81</v>
      </c>
      <c r="P3113" s="16">
        <v>1600000</v>
      </c>
      <c r="Q3113" t="str">
        <f>IF(Table6[[#This Row],[Value]]&gt;=20000000,"out of budget",IF(Table6[[#This Row],[Value]]&gt;10000000,"negotiable",IF(Table6[[#This Row],[Value]]&lt;=10000000,"on the radar")))</f>
        <v>on the radar</v>
      </c>
    </row>
    <row r="3114" spans="11:17" x14ac:dyDescent="0.25">
      <c r="K3114" t="s">
        <v>2656</v>
      </c>
      <c r="L3114">
        <v>19</v>
      </c>
      <c r="M3114">
        <v>61</v>
      </c>
      <c r="N3114">
        <v>194</v>
      </c>
      <c r="O3114">
        <v>71</v>
      </c>
      <c r="P3114" s="16">
        <v>750000</v>
      </c>
      <c r="Q3114" t="str">
        <f>IF(Table6[[#This Row],[Value]]&gt;=20000000,"out of budget",IF(Table6[[#This Row],[Value]]&gt;10000000,"negotiable",IF(Table6[[#This Row],[Value]]&lt;=10000000,"on the radar")))</f>
        <v>on the radar</v>
      </c>
    </row>
    <row r="3115" spans="11:17" x14ac:dyDescent="0.25">
      <c r="K3115" t="s">
        <v>2657</v>
      </c>
      <c r="L3115">
        <v>22</v>
      </c>
      <c r="M3115">
        <v>63</v>
      </c>
      <c r="N3115">
        <v>187</v>
      </c>
      <c r="O3115">
        <v>72</v>
      </c>
      <c r="P3115" s="16">
        <v>925000</v>
      </c>
      <c r="Q3115" t="str">
        <f>IF(Table6[[#This Row],[Value]]&gt;=20000000,"out of budget",IF(Table6[[#This Row],[Value]]&gt;10000000,"negotiable",IF(Table6[[#This Row],[Value]]&lt;=10000000,"on the radar")))</f>
        <v>on the radar</v>
      </c>
    </row>
    <row r="3116" spans="11:17" x14ac:dyDescent="0.25">
      <c r="K3116" t="s">
        <v>2658</v>
      </c>
      <c r="L3116">
        <v>20</v>
      </c>
      <c r="M3116">
        <v>63</v>
      </c>
      <c r="N3116">
        <v>175</v>
      </c>
      <c r="O3116">
        <v>70</v>
      </c>
      <c r="P3116" s="16">
        <v>675000</v>
      </c>
      <c r="Q3116" t="str">
        <f>IF(Table6[[#This Row],[Value]]&gt;=20000000,"out of budget",IF(Table6[[#This Row],[Value]]&gt;10000000,"negotiable",IF(Table6[[#This Row],[Value]]&lt;=10000000,"on the radar")))</f>
        <v>on the radar</v>
      </c>
    </row>
    <row r="3117" spans="11:17" x14ac:dyDescent="0.25">
      <c r="K3117" t="s">
        <v>2659</v>
      </c>
      <c r="L3117">
        <v>19</v>
      </c>
      <c r="M3117">
        <v>65</v>
      </c>
      <c r="N3117">
        <v>178</v>
      </c>
      <c r="O3117">
        <v>69</v>
      </c>
      <c r="P3117" s="16">
        <v>1600000</v>
      </c>
      <c r="Q3117" t="str">
        <f>IF(Table6[[#This Row],[Value]]&gt;=20000000,"out of budget",IF(Table6[[#This Row],[Value]]&gt;10000000,"negotiable",IF(Table6[[#This Row],[Value]]&lt;=10000000,"on the radar")))</f>
        <v>on the radar</v>
      </c>
    </row>
    <row r="3118" spans="11:17" x14ac:dyDescent="0.25">
      <c r="K3118" t="s">
        <v>2660</v>
      </c>
      <c r="L3118">
        <v>20</v>
      </c>
      <c r="M3118">
        <v>62</v>
      </c>
      <c r="N3118">
        <v>180</v>
      </c>
      <c r="O3118">
        <v>81</v>
      </c>
      <c r="P3118" s="16">
        <v>825000</v>
      </c>
      <c r="Q3118" t="str">
        <f>IF(Table6[[#This Row],[Value]]&gt;=20000000,"out of budget",IF(Table6[[#This Row],[Value]]&gt;10000000,"negotiable",IF(Table6[[#This Row],[Value]]&lt;=10000000,"on the radar")))</f>
        <v>on the radar</v>
      </c>
    </row>
    <row r="3119" spans="11:17" x14ac:dyDescent="0.25">
      <c r="K3119" t="s">
        <v>2661</v>
      </c>
      <c r="L3119">
        <v>19</v>
      </c>
      <c r="M3119">
        <v>70</v>
      </c>
      <c r="N3119">
        <v>190</v>
      </c>
      <c r="O3119">
        <v>85</v>
      </c>
      <c r="P3119" s="16">
        <v>2900000</v>
      </c>
      <c r="Q3119" t="str">
        <f>IF(Table6[[#This Row],[Value]]&gt;=20000000,"out of budget",IF(Table6[[#This Row],[Value]]&gt;10000000,"negotiable",IF(Table6[[#This Row],[Value]]&lt;=10000000,"on the radar")))</f>
        <v>on the radar</v>
      </c>
    </row>
    <row r="3120" spans="11:17" x14ac:dyDescent="0.25">
      <c r="K3120" t="s">
        <v>2662</v>
      </c>
      <c r="L3120">
        <v>17</v>
      </c>
      <c r="M3120">
        <v>54</v>
      </c>
      <c r="N3120">
        <v>189</v>
      </c>
      <c r="O3120">
        <v>88</v>
      </c>
      <c r="P3120" s="16">
        <v>250000</v>
      </c>
      <c r="Q3120" t="str">
        <f>IF(Table6[[#This Row],[Value]]&gt;=20000000,"out of budget",IF(Table6[[#This Row],[Value]]&gt;10000000,"negotiable",IF(Table6[[#This Row],[Value]]&lt;=10000000,"on the radar")))</f>
        <v>on the radar</v>
      </c>
    </row>
    <row r="3121" spans="11:17" x14ac:dyDescent="0.25">
      <c r="K3121" t="s">
        <v>2663</v>
      </c>
      <c r="L3121">
        <v>24</v>
      </c>
      <c r="M3121">
        <v>73</v>
      </c>
      <c r="N3121">
        <v>187</v>
      </c>
      <c r="O3121">
        <v>80</v>
      </c>
      <c r="P3121" s="16">
        <v>4200000</v>
      </c>
      <c r="Q3121" t="str">
        <f>IF(Table6[[#This Row],[Value]]&gt;=20000000,"out of budget",IF(Table6[[#This Row],[Value]]&gt;10000000,"negotiable",IF(Table6[[#This Row],[Value]]&lt;=10000000,"on the radar")))</f>
        <v>on the radar</v>
      </c>
    </row>
  </sheetData>
  <mergeCells count="3">
    <mergeCell ref="B29:D29"/>
    <mergeCell ref="B31:D31"/>
    <mergeCell ref="B33:D33"/>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s_LearnMore">
    <tabColor theme="7" tint="0.79998168889431442"/>
  </sheetPr>
  <dimension ref="A1:B7"/>
  <sheetViews>
    <sheetView showGridLines="0" zoomScaleNormal="100" workbookViewId="0"/>
  </sheetViews>
  <sheetFormatPr baseColWidth="10" defaultColWidth="8.85546875" defaultRowHeight="15" customHeight="1" x14ac:dyDescent="0.25"/>
  <cols>
    <col min="1" max="1" width="8.85546875" style="4"/>
    <col min="2" max="2" width="95.140625" style="5" customWidth="1"/>
    <col min="3" max="16384" width="8.85546875" style="5"/>
  </cols>
  <sheetData>
    <row r="1" spans="1:2" ht="60" customHeight="1" x14ac:dyDescent="0.25">
      <c r="A1" s="4" t="s">
        <v>1</v>
      </c>
    </row>
    <row r="2" spans="1:2" s="6" customFormat="1" ht="15" customHeight="1" x14ac:dyDescent="0.3">
      <c r="A2" s="4" t="s">
        <v>2</v>
      </c>
      <c r="B2" s="5"/>
    </row>
    <row r="3" spans="1:2" s="6" customFormat="1" ht="15" customHeight="1" x14ac:dyDescent="0.3">
      <c r="A3" s="4" t="s">
        <v>3</v>
      </c>
      <c r="B3" s="5"/>
    </row>
    <row r="4" spans="1:2" s="7" customFormat="1" ht="15" customHeight="1" x14ac:dyDescent="0.7">
      <c r="A4" s="4" t="s">
        <v>4</v>
      </c>
      <c r="B4" s="5"/>
    </row>
    <row r="5" spans="1:2" s="8" customFormat="1" ht="15" customHeight="1" x14ac:dyDescent="0.25">
      <c r="A5" s="4" t="s">
        <v>5</v>
      </c>
      <c r="B5" s="5"/>
    </row>
    <row r="6" spans="1:2" s="8" customFormat="1" ht="15" customHeight="1" x14ac:dyDescent="0.25">
      <c r="A6" s="9" t="s">
        <v>6</v>
      </c>
      <c r="B6" s="5"/>
    </row>
    <row r="7" spans="1:2" ht="15" customHeight="1" x14ac:dyDescent="0.25">
      <c r="A7"/>
    </row>
  </sheetData>
  <hyperlinks>
    <hyperlink ref="A4" r:id="rId1" tooltip="Select to learn more about LinkedIn Learning" display="http://go.microsoft.com/fwlink/?LinkId=846285"/>
    <hyperlink ref="A5" r:id="rId2" tooltip="Select to learn more about Community" display="http://go.microsoft.com/fwlink/?LinkId=844969"/>
    <hyperlink ref="A6" r:id="rId3" tooltip="Select to learn more about what else is new" display="http://go.microsoft.com/fwlink/?LinkId=846286"/>
  </hyperlinks>
  <pageMargins left="0.7" right="0.7" top="0.75" bottom="0.7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0" ma:contentTypeDescription="Create a new document." ma:contentTypeScope="" ma:versionID="1267097ee5f5874adfcc408041ae252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95891a93df65b14727750f2c06c306c"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4:TaxCatchAll" minOccurs="0"/>
                <xsd:element ref="ns2:ImageTags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2E9E0D-E34B-494C-9EBD-516C199D2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34BB2B-418C-4266-AED4-A95269BAF2D3}">
  <ds:schemaRefs>
    <ds:schemaRef ds:uri="http://schemas.microsoft.com/office/2006/documentManagement/types"/>
    <ds:schemaRef ds:uri="71af3243-3dd4-4a8d-8c0d-dd76da1f02a5"/>
    <ds:schemaRef ds:uri="http://purl.org/dc/elements/1.1/"/>
    <ds:schemaRef ds:uri="http://schemas.microsoft.com/office/2006/metadata/properties"/>
    <ds:schemaRef ds:uri="230e9df3-be65-4c73-a93b-d1236ebd677e"/>
    <ds:schemaRef ds:uri="http://schemas.microsoft.com/sharepoint/v3"/>
    <ds:schemaRef ds:uri="http://schemas.openxmlformats.org/package/2006/metadata/core-properties"/>
    <ds:schemaRef ds:uri="http://purl.org/dc/terms/"/>
    <ds:schemaRef ds:uri="http://schemas.microsoft.com/office/infopath/2007/PartnerControls"/>
    <ds:schemaRef ds:uri="16c05727-aa75-4e4a-9b5f-8a80a1165891"/>
    <ds:schemaRef ds:uri="http://www.w3.org/XML/1998/namespace"/>
    <ds:schemaRef ds:uri="http://purl.org/dc/dcmitype/"/>
  </ds:schemaRefs>
</ds:datastoreItem>
</file>

<file path=customXml/itemProps3.xml><?xml version="1.0" encoding="utf-8"?>
<ds:datastoreItem xmlns:ds="http://schemas.openxmlformats.org/officeDocument/2006/customXml" ds:itemID="{45D96907-3760-4A02-914D-DEDD1ED3B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TM16400656</Templat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Start</vt:lpstr>
      <vt:lpstr>1. Practice</vt:lpstr>
      <vt:lpstr>2. Practice</vt:lpstr>
      <vt:lpstr>3. Practice</vt:lpstr>
      <vt:lpstr>4. Practice</vt:lpstr>
      <vt:lpstr>5. Practice</vt:lpstr>
      <vt:lpstr>Learn more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2020-01-27T22:32:31Z</dcterms:created>
  <dcterms:modified xsi:type="dcterms:W3CDTF">2024-09-06T04:57:05Z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725ca717-11da-4935-b601-f527b9741f2e_Enabled">
    <vt:lpwstr>true</vt:lpwstr>
  </property>
  <property fmtid="{D5CDD505-2E9C-101B-9397-08002B2CF9AE}" pid="4" name="MSIP_Label_725ca717-11da-4935-b601-f527b9741f2e_SetDate">
    <vt:lpwstr>2024-08-29T02:01:29Z</vt:lpwstr>
  </property>
  <property fmtid="{D5CDD505-2E9C-101B-9397-08002B2CF9AE}" pid="5" name="MSIP_Label_725ca717-11da-4935-b601-f527b9741f2e_Method">
    <vt:lpwstr>Standard</vt:lpwstr>
  </property>
  <property fmtid="{D5CDD505-2E9C-101B-9397-08002B2CF9AE}" pid="6" name="MSIP_Label_725ca717-11da-4935-b601-f527b9741f2e_Name">
    <vt:lpwstr>C2 - Internal</vt:lpwstr>
  </property>
  <property fmtid="{D5CDD505-2E9C-101B-9397-08002B2CF9AE}" pid="7" name="MSIP_Label_725ca717-11da-4935-b601-f527b9741f2e_SiteId">
    <vt:lpwstr>d852d5cd-724c-4128-8812-ffa5db3f8507</vt:lpwstr>
  </property>
  <property fmtid="{D5CDD505-2E9C-101B-9397-08002B2CF9AE}" pid="8" name="MSIP_Label_725ca717-11da-4935-b601-f527b9741f2e_ActionId">
    <vt:lpwstr>af4b89ce-5b1c-4d99-b119-9b1c91c011b6</vt:lpwstr>
  </property>
  <property fmtid="{D5CDD505-2E9C-101B-9397-08002B2CF9AE}" pid="9" name="MSIP_Label_725ca717-11da-4935-b601-f527b9741f2e_ContentBits">
    <vt:lpwstr>0</vt:lpwstr>
  </property>
</Properties>
</file>